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00e\共有フォルダ32\12104085-450介護基盤整備班\○介護基盤（共有）\☆補助事業\R7補助事業\03 介護ロボット・ICT\08 概要周知・申請額見込調査\HP\HP更新作業用\"/>
    </mc:Choice>
  </mc:AlternateContent>
  <xr:revisionPtr revIDLastSave="0" documentId="13_ncr:1_{88C73877-5688-4FC7-AFC3-2E031AFA1A29}" xr6:coauthVersionLast="47" xr6:coauthVersionMax="47" xr10:uidLastSave="{00000000-0000-0000-0000-000000000000}"/>
  <workbookProtection lockStructure="1"/>
  <bookViews>
    <workbookView xWindow="-110" yWindow="-110" windowWidth="19420" windowHeight="11500" xr2:uid="{776A9803-4CDE-4E69-83F9-954DADDEA7A3}"/>
  </bookViews>
  <sheets>
    <sheet name="回答様式" sheetId="1" r:id="rId1"/>
    <sheet name="介護ロボット等" sheetId="2" r:id="rId2"/>
    <sheet name="ＩＣＴ等" sheetId="5" r:id="rId3"/>
    <sheet name="パッケージ" sheetId="6" r:id="rId4"/>
    <sheet name="県確認用（非表示予定）" sheetId="4" state="hidden" r:id="rId5"/>
    <sheet name="集計用（非表示予定）" sheetId="7" state="hidden" r:id="rId6"/>
  </sheets>
  <definedNames>
    <definedName name="_xlnm.Print_Area" localSheetId="2">ＩＣＴ等!$A$1:$P$39</definedName>
    <definedName name="_xlnm.Print_Area" localSheetId="3">パッケージ!$A$1:$O$46</definedName>
    <definedName name="_xlnm.Print_Area" localSheetId="1">介護ロボット等!$A$1:$N$36</definedName>
    <definedName name="_xlnm.Print_Area" localSheetId="0">回答様式!$A$1:$H$46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6" l="1"/>
  <c r="I32" i="6"/>
  <c r="I33" i="6"/>
  <c r="I34" i="6"/>
  <c r="I35" i="6"/>
  <c r="I36" i="6"/>
  <c r="G31" i="6"/>
  <c r="G32" i="6"/>
  <c r="G33" i="6"/>
  <c r="G34" i="6"/>
  <c r="G35" i="6"/>
  <c r="G36" i="6"/>
  <c r="I22" i="6"/>
  <c r="I23" i="6"/>
  <c r="I24" i="6"/>
  <c r="I25" i="6"/>
  <c r="G22" i="6"/>
  <c r="G23" i="6"/>
  <c r="G24" i="6"/>
  <c r="G25" i="6"/>
  <c r="I12" i="6"/>
  <c r="I13" i="6"/>
  <c r="I14" i="6"/>
  <c r="I15" i="6"/>
  <c r="G12" i="6"/>
  <c r="G13" i="6"/>
  <c r="G14" i="6"/>
  <c r="G15" i="6"/>
  <c r="H20" i="5"/>
  <c r="H21" i="5"/>
  <c r="H22" i="5"/>
  <c r="H23" i="5"/>
  <c r="H24" i="5"/>
  <c r="F20" i="5"/>
  <c r="F21" i="5"/>
  <c r="F22" i="5"/>
  <c r="F23" i="5"/>
  <c r="F24" i="5"/>
  <c r="H10" i="5"/>
  <c r="H11" i="5"/>
  <c r="H12" i="5"/>
  <c r="H13" i="5"/>
  <c r="F10" i="5"/>
  <c r="F11" i="5"/>
  <c r="F12" i="5"/>
  <c r="F13" i="5"/>
  <c r="K28" i="2"/>
  <c r="K29" i="2"/>
  <c r="K30" i="2"/>
  <c r="I22" i="2"/>
  <c r="K22" i="2" s="1"/>
  <c r="I23" i="2"/>
  <c r="K23" i="2" s="1"/>
  <c r="I24" i="2"/>
  <c r="K24" i="2" s="1"/>
  <c r="I25" i="2"/>
  <c r="K25" i="2" s="1"/>
  <c r="I26" i="2"/>
  <c r="K26" i="2" s="1"/>
  <c r="G22" i="2"/>
  <c r="G23" i="2"/>
  <c r="G24" i="2"/>
  <c r="G25" i="2"/>
  <c r="G26" i="2"/>
  <c r="J10" i="2"/>
  <c r="J11" i="2"/>
  <c r="J12" i="2"/>
  <c r="J13" i="2"/>
  <c r="I10" i="2"/>
  <c r="K10" i="2" s="1"/>
  <c r="I11" i="2"/>
  <c r="K11" i="2" s="1"/>
  <c r="I12" i="2"/>
  <c r="K12" i="2" s="1"/>
  <c r="I13" i="2"/>
  <c r="K13" i="2" s="1"/>
  <c r="G10" i="2"/>
  <c r="G11" i="2"/>
  <c r="G12" i="2"/>
  <c r="G13" i="2"/>
  <c r="G37" i="6"/>
  <c r="I37" i="6" s="1"/>
  <c r="G38" i="6"/>
  <c r="I38" i="6" s="1"/>
  <c r="G21" i="6"/>
  <c r="I21" i="6" s="1"/>
  <c r="G26" i="6"/>
  <c r="I26" i="6" s="1"/>
  <c r="G11" i="6"/>
  <c r="I11" i="6" s="1"/>
  <c r="G16" i="6"/>
  <c r="I16" i="6" s="1"/>
  <c r="G17" i="6"/>
  <c r="G18" i="6"/>
  <c r="F25" i="5"/>
  <c r="H25" i="5" s="1"/>
  <c r="F26" i="5"/>
  <c r="H26" i="5" s="1"/>
  <c r="F27" i="5"/>
  <c r="H27" i="5" s="1"/>
  <c r="F28" i="5"/>
  <c r="H28" i="5" s="1"/>
  <c r="F29" i="5"/>
  <c r="H29" i="5" s="1"/>
  <c r="F14" i="5"/>
  <c r="H14" i="5" s="1"/>
  <c r="F15" i="5"/>
  <c r="H15" i="5" s="1"/>
  <c r="F16" i="5"/>
  <c r="H16" i="5" s="1"/>
  <c r="F17" i="5"/>
  <c r="H17" i="5" s="1"/>
  <c r="G21" i="2"/>
  <c r="I21" i="2" s="1"/>
  <c r="K21" i="2" s="1"/>
  <c r="G27" i="2"/>
  <c r="I27" i="2" s="1"/>
  <c r="K27" i="2" s="1"/>
  <c r="G28" i="2"/>
  <c r="I28" i="2" s="1"/>
  <c r="G29" i="2"/>
  <c r="I29" i="2" s="1"/>
  <c r="G30" i="2"/>
  <c r="I30" i="2" s="1"/>
  <c r="J14" i="2"/>
  <c r="J15" i="2"/>
  <c r="J16" i="2"/>
  <c r="J17" i="2"/>
  <c r="J18" i="2"/>
  <c r="G14" i="2"/>
  <c r="I14" i="2" s="1"/>
  <c r="G15" i="2"/>
  <c r="I15" i="2" s="1"/>
  <c r="G16" i="2"/>
  <c r="I16" i="2" s="1"/>
  <c r="G17" i="2"/>
  <c r="I17" i="2" s="1"/>
  <c r="G18" i="2"/>
  <c r="I18" i="2" s="1"/>
  <c r="B3" i="7"/>
  <c r="C3" i="7"/>
  <c r="J9" i="2"/>
  <c r="K15" i="2" l="1"/>
  <c r="K18" i="2"/>
  <c r="K17" i="2"/>
  <c r="K16" i="2"/>
  <c r="K14" i="2"/>
  <c r="J19" i="2"/>
  <c r="L3" i="7"/>
  <c r="G3" i="7"/>
  <c r="F3" i="7"/>
  <c r="E3" i="7"/>
  <c r="D3" i="7"/>
  <c r="G39" i="6"/>
  <c r="I39" i="6" s="1"/>
  <c r="G40" i="6"/>
  <c r="I40" i="6" s="1"/>
  <c r="G30" i="6"/>
  <c r="I30" i="6" s="1"/>
  <c r="G27" i="6"/>
  <c r="I27" i="6" s="1"/>
  <c r="G28" i="6"/>
  <c r="I28" i="6" s="1"/>
  <c r="G20" i="6"/>
  <c r="F41" i="6"/>
  <c r="F29" i="6"/>
  <c r="F19" i="6"/>
  <c r="I18" i="6"/>
  <c r="I17" i="6"/>
  <c r="G10" i="6"/>
  <c r="I10" i="6" s="1"/>
  <c r="G41" i="6" l="1"/>
  <c r="G29" i="6"/>
  <c r="I20" i="6"/>
  <c r="I29" i="6" s="1"/>
  <c r="F42" i="6"/>
  <c r="I41" i="6"/>
  <c r="I19" i="6"/>
  <c r="G19" i="6"/>
  <c r="E30" i="5"/>
  <c r="F19" i="5"/>
  <c r="H19" i="5" s="1"/>
  <c r="E18" i="5"/>
  <c r="E31" i="5" s="1"/>
  <c r="F9" i="5"/>
  <c r="H9" i="5" s="1"/>
  <c r="G20" i="2"/>
  <c r="I20" i="2" s="1"/>
  <c r="K20" i="2" s="1"/>
  <c r="G9" i="2"/>
  <c r="I9" i="2" s="1"/>
  <c r="K9" i="2" l="1"/>
  <c r="G42" i="6"/>
  <c r="I42" i="6"/>
  <c r="K42" i="6" s="1"/>
  <c r="J3" i="7" s="1"/>
  <c r="F18" i="5"/>
  <c r="F30" i="5"/>
  <c r="H18" i="5"/>
  <c r="F31" i="5" l="1"/>
  <c r="H30" i="5"/>
  <c r="H31" i="5" s="1"/>
  <c r="J31" i="5" s="1"/>
  <c r="I3" i="7" s="1"/>
  <c r="F31" i="2"/>
  <c r="F19" i="2"/>
  <c r="K19" i="2" l="1"/>
  <c r="G19" i="2"/>
  <c r="G31" i="2"/>
  <c r="F32" i="2"/>
  <c r="G32" i="2" l="1"/>
  <c r="I31" i="2"/>
  <c r="K31" i="2" s="1"/>
  <c r="I19" i="2" l="1"/>
  <c r="I32" i="2" l="1"/>
  <c r="K32" i="2" s="1"/>
  <c r="C19" i="1" l="1"/>
  <c r="H3" i="7"/>
  <c r="F19" i="1" l="1"/>
  <c r="K3" i="7" s="1"/>
  <c r="M3" i="7"/>
</calcChain>
</file>

<file path=xl/sharedStrings.xml><?xml version="1.0" encoding="utf-8"?>
<sst xmlns="http://schemas.openxmlformats.org/spreadsheetml/2006/main" count="129" uniqueCount="99">
  <si>
    <t>事業所名</t>
    <rPh sb="0" eb="3">
      <t>ジギョウショ</t>
    </rPh>
    <rPh sb="3" eb="4">
      <t>メイ</t>
    </rPh>
    <phoneticPr fontId="1"/>
  </si>
  <si>
    <t>サービス種別</t>
    <rPh sb="4" eb="6">
      <t>シュベツ</t>
    </rPh>
    <phoneticPr fontId="1"/>
  </si>
  <si>
    <t>基本情報</t>
    <rPh sb="0" eb="2">
      <t>キホン</t>
    </rPh>
    <rPh sb="2" eb="4">
      <t>ジョウホウ</t>
    </rPh>
    <phoneticPr fontId="1"/>
  </si>
  <si>
    <t>事業所番号</t>
    <rPh sb="0" eb="3">
      <t>ジギョウショ</t>
    </rPh>
    <rPh sb="3" eb="5">
      <t>バンゴウ</t>
    </rPh>
    <phoneticPr fontId="1"/>
  </si>
  <si>
    <t>介護ロボット等</t>
    <rPh sb="0" eb="2">
      <t>カイゴ</t>
    </rPh>
    <rPh sb="6" eb="7">
      <t>トウ</t>
    </rPh>
    <phoneticPr fontId="1"/>
  </si>
  <si>
    <t>ICT等</t>
    <rPh sb="3" eb="4">
      <t>トウ</t>
    </rPh>
    <phoneticPr fontId="1"/>
  </si>
  <si>
    <t>パッケージ</t>
    <phoneticPr fontId="1"/>
  </si>
  <si>
    <t>申請予定区分
（複数回答可）</t>
    <rPh sb="0" eb="2">
      <t>シンセイ</t>
    </rPh>
    <rPh sb="2" eb="4">
      <t>ヨテイ</t>
    </rPh>
    <rPh sb="4" eb="6">
      <t>クブン</t>
    </rPh>
    <rPh sb="8" eb="10">
      <t>フクスウ</t>
    </rPh>
    <rPh sb="10" eb="12">
      <t>カイトウ</t>
    </rPh>
    <rPh sb="12" eb="13">
      <t>カ</t>
    </rPh>
    <phoneticPr fontId="1"/>
  </si>
  <si>
    <t>補助金申請予定について</t>
    <rPh sb="0" eb="3">
      <t>ホジョキン</t>
    </rPh>
    <rPh sb="3" eb="5">
      <t>シンセイ</t>
    </rPh>
    <rPh sb="5" eb="7">
      <t>ヨテイ</t>
    </rPh>
    <phoneticPr fontId="1"/>
  </si>
  <si>
    <t>その他</t>
    <rPh sb="2" eb="3">
      <t>タ</t>
    </rPh>
    <phoneticPr fontId="1"/>
  </si>
  <si>
    <t>初めて補助を受ける</t>
    <rPh sb="0" eb="1">
      <t>ハジ</t>
    </rPh>
    <rPh sb="3" eb="5">
      <t>ホジョ</t>
    </rPh>
    <rPh sb="6" eb="7">
      <t>ウ</t>
    </rPh>
    <phoneticPr fontId="1"/>
  </si>
  <si>
    <t>令和６年度に補助を受けた</t>
    <rPh sb="0" eb="2">
      <t>レイワ</t>
    </rPh>
    <rPh sb="3" eb="5">
      <t>ネンド</t>
    </rPh>
    <rPh sb="6" eb="8">
      <t>ホジョ</t>
    </rPh>
    <rPh sb="9" eb="10">
      <t>ウ</t>
    </rPh>
    <phoneticPr fontId="1"/>
  </si>
  <si>
    <t>令和５年度に補助を受けた</t>
    <rPh sb="0" eb="2">
      <t>レイワ</t>
    </rPh>
    <rPh sb="3" eb="5">
      <t>ネンド</t>
    </rPh>
    <rPh sb="6" eb="8">
      <t>ホジョ</t>
    </rPh>
    <rPh sb="9" eb="10">
      <t>ウ</t>
    </rPh>
    <phoneticPr fontId="1"/>
  </si>
  <si>
    <t>令和４年度に補助を受けた</t>
    <rPh sb="0" eb="2">
      <t>レイワ</t>
    </rPh>
    <rPh sb="3" eb="5">
      <t>ネンド</t>
    </rPh>
    <rPh sb="6" eb="8">
      <t>ホジョ</t>
    </rPh>
    <rPh sb="9" eb="10">
      <t>ウ</t>
    </rPh>
    <phoneticPr fontId="1"/>
  </si>
  <si>
    <t>令和３年度以前に補助を受けた</t>
    <rPh sb="0" eb="2">
      <t>レイワ</t>
    </rPh>
    <rPh sb="3" eb="5">
      <t>ネンド</t>
    </rPh>
    <rPh sb="5" eb="7">
      <t>イゼン</t>
    </rPh>
    <rPh sb="8" eb="10">
      <t>ホジョ</t>
    </rPh>
    <rPh sb="11" eb="12">
      <t>ウ</t>
    </rPh>
    <phoneticPr fontId="1"/>
  </si>
  <si>
    <t>分からない</t>
    <rPh sb="0" eb="1">
      <t>ワ</t>
    </rPh>
    <phoneticPr fontId="1"/>
  </si>
  <si>
    <t>　</t>
  </si>
  <si>
    <t>…入力してください</t>
    <rPh sb="1" eb="3">
      <t>ニュウリョク</t>
    </rPh>
    <phoneticPr fontId="1"/>
  </si>
  <si>
    <t>…プルダウンリストから選択してください</t>
    <rPh sb="11" eb="13">
      <t>センタク</t>
    </rPh>
    <phoneticPr fontId="1"/>
  </si>
  <si>
    <t>…自動で反映されます（入力不要）</t>
    <rPh sb="1" eb="3">
      <t>ジドウ</t>
    </rPh>
    <rPh sb="4" eb="6">
      <t>ハンエイ</t>
    </rPh>
    <rPh sb="11" eb="13">
      <t>ニュウリョク</t>
    </rPh>
    <rPh sb="13" eb="15">
      <t>フヨウ</t>
    </rPh>
    <phoneticPr fontId="1"/>
  </si>
  <si>
    <t>介護ロボット等の導入</t>
    <rPh sb="6" eb="7">
      <t>トウ</t>
    </rPh>
    <rPh sb="8" eb="10">
      <t>ドウニュウ</t>
    </rPh>
    <phoneticPr fontId="10"/>
  </si>
  <si>
    <t>区分</t>
    <rPh sb="0" eb="1">
      <t>ク</t>
    </rPh>
    <rPh sb="1" eb="2">
      <t>ブン</t>
    </rPh>
    <phoneticPr fontId="10"/>
  </si>
  <si>
    <t>対象機器・製品名</t>
    <rPh sb="0" eb="2">
      <t>タイショウ</t>
    </rPh>
    <rPh sb="2" eb="4">
      <t>キキ</t>
    </rPh>
    <phoneticPr fontId="10"/>
  </si>
  <si>
    <t>介護ロボットの
分野(種別)</t>
    <rPh sb="8" eb="10">
      <t>ブンヤ</t>
    </rPh>
    <rPh sb="10" eb="12">
      <t>シュベツ</t>
    </rPh>
    <phoneticPr fontId="10"/>
  </si>
  <si>
    <t>購入単価
A</t>
    <rPh sb="0" eb="2">
      <t>コウニュウ</t>
    </rPh>
    <rPh sb="2" eb="4">
      <t>タンカ</t>
    </rPh>
    <phoneticPr fontId="22"/>
  </si>
  <si>
    <t>導入
台数
B</t>
    <rPh sb="0" eb="2">
      <t>ドウニュウ</t>
    </rPh>
    <rPh sb="3" eb="5">
      <t>ダイスウ</t>
    </rPh>
    <phoneticPr fontId="10"/>
  </si>
  <si>
    <t>総事業費
（税抜）
C</t>
    <phoneticPr fontId="10"/>
  </si>
  <si>
    <t>４／５</t>
    <phoneticPr fontId="22"/>
  </si>
  <si>
    <t/>
  </si>
  <si>
    <t>小　計　①</t>
    <rPh sb="0" eb="1">
      <t>ショウ</t>
    </rPh>
    <rPh sb="2" eb="3">
      <t>ケイ</t>
    </rPh>
    <phoneticPr fontId="22"/>
  </si>
  <si>
    <t>付帯する経費</t>
    <rPh sb="0" eb="2">
      <t>フタイ</t>
    </rPh>
    <rPh sb="4" eb="6">
      <t>ケイヒ</t>
    </rPh>
    <phoneticPr fontId="22"/>
  </si>
  <si>
    <t>小　計　②</t>
    <rPh sb="0" eb="1">
      <t>ショウ</t>
    </rPh>
    <rPh sb="2" eb="3">
      <t>ケイ</t>
    </rPh>
    <phoneticPr fontId="22"/>
  </si>
  <si>
    <t>合　計　①　＋　②</t>
    <rPh sb="0" eb="1">
      <t>ゴウ</t>
    </rPh>
    <rPh sb="2" eb="3">
      <t>ケイ</t>
    </rPh>
    <phoneticPr fontId="22"/>
  </si>
  <si>
    <t>介護業務における介護テクノロジー導入支援事業　　所要額見込み</t>
    <rPh sb="0" eb="2">
      <t>カイゴ</t>
    </rPh>
    <rPh sb="2" eb="4">
      <t>ギョウム</t>
    </rPh>
    <rPh sb="8" eb="10">
      <t>カイゴ</t>
    </rPh>
    <rPh sb="16" eb="18">
      <t>ドウニュウ</t>
    </rPh>
    <rPh sb="18" eb="20">
      <t>シエン</t>
    </rPh>
    <rPh sb="20" eb="22">
      <t>ジギョウ</t>
    </rPh>
    <rPh sb="27" eb="29">
      <t>ミコ</t>
    </rPh>
    <phoneticPr fontId="10"/>
  </si>
  <si>
    <t>排泄支援</t>
    <rPh sb="0" eb="2">
      <t>ハイセツ</t>
    </rPh>
    <rPh sb="2" eb="4">
      <t>シエン</t>
    </rPh>
    <phoneticPr fontId="1"/>
  </si>
  <si>
    <t>移乗支援</t>
    <rPh sb="0" eb="2">
      <t>イジョウ</t>
    </rPh>
    <rPh sb="2" eb="4">
      <t>シエン</t>
    </rPh>
    <phoneticPr fontId="1"/>
  </si>
  <si>
    <t>移動支援</t>
    <rPh sb="0" eb="2">
      <t>イドウ</t>
    </rPh>
    <rPh sb="2" eb="4">
      <t>シエン</t>
    </rPh>
    <phoneticPr fontId="1"/>
  </si>
  <si>
    <t>入浴支援</t>
    <rPh sb="0" eb="2">
      <t>ニュウヨク</t>
    </rPh>
    <rPh sb="2" eb="4">
      <t>シエン</t>
    </rPh>
    <phoneticPr fontId="1"/>
  </si>
  <si>
    <t>見守り・コミュニケーション</t>
    <rPh sb="0" eb="2">
      <t>ミマモ</t>
    </rPh>
    <phoneticPr fontId="1"/>
  </si>
  <si>
    <t>介護業務支援</t>
    <rPh sb="0" eb="2">
      <t>カイゴ</t>
    </rPh>
    <rPh sb="2" eb="4">
      <t>ギョウム</t>
    </rPh>
    <rPh sb="4" eb="6">
      <t>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</si>
  <si>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</si>
  <si>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</si>
  <si>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認知症生活支援・認知症ケア支援</t>
    <rPh sb="0" eb="3">
      <t>ニンチショウ</t>
    </rPh>
    <rPh sb="3" eb="5">
      <t>セイカツ</t>
    </rPh>
    <rPh sb="5" eb="7">
      <t>シエン</t>
    </rPh>
    <rPh sb="8" eb="11">
      <t>ニンチショウ</t>
    </rPh>
    <rPh sb="13" eb="15">
      <t>シエン</t>
    </rPh>
    <phoneticPr fontId="1"/>
  </si>
  <si>
    <t>　　　　　</t>
    <phoneticPr fontId="10"/>
  </si>
  <si>
    <t>ICTの導入</t>
    <rPh sb="4" eb="6">
      <t>ドウニュウ</t>
    </rPh>
    <phoneticPr fontId="22"/>
  </si>
  <si>
    <t>　単位：円</t>
    <rPh sb="1" eb="3">
      <t>タンイ</t>
    </rPh>
    <rPh sb="4" eb="5">
      <t>エン</t>
    </rPh>
    <phoneticPr fontId="32"/>
  </si>
  <si>
    <t>区分</t>
    <rPh sb="0" eb="2">
      <t>クブン</t>
    </rPh>
    <phoneticPr fontId="10"/>
  </si>
  <si>
    <t>対象ソフト・機器等名称</t>
    <rPh sb="0" eb="2">
      <t>タイショウ</t>
    </rPh>
    <rPh sb="6" eb="8">
      <t>キキ</t>
    </rPh>
    <rPh sb="8" eb="9">
      <t>トウ</t>
    </rPh>
    <rPh sb="9" eb="11">
      <t>メイショウ</t>
    </rPh>
    <phoneticPr fontId="10"/>
  </si>
  <si>
    <t>合　計　①　+　②</t>
    <rPh sb="0" eb="1">
      <t>ゴウ</t>
    </rPh>
    <rPh sb="2" eb="3">
      <t>ケイ</t>
    </rPh>
    <phoneticPr fontId="22"/>
  </si>
  <si>
    <t>介護業務における介護テクノロジー導入支援　所要額見込み</t>
    <rPh sb="0" eb="2">
      <t>カイゴ</t>
    </rPh>
    <rPh sb="2" eb="4">
      <t>ギョウム</t>
    </rPh>
    <rPh sb="8" eb="10">
      <t>カイゴ</t>
    </rPh>
    <rPh sb="16" eb="18">
      <t>ドウニュウ</t>
    </rPh>
    <rPh sb="18" eb="20">
      <t>シエン</t>
    </rPh>
    <rPh sb="21" eb="24">
      <t>ショヨウガク</t>
    </rPh>
    <rPh sb="24" eb="26">
      <t>ミコ</t>
    </rPh>
    <phoneticPr fontId="32"/>
  </si>
  <si>
    <t>「介護業務支援」＋連動することで効果が高まるテクノロジー</t>
    <rPh sb="1" eb="3">
      <t>カイゴ</t>
    </rPh>
    <rPh sb="3" eb="5">
      <t>ギョウム</t>
    </rPh>
    <rPh sb="5" eb="7">
      <t>シエン</t>
    </rPh>
    <rPh sb="9" eb="11">
      <t>レンドウ</t>
    </rPh>
    <rPh sb="16" eb="18">
      <t>コウカ</t>
    </rPh>
    <rPh sb="19" eb="20">
      <t>タカ</t>
    </rPh>
    <phoneticPr fontId="10"/>
  </si>
  <si>
    <t>単位：円</t>
    <rPh sb="0" eb="2">
      <t>タンイ</t>
    </rPh>
    <rPh sb="3" eb="4">
      <t>エン</t>
    </rPh>
    <phoneticPr fontId="10"/>
  </si>
  <si>
    <t>対象機器・製品名</t>
    <rPh sb="0" eb="2">
      <t>タイショウ</t>
    </rPh>
    <rPh sb="2" eb="4">
      <t>キキ</t>
    </rPh>
    <rPh sb="5" eb="7">
      <t>セイヒン</t>
    </rPh>
    <rPh sb="7" eb="8">
      <t>メイ</t>
    </rPh>
    <phoneticPr fontId="10"/>
  </si>
  <si>
    <t>介護業務支援に該当するテクノロジー</t>
    <rPh sb="0" eb="2">
      <t>カイゴ</t>
    </rPh>
    <rPh sb="2" eb="6">
      <t>ギョウムシエン</t>
    </rPh>
    <rPh sb="7" eb="9">
      <t>ガイトウ</t>
    </rPh>
    <phoneticPr fontId="10"/>
  </si>
  <si>
    <t>連動することで効果が高まるテクノロジー</t>
    <rPh sb="0" eb="2">
      <t>レンドウ</t>
    </rPh>
    <rPh sb="7" eb="9">
      <t>コウカ</t>
    </rPh>
    <rPh sb="10" eb="11">
      <t>タカ</t>
    </rPh>
    <phoneticPr fontId="22"/>
  </si>
  <si>
    <t>小　計　③</t>
    <rPh sb="0" eb="1">
      <t>ショウ</t>
    </rPh>
    <rPh sb="2" eb="3">
      <t>ケイ</t>
    </rPh>
    <phoneticPr fontId="22"/>
  </si>
  <si>
    <t>合　計　① ＋ ②　＋　③</t>
    <rPh sb="0" eb="1">
      <t>ゴウ</t>
    </rPh>
    <rPh sb="2" eb="3">
      <t>ケイ</t>
    </rPh>
    <phoneticPr fontId="10"/>
  </si>
  <si>
    <t>自由記入欄</t>
    <rPh sb="0" eb="2">
      <t>ジユウ</t>
    </rPh>
    <rPh sb="2" eb="4">
      <t>キニュウ</t>
    </rPh>
    <rPh sb="4" eb="5">
      <t>ラン</t>
    </rPh>
    <phoneticPr fontId="1"/>
  </si>
  <si>
    <t>過去の補助歴について</t>
    <rPh sb="0" eb="2">
      <t>カコ</t>
    </rPh>
    <rPh sb="3" eb="5">
      <t>ホジョ</t>
    </rPh>
    <rPh sb="5" eb="6">
      <t>レキ</t>
    </rPh>
    <phoneticPr fontId="1"/>
  </si>
  <si>
    <t>電話番号</t>
    <rPh sb="0" eb="2">
      <t>デンワ</t>
    </rPh>
    <rPh sb="2" eb="4">
      <t>バンゴウ</t>
    </rPh>
    <phoneticPr fontId="1"/>
  </si>
  <si>
    <t>メールアドレス</t>
    <phoneticPr fontId="1"/>
  </si>
  <si>
    <t>ロボット</t>
    <phoneticPr fontId="1"/>
  </si>
  <si>
    <t>ＩＣＴ</t>
    <phoneticPr fontId="1"/>
  </si>
  <si>
    <t>直近補助歴</t>
    <rPh sb="0" eb="2">
      <t>チョッキン</t>
    </rPh>
    <rPh sb="2" eb="4">
      <t>ホジョ</t>
    </rPh>
    <rPh sb="4" eb="5">
      <t>レキ</t>
    </rPh>
    <phoneticPr fontId="1"/>
  </si>
  <si>
    <t>サービス種別</t>
    <rPh sb="4" eb="6">
      <t>シュベツ</t>
    </rPh>
    <phoneticPr fontId="1"/>
  </si>
  <si>
    <t>電話番号</t>
    <rPh sb="0" eb="2">
      <t>デンワ</t>
    </rPh>
    <rPh sb="2" eb="4">
      <t>バンゴウ</t>
    </rPh>
    <phoneticPr fontId="1"/>
  </si>
  <si>
    <t>メールアドレス</t>
    <phoneticPr fontId="1"/>
  </si>
  <si>
    <t>所要額合計</t>
    <rPh sb="0" eb="2">
      <t>ショヨウ</t>
    </rPh>
    <rPh sb="2" eb="3">
      <t>ガク</t>
    </rPh>
    <rPh sb="3" eb="5">
      <t>ゴウケイ</t>
    </rPh>
    <phoneticPr fontId="1"/>
  </si>
  <si>
    <t>R7介護テクノロジー導入支援事業　申請見込額調査書</t>
    <rPh sb="2" eb="4">
      <t>カイゴ</t>
    </rPh>
    <rPh sb="10" eb="12">
      <t>ドウニュウ</t>
    </rPh>
    <rPh sb="12" eb="14">
      <t>シエン</t>
    </rPh>
    <rPh sb="14" eb="16">
      <t>ジギョウ</t>
    </rPh>
    <rPh sb="17" eb="19">
      <t>シンセイ</t>
    </rPh>
    <rPh sb="19" eb="21">
      <t>ミコミ</t>
    </rPh>
    <rPh sb="21" eb="22">
      <t>ガク</t>
    </rPh>
    <rPh sb="22" eb="24">
      <t>チョウサ</t>
    </rPh>
    <rPh sb="24" eb="25">
      <t>ショ</t>
    </rPh>
    <phoneticPr fontId="1"/>
  </si>
  <si>
    <t>補助率
D</t>
    <phoneticPr fontId="10"/>
  </si>
  <si>
    <t>補助基本額
E</t>
    <rPh sb="0" eb="2">
      <t>ホジョ</t>
    </rPh>
    <rPh sb="2" eb="4">
      <t>キホン</t>
    </rPh>
    <rPh sb="4" eb="5">
      <t>ガク</t>
    </rPh>
    <phoneticPr fontId="10"/>
  </si>
  <si>
    <t>補助上限額
F</t>
    <rPh sb="0" eb="2">
      <t>ホジョ</t>
    </rPh>
    <rPh sb="4" eb="5">
      <t>ガク</t>
    </rPh>
    <phoneticPr fontId="10"/>
  </si>
  <si>
    <t>所要額見込み
G</t>
    <rPh sb="3" eb="5">
      <t>ミコ</t>
    </rPh>
    <phoneticPr fontId="22"/>
  </si>
  <si>
    <t>購入単価
(税抜)
A</t>
    <rPh sb="0" eb="2">
      <t>コウニュウ</t>
    </rPh>
    <rPh sb="2" eb="4">
      <t>タンカ</t>
    </rPh>
    <rPh sb="6" eb="7">
      <t>ゼイ</t>
    </rPh>
    <rPh sb="7" eb="8">
      <t>ヌ</t>
    </rPh>
    <phoneticPr fontId="22"/>
  </si>
  <si>
    <t>購入予定数量</t>
    <rPh sb="0" eb="2">
      <t>コウニュウ</t>
    </rPh>
    <rPh sb="2" eb="4">
      <t>ヨテイ</t>
    </rPh>
    <rPh sb="4" eb="6">
      <t>スウリョウ</t>
    </rPh>
    <phoneticPr fontId="10"/>
  </si>
  <si>
    <t>総事業費
（税抜）</t>
    <rPh sb="0" eb="4">
      <t>ソウジギョウヒ</t>
    </rPh>
    <rPh sb="6" eb="8">
      <t>ゼイヌキ</t>
    </rPh>
    <phoneticPr fontId="10"/>
  </si>
  <si>
    <t>購入予定単価
（税抜）</t>
    <rPh sb="8" eb="10">
      <t>ゼイヌキ</t>
    </rPh>
    <phoneticPr fontId="1"/>
  </si>
  <si>
    <t>A</t>
    <phoneticPr fontId="1"/>
  </si>
  <si>
    <t>B</t>
    <phoneticPr fontId="1"/>
  </si>
  <si>
    <t xml:space="preserve">
補助率
D
４／５</t>
    <rPh sb="1" eb="3">
      <t>ホジョ</t>
    </rPh>
    <rPh sb="3" eb="4">
      <t>リツ</t>
    </rPh>
    <phoneticPr fontId="10"/>
  </si>
  <si>
    <r>
      <t xml:space="preserve">
補助基本額
E
E=C*D</t>
    </r>
    <r>
      <rPr>
        <sz val="14"/>
        <rFont val="ＭＳ Ｐゴシック"/>
        <family val="3"/>
        <charset val="128"/>
      </rPr>
      <t xml:space="preserve">
</t>
    </r>
    <rPh sb="1" eb="3">
      <t>ホジョ</t>
    </rPh>
    <rPh sb="3" eb="5">
      <t>キホン</t>
    </rPh>
    <rPh sb="5" eb="6">
      <t>ガク</t>
    </rPh>
    <phoneticPr fontId="10"/>
  </si>
  <si>
    <t xml:space="preserve">
補助上限額
F
職員数で設定
1～10名　1,000,000
11～20名　1,500,000
21～30名　2,000,000
31名～　　　2,500,000</t>
    <rPh sb="1" eb="3">
      <t>ホジョ</t>
    </rPh>
    <rPh sb="4" eb="5">
      <t>ガク</t>
    </rPh>
    <phoneticPr fontId="10"/>
  </si>
  <si>
    <t xml:space="preserve">
補助所要額
G
EとFの金額を
比較し
少ない方の額
</t>
    <rPh sb="1" eb="3">
      <t>ホジョ</t>
    </rPh>
    <rPh sb="3" eb="6">
      <t>ショヨウガク</t>
    </rPh>
    <phoneticPr fontId="22"/>
  </si>
  <si>
    <t>申請額見込み</t>
    <rPh sb="0" eb="2">
      <t>シンセイ</t>
    </rPh>
    <rPh sb="2" eb="3">
      <t>ガク</t>
    </rPh>
    <rPh sb="3" eb="5">
      <t>ミコ</t>
    </rPh>
    <phoneticPr fontId="1"/>
  </si>
  <si>
    <t>補助率
D</t>
    <rPh sb="0" eb="2">
      <t>ホジョ</t>
    </rPh>
    <rPh sb="2" eb="3">
      <t>リツ</t>
    </rPh>
    <phoneticPr fontId="10"/>
  </si>
  <si>
    <t>補助所要額
G</t>
    <phoneticPr fontId="22"/>
  </si>
  <si>
    <t>J=min(E,F)</t>
    <phoneticPr fontId="10"/>
  </si>
  <si>
    <t>介護業務における介護テクノロジー導入支援事業の実施要綱概要（案）を読み、今年度の導入予定機器及び申請額の見込について回答してください。</t>
    <rPh sb="23" eb="25">
      <t>ジッシ</t>
    </rPh>
    <rPh sb="25" eb="27">
      <t>ヨウコウ</t>
    </rPh>
    <rPh sb="27" eb="29">
      <t>ガイヨウ</t>
    </rPh>
    <rPh sb="30" eb="31">
      <t>アン</t>
    </rPh>
    <rPh sb="33" eb="34">
      <t>ヨ</t>
    </rPh>
    <rPh sb="36" eb="39">
      <t>コンネンド</t>
    </rPh>
    <rPh sb="40" eb="42">
      <t>ドウニュウ</t>
    </rPh>
    <rPh sb="42" eb="44">
      <t>ヨテイ</t>
    </rPh>
    <rPh sb="44" eb="46">
      <t>キキ</t>
    </rPh>
    <rPh sb="46" eb="47">
      <t>オヨ</t>
    </rPh>
    <rPh sb="48" eb="50">
      <t>シンセイ</t>
    </rPh>
    <rPh sb="50" eb="51">
      <t>ガク</t>
    </rPh>
    <rPh sb="52" eb="54">
      <t>ミコミ</t>
    </rPh>
    <rPh sb="58" eb="60">
      <t>カイトウ</t>
    </rPh>
    <phoneticPr fontId="1"/>
  </si>
  <si>
    <t>事業所名</t>
    <rPh sb="0" eb="3">
      <t>ジギョウショ</t>
    </rPh>
    <rPh sb="3" eb="4">
      <t>メイ</t>
    </rPh>
    <phoneticPr fontId="1"/>
  </si>
  <si>
    <t>法人名</t>
    <rPh sb="0" eb="2">
      <t>ホウジン</t>
    </rPh>
    <rPh sb="2" eb="3">
      <t>メイ</t>
    </rPh>
    <phoneticPr fontId="1"/>
  </si>
  <si>
    <t>本事業による直近の補助歴について、該当するものを１つ選択してください。</t>
    <rPh sb="0" eb="1">
      <t>ホン</t>
    </rPh>
    <rPh sb="1" eb="3">
      <t>ジギョウ</t>
    </rPh>
    <rPh sb="6" eb="8">
      <t>チョッキン</t>
    </rPh>
    <rPh sb="9" eb="11">
      <t>ホジョ</t>
    </rPh>
    <rPh sb="11" eb="12">
      <t>レキ</t>
    </rPh>
    <rPh sb="17" eb="19">
      <t>ガイトウ</t>
    </rPh>
    <rPh sb="26" eb="28">
      <t>センタク</t>
    </rPh>
    <phoneticPr fontId="1"/>
  </si>
  <si>
    <t>E=C*D</t>
    <phoneticPr fontId="22"/>
  </si>
  <si>
    <t>G=min(E,F)</t>
    <phoneticPr fontId="1"/>
  </si>
  <si>
    <t>C=A*B</t>
    <phoneticPr fontId="22"/>
  </si>
  <si>
    <t>C
C=A*B</t>
    <phoneticPr fontId="1"/>
  </si>
  <si>
    <t>※TAIS掲載機器については、製品名の後にTAISコードを入力願います。</t>
    <rPh sb="5" eb="7">
      <t>ケイサイ</t>
    </rPh>
    <rPh sb="7" eb="9">
      <t>キキ</t>
    </rPh>
    <rPh sb="15" eb="18">
      <t>セイヒンメイ</t>
    </rPh>
    <rPh sb="19" eb="20">
      <t>アト</t>
    </rPh>
    <rPh sb="29" eb="32">
      <t>ニュウリョクネガ</t>
    </rPh>
    <phoneticPr fontId="1"/>
  </si>
  <si>
    <t>所要額見込</t>
    <rPh sb="0" eb="2">
      <t>ショヨウ</t>
    </rPh>
    <rPh sb="2" eb="3">
      <t>ガク</t>
    </rPh>
    <rPh sb="3" eb="5">
      <t>ミコミ</t>
    </rPh>
    <phoneticPr fontId="1"/>
  </si>
  <si>
    <t>申請額見込</t>
    <rPh sb="0" eb="2">
      <t>シンセイ</t>
    </rPh>
    <rPh sb="2" eb="3">
      <t>ガク</t>
    </rPh>
    <rPh sb="3" eb="5">
      <t>ミコ</t>
    </rPh>
    <phoneticPr fontId="1"/>
  </si>
  <si>
    <t>その他、回答内容の補足や連絡事項等があれば、こちらに入力してください。（他に併設する施設等がある場合もこちらに入力願います。）</t>
    <rPh sb="2" eb="3">
      <t>タ</t>
    </rPh>
    <rPh sb="4" eb="6">
      <t>カイトウ</t>
    </rPh>
    <rPh sb="6" eb="8">
      <t>ナイヨウ</t>
    </rPh>
    <rPh sb="9" eb="11">
      <t>ホソク</t>
    </rPh>
    <rPh sb="12" eb="14">
      <t>レンラク</t>
    </rPh>
    <rPh sb="14" eb="16">
      <t>ジコウ</t>
    </rPh>
    <rPh sb="16" eb="17">
      <t>トウ</t>
    </rPh>
    <rPh sb="26" eb="28">
      <t>ニュウリョク</t>
    </rPh>
    <rPh sb="36" eb="37">
      <t>ホカ</t>
    </rPh>
    <rPh sb="38" eb="40">
      <t>ヘイセツ</t>
    </rPh>
    <rPh sb="42" eb="44">
      <t>シセツ</t>
    </rPh>
    <rPh sb="44" eb="45">
      <t>トウ</t>
    </rPh>
    <rPh sb="48" eb="50">
      <t>バアイ</t>
    </rPh>
    <rPh sb="55" eb="58">
      <t>ニュウリョクネガ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</si>
</sst>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3">
    <font>
      <sz val="12"/>
      <color theme="1"/>
      <name val="MS Gothic"/>
      <family val="2"/>
      <charset val="128"/>
    </font>
    <font>
      <sz val="6"/>
      <name val="MS Gothic"/>
      <family val="2"/>
      <charset val="128"/>
    </font>
    <font>
      <sz val="11"/>
      <color theme="1"/>
      <name val="MS Gothic"/>
      <family val="3"/>
      <charset val="128"/>
    </font>
    <font>
      <sz val="11"/>
      <color theme="1"/>
      <name val="ＭＳ 明朝"/>
      <family val="1"/>
      <charset val="128"/>
    </font>
    <font>
      <b/>
      <sz val="11"/>
      <color theme="0"/>
      <name val="ＭＳ ゴシック"/>
      <family val="3"/>
      <charset val="128"/>
    </font>
    <font>
      <sz val="11"/>
      <color theme="1"/>
      <name val="ＭＳ ゴシック"/>
      <family val="3"/>
      <charset val="128"/>
    </font>
    <font>
      <sz val="9"/>
      <color theme="1"/>
      <name val="ＭＳ ゴシック"/>
      <family val="3"/>
      <charset val="128"/>
    </font>
    <font>
      <sz val="12"/>
      <color theme="1"/>
      <name val="MS Gothic"/>
      <family val="2"/>
      <charset val="128"/>
    </font>
    <font>
      <sz val="11"/>
      <name val="ＭＳ Ｐゴシック"/>
      <family val="3"/>
      <charset val="128"/>
    </font>
    <font>
      <sz val="33"/>
      <name val="ＭＳ Ｐゴシック"/>
      <family val="3"/>
      <charset val="128"/>
    </font>
    <font>
      <sz val="6"/>
      <name val="ＭＳ Ｐゴシック"/>
      <family val="3"/>
      <charset val="128"/>
    </font>
    <font>
      <b/>
      <sz val="22"/>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b/>
      <u/>
      <sz val="26"/>
      <color theme="1"/>
      <name val="ＭＳ Ｐゴシック"/>
      <family val="3"/>
      <charset val="128"/>
    </font>
    <font>
      <sz val="12"/>
      <name val="ＭＳ Ｐゴシック"/>
      <family val="3"/>
      <charset val="128"/>
    </font>
    <font>
      <sz val="14"/>
      <color theme="1"/>
      <name val="ＭＳ Ｐゴシック"/>
      <family val="3"/>
      <charset val="128"/>
    </font>
    <font>
      <b/>
      <sz val="24"/>
      <name val="平成角ゴシック"/>
      <family val="3"/>
      <charset val="128"/>
    </font>
    <font>
      <sz val="11"/>
      <name val="ＭＳ Ｐ明朝"/>
      <family val="1"/>
      <charset val="128"/>
    </font>
    <font>
      <sz val="20"/>
      <color theme="1"/>
      <name val="ＭＳ Ｐゴシック"/>
      <family val="3"/>
      <charset val="128"/>
    </font>
    <font>
      <u/>
      <sz val="20"/>
      <color theme="1"/>
      <name val="ＭＳ Ｐゴシック"/>
      <family val="3"/>
      <charset val="128"/>
    </font>
    <font>
      <sz val="6"/>
      <name val="ＭＳ Ｐ明朝"/>
      <family val="1"/>
      <charset val="128"/>
    </font>
    <font>
      <sz val="16"/>
      <color theme="0"/>
      <name val="Meiryo UI"/>
      <family val="3"/>
      <charset val="128"/>
    </font>
    <font>
      <sz val="18"/>
      <color rgb="FFC00000"/>
      <name val="ＭＳ Ｐゴシック"/>
      <family val="3"/>
      <charset val="128"/>
    </font>
    <font>
      <sz val="18"/>
      <color theme="1"/>
      <name val="ＭＳ Ｐゴシック"/>
      <family val="3"/>
      <charset val="128"/>
    </font>
    <font>
      <b/>
      <sz val="18"/>
      <color rgb="FFFF0000"/>
      <name val="平成角ゴシック"/>
      <family val="3"/>
      <charset val="128"/>
    </font>
    <font>
      <sz val="20"/>
      <color rgb="FFFF0000"/>
      <name val="平成角ゴシック"/>
      <family val="3"/>
      <charset val="128"/>
    </font>
    <font>
      <sz val="20"/>
      <name val="平成角ゴシック"/>
      <family val="3"/>
      <charset val="128"/>
    </font>
    <font>
      <sz val="11"/>
      <name val="平成角ゴシック"/>
      <family val="3"/>
      <charset val="128"/>
    </font>
    <font>
      <sz val="18"/>
      <name val="ＭＳ Ｐゴシック"/>
      <family val="3"/>
      <charset val="128"/>
    </font>
    <font>
      <sz val="24"/>
      <name val="ＭＳ Ｐゴシック"/>
      <family val="3"/>
      <charset val="128"/>
    </font>
    <font>
      <sz val="6"/>
      <name val="游ゴシック"/>
      <family val="2"/>
      <charset val="128"/>
      <scheme val="minor"/>
    </font>
    <font>
      <sz val="20"/>
      <color theme="0"/>
      <name val="ＭＳ Ｐゴシック"/>
      <family val="3"/>
      <charset val="128"/>
    </font>
    <font>
      <b/>
      <sz val="20"/>
      <name val="ＭＳ Ｐゴシック"/>
      <family val="3"/>
      <charset val="128"/>
    </font>
    <font>
      <u/>
      <sz val="14"/>
      <color theme="1"/>
      <name val="ＭＳ Ｐゴシック"/>
      <family val="3"/>
      <charset val="128"/>
    </font>
    <font>
      <sz val="20"/>
      <color theme="1"/>
      <name val="ＭＳ ゴシック"/>
      <family val="3"/>
      <charset val="128"/>
    </font>
    <font>
      <sz val="16"/>
      <color theme="1"/>
      <name val="MS Gothic"/>
      <charset val="128"/>
    </font>
    <font>
      <sz val="16"/>
      <color theme="1"/>
      <name val="MS Gothic"/>
      <family val="3"/>
      <charset val="128"/>
    </font>
    <font>
      <sz val="12"/>
      <color theme="1"/>
      <name val="ＭＳ ゴシック"/>
      <family val="3"/>
      <charset val="128"/>
    </font>
    <font>
      <u/>
      <sz val="12"/>
      <color theme="10"/>
      <name val="MS Gothic"/>
      <family val="2"/>
      <charset val="128"/>
    </font>
    <font>
      <sz val="11"/>
      <name val="ＭＳ 明朝"/>
      <family val="1"/>
      <charset val="128"/>
    </font>
    <font>
      <sz val="18"/>
      <color rgb="FFFF0000"/>
      <name val="ＭＳ Ｐゴシック"/>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indexed="65"/>
        <bgColor indexed="64"/>
      </patternFill>
    </fill>
    <fill>
      <patternFill patternType="solid">
        <fgColor theme="7" tint="0.79998168889431442"/>
        <bgColor indexed="64"/>
      </patternFill>
    </fill>
  </fills>
  <borders count="9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diagonalUp="1">
      <left style="thin">
        <color indexed="64"/>
      </left>
      <right/>
      <top/>
      <bottom style="medium">
        <color indexed="64"/>
      </bottom>
      <diagonal style="thin">
        <color indexed="64"/>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bottom/>
      <diagonal/>
    </border>
    <border diagonalUp="1">
      <left style="thin">
        <color indexed="64"/>
      </left>
      <right style="thin">
        <color indexed="64"/>
      </right>
      <top style="double">
        <color indexed="64"/>
      </top>
      <bottom style="double">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double">
        <color indexed="64"/>
      </bottom>
      <diagonal style="thin">
        <color indexed="64"/>
      </diagonal>
    </border>
    <border diagonalUp="1">
      <left style="thin">
        <color indexed="64"/>
      </left>
      <right style="thin">
        <color indexed="64"/>
      </right>
      <top style="medium">
        <color indexed="64"/>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thin">
        <color indexed="64"/>
      </right>
      <top/>
      <bottom style="thin">
        <color indexed="64"/>
      </bottom>
      <diagonal/>
    </border>
    <border>
      <left style="thin">
        <color indexed="64"/>
      </left>
      <right style="medium">
        <color indexed="64"/>
      </right>
      <top/>
      <bottom style="double">
        <color indexed="64"/>
      </bottom>
      <diagonal/>
    </border>
    <border>
      <left/>
      <right/>
      <top/>
      <bottom style="thin">
        <color indexed="64"/>
      </bottom>
      <diagonal/>
    </border>
    <border>
      <left style="thin">
        <color indexed="64"/>
      </left>
      <right style="dashed">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0" fontId="19"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365">
    <xf numFmtId="0" fontId="0" fillId="0" borderId="0" xfId="0">
      <alignment vertical="center"/>
    </xf>
    <xf numFmtId="0" fontId="0" fillId="0" borderId="0" xfId="0" applyAlignment="1">
      <alignment vertical="center"/>
    </xf>
    <xf numFmtId="0" fontId="3" fillId="0" borderId="0" xfId="0" applyFont="1">
      <alignment vertical="center"/>
    </xf>
    <xf numFmtId="0" fontId="3" fillId="0" borderId="0" xfId="0" applyFont="1" applyAlignment="1">
      <alignment horizontal="left" vertical="center" wrapText="1"/>
    </xf>
    <xf numFmtId="0" fontId="5" fillId="0" borderId="5" xfId="0" applyFont="1" applyBorder="1">
      <alignment vertical="center"/>
    </xf>
    <xf numFmtId="0" fontId="5" fillId="0" borderId="8" xfId="0" applyFont="1" applyBorder="1">
      <alignment vertical="center"/>
    </xf>
    <xf numFmtId="0" fontId="5" fillId="0" borderId="20" xfId="0" applyFont="1" applyBorder="1" applyAlignment="1">
      <alignment horizontal="center" vertical="center" wrapText="1"/>
    </xf>
    <xf numFmtId="0" fontId="2" fillId="0" borderId="0" xfId="0" applyFont="1" applyAlignment="1">
      <alignment vertical="center" wrapText="1"/>
    </xf>
    <xf numFmtId="0" fontId="3" fillId="3" borderId="21"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5" fillId="0" borderId="21" xfId="0" applyFont="1" applyBorder="1">
      <alignment vertical="center"/>
    </xf>
    <xf numFmtId="0" fontId="5" fillId="0" borderId="10" xfId="0" applyFont="1" applyBorder="1">
      <alignment vertical="center"/>
    </xf>
    <xf numFmtId="0" fontId="5" fillId="0" borderId="9" xfId="0" applyFont="1" applyBorder="1" applyAlignment="1">
      <alignment vertical="center" wrapText="1"/>
    </xf>
    <xf numFmtId="0" fontId="8" fillId="5" borderId="0" xfId="2" applyFill="1">
      <alignment vertical="center"/>
    </xf>
    <xf numFmtId="0" fontId="12" fillId="5" borderId="0" xfId="2" applyFont="1" applyFill="1" applyAlignment="1">
      <alignment horizontal="center" vertical="center"/>
    </xf>
    <xf numFmtId="0" fontId="12" fillId="5" borderId="0" xfId="2" applyFont="1" applyFill="1" applyAlignment="1">
      <alignment horizontal="right" vertical="center"/>
    </xf>
    <xf numFmtId="0" fontId="13" fillId="5" borderId="0" xfId="2" applyFont="1" applyFill="1">
      <alignment vertical="center"/>
    </xf>
    <xf numFmtId="0" fontId="14" fillId="5" borderId="0" xfId="2" applyFont="1" applyFill="1" applyAlignment="1">
      <alignment horizontal="right" vertical="center"/>
    </xf>
    <xf numFmtId="0" fontId="14" fillId="5" borderId="0" xfId="2" applyFont="1" applyFill="1" applyAlignment="1">
      <alignment horizontal="center" vertical="center"/>
    </xf>
    <xf numFmtId="0" fontId="15" fillId="5" borderId="0" xfId="2" applyFont="1" applyFill="1">
      <alignment vertical="center"/>
    </xf>
    <xf numFmtId="0" fontId="8" fillId="6" borderId="0" xfId="2" applyFill="1">
      <alignment vertical="center"/>
    </xf>
    <xf numFmtId="0" fontId="16" fillId="5" borderId="0" xfId="2" applyFont="1" applyFill="1">
      <alignment vertical="center"/>
    </xf>
    <xf numFmtId="0" fontId="17" fillId="5" borderId="0" xfId="2" applyFont="1" applyFill="1" applyAlignment="1">
      <alignment horizontal="left" vertical="center"/>
    </xf>
    <xf numFmtId="0" fontId="18" fillId="0" borderId="0" xfId="2" applyFont="1" applyAlignment="1">
      <alignment horizontal="center" vertical="top" textRotation="255"/>
    </xf>
    <xf numFmtId="0" fontId="20" fillId="0" borderId="1" xfId="3" applyFont="1" applyBorder="1" applyAlignment="1">
      <alignment horizontal="center" vertical="center"/>
    </xf>
    <xf numFmtId="0" fontId="21" fillId="0" borderId="28" xfId="3" applyFont="1" applyBorder="1" applyAlignment="1">
      <alignment horizontal="center" vertical="center" wrapText="1"/>
    </xf>
    <xf numFmtId="0" fontId="20" fillId="0" borderId="29" xfId="3" applyFont="1" applyBorder="1" applyAlignment="1">
      <alignment horizontal="center" vertical="center" wrapText="1"/>
    </xf>
    <xf numFmtId="0" fontId="20" fillId="0" borderId="28" xfId="3" applyFont="1" applyBorder="1" applyAlignment="1">
      <alignment horizontal="center" vertical="center" wrapText="1"/>
    </xf>
    <xf numFmtId="0" fontId="20" fillId="0" borderId="30" xfId="3" applyFont="1" applyBorder="1" applyAlignment="1">
      <alignment horizontal="center" vertical="center" wrapText="1" shrinkToFit="1"/>
    </xf>
    <xf numFmtId="0" fontId="20" fillId="0" borderId="30"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31" xfId="3" applyFont="1" applyBorder="1" applyAlignment="1">
      <alignment horizontal="center" vertical="center" wrapText="1"/>
    </xf>
    <xf numFmtId="0" fontId="23" fillId="0" borderId="0" xfId="3" applyFont="1" applyAlignment="1">
      <alignment vertical="center"/>
    </xf>
    <xf numFmtId="0" fontId="20" fillId="0" borderId="5" xfId="3" applyFont="1" applyBorder="1" applyAlignment="1">
      <alignment vertical="center"/>
    </xf>
    <xf numFmtId="0" fontId="24" fillId="0" borderId="32" xfId="2" applyFont="1" applyBorder="1" applyAlignment="1">
      <alignment horizontal="center" vertical="center" wrapText="1"/>
    </xf>
    <xf numFmtId="0" fontId="24" fillId="0" borderId="13" xfId="2" applyFont="1" applyBorder="1" applyAlignment="1">
      <alignment horizontal="center" vertical="center" wrapText="1"/>
    </xf>
    <xf numFmtId="0" fontId="20" fillId="0" borderId="23" xfId="3" applyFont="1" applyBorder="1" applyAlignment="1">
      <alignment horizontal="center" vertical="center" wrapText="1" shrinkToFit="1"/>
    </xf>
    <xf numFmtId="0" fontId="20" fillId="0" borderId="23" xfId="3" applyFont="1" applyBorder="1" applyAlignment="1">
      <alignment horizontal="center" vertical="center" wrapText="1"/>
    </xf>
    <xf numFmtId="0" fontId="20" fillId="0" borderId="13" xfId="3" applyFont="1" applyBorder="1" applyAlignment="1">
      <alignment horizontal="center" vertical="center" wrapText="1"/>
    </xf>
    <xf numFmtId="49" fontId="25" fillId="0" borderId="13" xfId="3" applyNumberFormat="1" applyFont="1" applyBorder="1" applyAlignment="1">
      <alignment horizontal="center" vertical="center" wrapText="1"/>
    </xf>
    <xf numFmtId="0" fontId="20" fillId="0" borderId="33" xfId="3" applyFont="1" applyBorder="1" applyAlignment="1">
      <alignment horizontal="center" vertical="center" wrapText="1"/>
    </xf>
    <xf numFmtId="176" fontId="12" fillId="0" borderId="30" xfId="4" applyNumberFormat="1" applyFont="1" applyFill="1" applyBorder="1" applyAlignment="1" applyProtection="1">
      <alignment horizontal="right" vertical="center" shrinkToFit="1"/>
    </xf>
    <xf numFmtId="0" fontId="16" fillId="6" borderId="0" xfId="3" applyFont="1" applyFill="1"/>
    <xf numFmtId="176" fontId="12" fillId="0" borderId="21" xfId="4" applyNumberFormat="1" applyFont="1" applyFill="1" applyBorder="1" applyAlignment="1" applyProtection="1">
      <alignment horizontal="right" vertical="center" shrinkToFit="1"/>
    </xf>
    <xf numFmtId="176" fontId="12" fillId="0" borderId="40" xfId="4" applyNumberFormat="1" applyFont="1" applyFill="1" applyBorder="1" applyAlignment="1">
      <alignment vertical="center" shrinkToFit="1"/>
    </xf>
    <xf numFmtId="176" fontId="12" fillId="0" borderId="40" xfId="4" applyNumberFormat="1" applyFont="1" applyFill="1" applyBorder="1" applyAlignment="1" applyProtection="1">
      <alignment horizontal="right" vertical="center" shrinkToFit="1"/>
    </xf>
    <xf numFmtId="176" fontId="12" fillId="0" borderId="23" xfId="4" applyNumberFormat="1" applyFont="1" applyFill="1" applyBorder="1" applyAlignment="1" applyProtection="1">
      <alignment horizontal="right" vertical="center" shrinkToFit="1"/>
    </xf>
    <xf numFmtId="176" fontId="12" fillId="0" borderId="45" xfId="4" applyNumberFormat="1" applyFont="1" applyFill="1" applyBorder="1" applyAlignment="1" applyProtection="1">
      <alignment vertical="center" shrinkToFit="1"/>
    </xf>
    <xf numFmtId="176" fontId="12" fillId="0" borderId="21" xfId="4" applyNumberFormat="1" applyFont="1" applyFill="1" applyBorder="1" applyAlignment="1" applyProtection="1">
      <alignment vertical="center" shrinkToFit="1"/>
    </xf>
    <xf numFmtId="176" fontId="12" fillId="0" borderId="40" xfId="4" applyNumberFormat="1" applyFont="1" applyFill="1" applyBorder="1" applyAlignment="1" applyProtection="1">
      <alignment vertical="center" shrinkToFit="1"/>
    </xf>
    <xf numFmtId="176" fontId="12" fillId="0" borderId="54" xfId="3" applyNumberFormat="1" applyFont="1" applyBorder="1" applyAlignment="1">
      <alignment vertical="center" wrapText="1"/>
    </xf>
    <xf numFmtId="176" fontId="12" fillId="0" borderId="42" xfId="4" applyNumberFormat="1" applyFont="1" applyFill="1" applyBorder="1" applyAlignment="1" applyProtection="1">
      <alignment vertical="center" shrinkToFit="1"/>
    </xf>
    <xf numFmtId="0" fontId="16" fillId="6" borderId="0" xfId="3" applyFont="1" applyFill="1" applyAlignment="1">
      <alignment vertical="center"/>
    </xf>
    <xf numFmtId="176" fontId="12" fillId="0" borderId="44" xfId="3" applyNumberFormat="1" applyFont="1" applyBorder="1" applyAlignment="1">
      <alignment vertical="center"/>
    </xf>
    <xf numFmtId="0" fontId="12" fillId="0" borderId="0" xfId="3" applyFont="1" applyAlignment="1">
      <alignment horizontal="center" vertical="center"/>
    </xf>
    <xf numFmtId="0" fontId="12" fillId="0" borderId="0" xfId="2" applyFont="1">
      <alignment vertical="center"/>
    </xf>
    <xf numFmtId="38" fontId="12" fillId="0" borderId="0" xfId="4" applyFont="1" applyFill="1" applyBorder="1" applyAlignment="1" applyProtection="1">
      <alignment horizontal="right" vertical="center" shrinkToFit="1"/>
      <protection locked="0"/>
    </xf>
    <xf numFmtId="12" fontId="12" fillId="0" borderId="0" xfId="3" applyNumberFormat="1" applyFont="1" applyAlignment="1">
      <alignment horizontal="center" vertical="center" wrapText="1"/>
    </xf>
    <xf numFmtId="38" fontId="12" fillId="0" borderId="0" xfId="4" applyFont="1" applyFill="1" applyBorder="1" applyAlignment="1">
      <alignment horizontal="right" vertical="center"/>
    </xf>
    <xf numFmtId="0" fontId="12" fillId="5" borderId="0" xfId="2" applyFont="1" applyFill="1">
      <alignment vertical="center"/>
    </xf>
    <xf numFmtId="0" fontId="8" fillId="0" borderId="0" xfId="2">
      <alignment vertical="center"/>
    </xf>
    <xf numFmtId="176" fontId="12" fillId="0" borderId="28" xfId="4" applyNumberFormat="1" applyFont="1" applyFill="1" applyBorder="1" applyAlignment="1" applyProtection="1">
      <alignment vertical="center" shrinkToFit="1"/>
    </xf>
    <xf numFmtId="176" fontId="12" fillId="0" borderId="44" xfId="3" applyNumberFormat="1" applyFont="1" applyBorder="1" applyAlignment="1" applyProtection="1">
      <alignment vertical="center" wrapText="1"/>
    </xf>
    <xf numFmtId="176" fontId="12" fillId="0" borderId="23" xfId="4" applyNumberFormat="1" applyFont="1" applyFill="1" applyBorder="1" applyAlignment="1" applyProtection="1">
      <alignment vertical="center" wrapText="1"/>
    </xf>
    <xf numFmtId="176" fontId="12" fillId="0" borderId="13" xfId="4" applyNumberFormat="1" applyFont="1" applyFill="1" applyBorder="1" applyAlignment="1" applyProtection="1">
      <alignment vertical="center" shrinkToFit="1"/>
    </xf>
    <xf numFmtId="176" fontId="12" fillId="0" borderId="46" xfId="3" applyNumberFormat="1" applyFont="1" applyBorder="1" applyAlignment="1" applyProtection="1">
      <alignment horizontal="center" vertical="center" shrinkToFit="1"/>
    </xf>
    <xf numFmtId="176" fontId="12" fillId="0" borderId="49" xfId="4" applyNumberFormat="1" applyFont="1" applyFill="1" applyBorder="1" applyAlignment="1" applyProtection="1">
      <alignment vertical="center" shrinkToFit="1"/>
    </xf>
    <xf numFmtId="176" fontId="12" fillId="0" borderId="57" xfId="2" applyNumberFormat="1" applyFont="1" applyBorder="1" applyProtection="1">
      <alignment vertical="center"/>
    </xf>
    <xf numFmtId="176" fontId="12" fillId="0" borderId="59" xfId="2" applyNumberFormat="1" applyFont="1" applyBorder="1" applyProtection="1">
      <alignment vertical="center"/>
    </xf>
    <xf numFmtId="0" fontId="26" fillId="0" borderId="0" xfId="2" applyFont="1">
      <alignment vertical="center"/>
    </xf>
    <xf numFmtId="0" fontId="29" fillId="0" borderId="0" xfId="2" applyFont="1">
      <alignment vertical="center"/>
    </xf>
    <xf numFmtId="0" fontId="30" fillId="5" borderId="0" xfId="2" applyFont="1" applyFill="1" applyAlignment="1">
      <alignment horizontal="left" vertical="center"/>
    </xf>
    <xf numFmtId="0" fontId="31" fillId="5" borderId="0" xfId="2" applyFont="1" applyFill="1">
      <alignment vertical="center"/>
    </xf>
    <xf numFmtId="0" fontId="8" fillId="6" borderId="43" xfId="2" applyFill="1" applyBorder="1">
      <alignment vertical="center"/>
    </xf>
    <xf numFmtId="0" fontId="16" fillId="5" borderId="0" xfId="2" applyFont="1" applyFill="1" applyAlignment="1">
      <alignment horizontal="center" vertical="center"/>
    </xf>
    <xf numFmtId="176" fontId="12" fillId="0" borderId="30" xfId="3" applyNumberFormat="1" applyFont="1" applyBorder="1" applyAlignment="1">
      <alignment vertical="center"/>
    </xf>
    <xf numFmtId="0" fontId="13" fillId="0" borderId="43" xfId="3" applyFont="1" applyBorder="1" applyAlignment="1">
      <alignment horizontal="center" vertical="center" wrapText="1"/>
    </xf>
    <xf numFmtId="176" fontId="13" fillId="0" borderId="46" xfId="3" applyNumberFormat="1" applyFont="1" applyBorder="1" applyAlignment="1">
      <alignment horizontal="right" vertical="center" wrapText="1"/>
    </xf>
    <xf numFmtId="176" fontId="12" fillId="0" borderId="23" xfId="5" applyNumberFormat="1" applyFont="1" applyFill="1" applyBorder="1" applyAlignment="1">
      <alignment horizontal="right" vertical="center"/>
    </xf>
    <xf numFmtId="176" fontId="12" fillId="0" borderId="23" xfId="3" applyNumberFormat="1" applyFont="1" applyBorder="1" applyAlignment="1">
      <alignment vertical="center"/>
    </xf>
    <xf numFmtId="176" fontId="12" fillId="0" borderId="21" xfId="3" applyNumberFormat="1" applyFont="1" applyBorder="1" applyAlignment="1">
      <alignment vertical="center"/>
    </xf>
    <xf numFmtId="176" fontId="12" fillId="0" borderId="42" xfId="5" applyNumberFormat="1" applyFont="1" applyFill="1" applyBorder="1" applyAlignment="1">
      <alignment horizontal="right" vertical="center"/>
    </xf>
    <xf numFmtId="176" fontId="12" fillId="0" borderId="40" xfId="3" applyNumberFormat="1" applyFont="1" applyBorder="1" applyAlignment="1">
      <alignment vertical="center"/>
    </xf>
    <xf numFmtId="0" fontId="13" fillId="0" borderId="53" xfId="3" applyFont="1" applyBorder="1" applyAlignment="1">
      <alignment horizontal="center" vertical="center" wrapText="1"/>
    </xf>
    <xf numFmtId="176" fontId="12" fillId="0" borderId="55" xfId="5" applyNumberFormat="1" applyFont="1" applyFill="1" applyBorder="1" applyAlignment="1">
      <alignment horizontal="right" vertical="center" wrapText="1"/>
    </xf>
    <xf numFmtId="176" fontId="12" fillId="0" borderId="42" xfId="3" applyNumberFormat="1" applyFont="1" applyBorder="1" applyAlignment="1">
      <alignment vertical="center"/>
    </xf>
    <xf numFmtId="176" fontId="13" fillId="0" borderId="62" xfId="3" applyNumberFormat="1" applyFont="1" applyBorder="1" applyAlignment="1">
      <alignment horizontal="right" vertical="center"/>
    </xf>
    <xf numFmtId="176" fontId="12" fillId="0" borderId="59" xfId="3" applyNumberFormat="1" applyFont="1" applyBorder="1" applyAlignment="1">
      <alignment horizontal="right" vertical="center"/>
    </xf>
    <xf numFmtId="176" fontId="12" fillId="0" borderId="13" xfId="5" applyNumberFormat="1" applyFont="1" applyFill="1" applyBorder="1" applyAlignment="1">
      <alignment horizontal="right" vertical="center"/>
    </xf>
    <xf numFmtId="0" fontId="16" fillId="6" borderId="0" xfId="3" applyFont="1" applyFill="1" applyAlignment="1">
      <alignment horizontal="right" vertical="center"/>
    </xf>
    <xf numFmtId="0" fontId="35" fillId="6" borderId="0" xfId="3" applyFont="1" applyFill="1" applyAlignment="1">
      <alignment vertical="top"/>
    </xf>
    <xf numFmtId="0" fontId="30" fillId="6" borderId="0" xfId="3" applyFont="1" applyFill="1"/>
    <xf numFmtId="0" fontId="14" fillId="6" borderId="0" xfId="3" applyFont="1" applyFill="1"/>
    <xf numFmtId="0" fontId="14" fillId="6" borderId="0" xfId="3" applyFont="1" applyFill="1" applyAlignment="1">
      <alignment vertical="top"/>
    </xf>
    <xf numFmtId="0" fontId="14" fillId="5" borderId="0" xfId="2" applyFont="1" applyFill="1">
      <alignment vertical="center"/>
    </xf>
    <xf numFmtId="0" fontId="16" fillId="6" borderId="0" xfId="2" applyFont="1" applyFill="1">
      <alignment vertical="center"/>
    </xf>
    <xf numFmtId="0" fontId="13" fillId="0" borderId="0" xfId="2" applyFont="1" applyAlignment="1">
      <alignment vertical="center" wrapText="1" shrinkToFit="1"/>
    </xf>
    <xf numFmtId="0" fontId="30" fillId="0" borderId="0" xfId="2" applyFont="1" applyAlignment="1">
      <alignment horizontal="center" vertical="center"/>
    </xf>
    <xf numFmtId="0" fontId="30" fillId="0" borderId="0" xfId="2" applyFont="1" applyAlignment="1">
      <alignment vertical="center" shrinkToFit="1"/>
    </xf>
    <xf numFmtId="0" fontId="14" fillId="0" borderId="0" xfId="2" applyFont="1">
      <alignment vertical="center"/>
    </xf>
    <xf numFmtId="0" fontId="16" fillId="0" borderId="0" xfId="2" applyFont="1" applyAlignment="1">
      <alignment vertical="center" wrapText="1" shrinkToFit="1"/>
    </xf>
    <xf numFmtId="0" fontId="16" fillId="0" borderId="0" xfId="2" applyFont="1" applyAlignment="1">
      <alignment horizontal="center" vertical="top" wrapText="1"/>
    </xf>
    <xf numFmtId="0" fontId="14" fillId="0" borderId="0" xfId="2" applyFont="1" applyAlignment="1">
      <alignment vertical="center" wrapText="1" shrinkToFit="1"/>
    </xf>
    <xf numFmtId="0" fontId="27" fillId="0" borderId="0" xfId="2" applyFont="1" applyFill="1">
      <alignment vertical="center"/>
    </xf>
    <xf numFmtId="0" fontId="28" fillId="0" borderId="0" xfId="2" applyFont="1" applyFill="1">
      <alignment vertical="center"/>
    </xf>
    <xf numFmtId="0" fontId="29" fillId="0" borderId="0" xfId="2" applyFont="1" applyFill="1">
      <alignment vertical="center"/>
    </xf>
    <xf numFmtId="176" fontId="12" fillId="0" borderId="30" xfId="5" applyNumberFormat="1" applyFont="1" applyFill="1" applyBorder="1" applyAlignment="1" applyProtection="1">
      <alignment horizontal="right" vertical="center"/>
    </xf>
    <xf numFmtId="176" fontId="12" fillId="0" borderId="21" xfId="5" applyNumberFormat="1" applyFont="1" applyFill="1" applyBorder="1" applyAlignment="1" applyProtection="1">
      <alignment horizontal="right" vertical="center"/>
    </xf>
    <xf numFmtId="0" fontId="11" fillId="5" borderId="0" xfId="2" applyFont="1" applyFill="1" applyAlignment="1">
      <alignment horizontal="center" vertical="center"/>
    </xf>
    <xf numFmtId="0" fontId="8" fillId="0" borderId="0" xfId="2" applyAlignment="1">
      <alignment horizontal="center" vertical="center"/>
    </xf>
    <xf numFmtId="0" fontId="36" fillId="5" borderId="0" xfId="2" applyFont="1" applyFill="1" applyAlignment="1">
      <alignment horizontal="right" vertical="center"/>
    </xf>
    <xf numFmtId="0" fontId="20" fillId="0" borderId="63" xfId="3" applyFont="1" applyBorder="1" applyAlignment="1">
      <alignment horizontal="center" vertical="center" wrapText="1"/>
    </xf>
    <xf numFmtId="0" fontId="24" fillId="0" borderId="64" xfId="3" applyFont="1" applyBorder="1" applyAlignment="1">
      <alignment horizontal="center" vertical="center" wrapText="1"/>
    </xf>
    <xf numFmtId="0" fontId="24" fillId="0" borderId="43" xfId="2" applyFont="1" applyBorder="1" applyAlignment="1">
      <alignment horizontal="center" vertical="center" wrapText="1"/>
    </xf>
    <xf numFmtId="0" fontId="12" fillId="0" borderId="13" xfId="2" applyFont="1" applyBorder="1" applyAlignment="1">
      <alignment horizontal="center" vertical="center" wrapText="1"/>
    </xf>
    <xf numFmtId="176" fontId="12" fillId="0" borderId="44" xfId="3" applyNumberFormat="1" applyFont="1" applyBorder="1" applyAlignment="1">
      <alignment horizontal="center" vertical="center" wrapText="1"/>
    </xf>
    <xf numFmtId="176" fontId="12" fillId="0" borderId="69" xfId="4" applyNumberFormat="1" applyFont="1" applyFill="1" applyBorder="1" applyAlignment="1" applyProtection="1">
      <alignment vertical="center" shrinkToFit="1"/>
      <protection locked="0"/>
    </xf>
    <xf numFmtId="176" fontId="12" fillId="0" borderId="58" xfId="3" applyNumberFormat="1" applyFont="1" applyBorder="1" applyAlignment="1">
      <alignment vertical="center" wrapText="1"/>
    </xf>
    <xf numFmtId="176" fontId="12" fillId="0" borderId="44" xfId="3" applyNumberFormat="1" applyFont="1" applyBorder="1" applyAlignment="1">
      <alignment horizontal="center" vertical="center" shrinkToFit="1"/>
    </xf>
    <xf numFmtId="176" fontId="12" fillId="0" borderId="24" xfId="4" applyNumberFormat="1" applyFont="1" applyFill="1" applyBorder="1" applyAlignment="1">
      <alignment vertical="center" shrinkToFit="1"/>
    </xf>
    <xf numFmtId="176" fontId="12" fillId="0" borderId="71" xfId="3" applyNumberFormat="1" applyFont="1" applyBorder="1" applyAlignment="1">
      <alignment horizontal="center" vertical="center" wrapText="1"/>
    </xf>
    <xf numFmtId="176" fontId="12" fillId="0" borderId="44" xfId="3" applyNumberFormat="1" applyFont="1" applyBorder="1" applyAlignment="1">
      <alignment horizontal="center" vertical="center"/>
    </xf>
    <xf numFmtId="176" fontId="12" fillId="0" borderId="17" xfId="4" applyNumberFormat="1" applyFont="1" applyFill="1" applyBorder="1" applyAlignment="1" applyProtection="1">
      <alignment vertical="center" shrinkToFit="1"/>
    </xf>
    <xf numFmtId="176" fontId="12" fillId="0" borderId="42" xfId="3" applyNumberFormat="1" applyFont="1" applyBorder="1" applyAlignment="1" applyProtection="1">
      <alignment vertical="center" wrapText="1"/>
    </xf>
    <xf numFmtId="176" fontId="12" fillId="0" borderId="69" xfId="4" applyNumberFormat="1" applyFont="1" applyFill="1" applyBorder="1" applyAlignment="1" applyProtection="1">
      <alignment vertical="center" shrinkToFit="1"/>
    </xf>
    <xf numFmtId="0" fontId="3" fillId="0" borderId="21" xfId="0" applyFont="1" applyFill="1" applyBorder="1" applyAlignment="1">
      <alignment horizontal="left" vertical="center" wrapText="1"/>
    </xf>
    <xf numFmtId="0" fontId="12" fillId="7" borderId="35" xfId="3" applyFont="1" applyFill="1" applyBorder="1" applyAlignment="1" applyProtection="1">
      <alignment horizontal="left" vertical="center" wrapText="1"/>
      <protection locked="0"/>
    </xf>
    <xf numFmtId="0" fontId="12" fillId="7" borderId="11" xfId="3" applyFont="1" applyFill="1" applyBorder="1" applyAlignment="1" applyProtection="1">
      <alignment horizontal="left" vertical="center" wrapText="1"/>
      <protection locked="0"/>
    </xf>
    <xf numFmtId="0" fontId="12" fillId="4" borderId="36" xfId="3" applyFont="1" applyFill="1" applyBorder="1" applyAlignment="1" applyProtection="1">
      <alignment horizontal="left" vertical="center" wrapText="1"/>
      <protection locked="0"/>
    </xf>
    <xf numFmtId="0" fontId="12" fillId="4" borderId="37" xfId="3" applyFont="1" applyFill="1" applyBorder="1" applyAlignment="1" applyProtection="1">
      <alignment horizontal="left" vertical="center" wrapText="1"/>
      <protection locked="0"/>
    </xf>
    <xf numFmtId="0" fontId="12" fillId="4" borderId="39" xfId="3" applyFont="1" applyFill="1" applyBorder="1" applyAlignment="1" applyProtection="1">
      <alignment horizontal="left" vertical="center" wrapText="1"/>
      <protection locked="0"/>
    </xf>
    <xf numFmtId="176" fontId="12" fillId="3" borderId="30" xfId="3" applyNumberFormat="1" applyFont="1" applyFill="1" applyBorder="1" applyAlignment="1" applyProtection="1">
      <alignment vertical="center" wrapText="1"/>
      <protection locked="0"/>
    </xf>
    <xf numFmtId="176" fontId="12" fillId="3" borderId="30" xfId="4" applyNumberFormat="1" applyFont="1" applyFill="1" applyBorder="1" applyAlignment="1" applyProtection="1">
      <alignment vertical="center" wrapText="1"/>
      <protection locked="0"/>
    </xf>
    <xf numFmtId="176" fontId="12" fillId="3" borderId="21" xfId="4" applyNumberFormat="1" applyFont="1" applyFill="1" applyBorder="1" applyAlignment="1" applyProtection="1">
      <alignment vertical="center" wrapText="1"/>
      <protection locked="0"/>
    </xf>
    <xf numFmtId="176" fontId="12" fillId="3" borderId="40" xfId="4" applyNumberFormat="1" applyFont="1" applyFill="1" applyBorder="1" applyAlignment="1" applyProtection="1">
      <alignment vertical="center" wrapText="1"/>
      <protection locked="0"/>
    </xf>
    <xf numFmtId="176" fontId="12" fillId="3" borderId="48" xfId="3" applyNumberFormat="1" applyFont="1" applyFill="1" applyBorder="1" applyAlignment="1" applyProtection="1">
      <alignment vertical="center" wrapText="1"/>
      <protection locked="0"/>
    </xf>
    <xf numFmtId="176" fontId="12" fillId="3" borderId="24" xfId="4" applyNumberFormat="1" applyFont="1" applyFill="1" applyBorder="1" applyAlignment="1" applyProtection="1">
      <alignment vertical="center" wrapText="1"/>
      <protection locked="0"/>
    </xf>
    <xf numFmtId="176" fontId="12" fillId="3" borderId="35" xfId="5" applyNumberFormat="1" applyFont="1" applyFill="1" applyBorder="1" applyAlignment="1" applyProtection="1">
      <alignment horizontal="right" vertical="center" wrapText="1"/>
      <protection locked="0"/>
    </xf>
    <xf numFmtId="176" fontId="12" fillId="3" borderId="35" xfId="5" applyNumberFormat="1" applyFont="1" applyFill="1" applyBorder="1" applyAlignment="1" applyProtection="1">
      <alignment horizontal="right" vertical="center"/>
      <protection locked="0"/>
    </xf>
    <xf numFmtId="176" fontId="12" fillId="3" borderId="21" xfId="5" applyNumberFormat="1" applyFont="1" applyFill="1" applyBorder="1" applyAlignment="1" applyProtection="1">
      <alignment horizontal="right" vertical="center" wrapText="1"/>
      <protection locked="0"/>
    </xf>
    <xf numFmtId="176" fontId="12" fillId="3" borderId="21" xfId="5" applyNumberFormat="1" applyFont="1" applyFill="1" applyBorder="1" applyAlignment="1" applyProtection="1">
      <alignment horizontal="right" vertical="center"/>
      <protection locked="0"/>
    </xf>
    <xf numFmtId="176" fontId="12" fillId="3" borderId="40" xfId="5" applyNumberFormat="1" applyFont="1" applyFill="1" applyBorder="1" applyAlignment="1" applyProtection="1">
      <alignment horizontal="right" vertical="center" wrapText="1"/>
      <protection locked="0"/>
    </xf>
    <xf numFmtId="176" fontId="12" fillId="3" borderId="40" xfId="5" applyNumberFormat="1" applyFont="1" applyFill="1" applyBorder="1" applyAlignment="1" applyProtection="1">
      <alignment horizontal="right" vertical="center"/>
      <protection locked="0"/>
    </xf>
    <xf numFmtId="176" fontId="12" fillId="3" borderId="26" xfId="5" applyNumberFormat="1" applyFont="1" applyFill="1" applyBorder="1" applyAlignment="1" applyProtection="1">
      <alignment horizontal="right" vertical="center" wrapText="1"/>
      <protection locked="0"/>
    </xf>
    <xf numFmtId="176" fontId="12" fillId="3" borderId="26" xfId="5" applyNumberFormat="1" applyFont="1" applyFill="1" applyBorder="1" applyAlignment="1" applyProtection="1">
      <alignment horizontal="right" vertical="center"/>
      <protection locked="0"/>
    </xf>
    <xf numFmtId="176" fontId="12" fillId="3" borderId="24" xfId="5" applyNumberFormat="1" applyFont="1" applyFill="1" applyBorder="1" applyAlignment="1" applyProtection="1">
      <alignment horizontal="right" vertical="center" wrapText="1"/>
      <protection locked="0"/>
    </xf>
    <xf numFmtId="176" fontId="12" fillId="3" borderId="24" xfId="5" applyNumberFormat="1" applyFont="1" applyFill="1" applyBorder="1" applyAlignment="1" applyProtection="1">
      <alignment horizontal="right" vertical="center"/>
      <protection locked="0"/>
    </xf>
    <xf numFmtId="0" fontId="12" fillId="3" borderId="65" xfId="3" applyFont="1" applyFill="1" applyBorder="1" applyAlignment="1" applyProtection="1">
      <alignment horizontal="left" vertical="center" wrapText="1"/>
      <protection locked="0"/>
    </xf>
    <xf numFmtId="0" fontId="12" fillId="3" borderId="66" xfId="3" applyFont="1" applyFill="1" applyBorder="1" applyAlignment="1" applyProtection="1">
      <alignment horizontal="left" vertical="center" wrapText="1"/>
      <protection locked="0"/>
    </xf>
    <xf numFmtId="0" fontId="12" fillId="3" borderId="67" xfId="3" applyFont="1" applyFill="1" applyBorder="1" applyAlignment="1" applyProtection="1">
      <alignment horizontal="left" vertical="center" wrapText="1"/>
      <protection locked="0"/>
    </xf>
    <xf numFmtId="176" fontId="12" fillId="3" borderId="45" xfId="4" applyNumberFormat="1" applyFont="1" applyFill="1" applyBorder="1" applyAlignment="1" applyProtection="1">
      <alignment vertical="center" wrapText="1"/>
      <protection locked="0"/>
    </xf>
    <xf numFmtId="176" fontId="12" fillId="3" borderId="70" xfId="3" applyNumberFormat="1" applyFont="1" applyFill="1" applyBorder="1" applyAlignment="1" applyProtection="1">
      <alignment vertical="center" wrapText="1"/>
      <protection locked="0"/>
    </xf>
    <xf numFmtId="176" fontId="12" fillId="3" borderId="12" xfId="3" applyNumberFormat="1" applyFont="1" applyFill="1" applyBorder="1" applyAlignment="1" applyProtection="1">
      <alignment vertical="center" wrapText="1"/>
      <protection locked="0"/>
    </xf>
    <xf numFmtId="176" fontId="12" fillId="3" borderId="40" xfId="3" applyNumberFormat="1" applyFont="1" applyFill="1" applyBorder="1" applyAlignment="1" applyProtection="1">
      <alignment vertical="center" wrapText="1"/>
      <protection locked="0"/>
    </xf>
    <xf numFmtId="38" fontId="3" fillId="0" borderId="24" xfId="1" applyFont="1" applyFill="1" applyBorder="1">
      <alignment vertical="center"/>
    </xf>
    <xf numFmtId="38" fontId="3" fillId="0" borderId="25" xfId="1" applyFont="1" applyFill="1" applyBorder="1">
      <alignment vertical="center"/>
    </xf>
    <xf numFmtId="0" fontId="5" fillId="0" borderId="75" xfId="0" applyFont="1" applyBorder="1">
      <alignment vertical="center"/>
    </xf>
    <xf numFmtId="38" fontId="0" fillId="0" borderId="0" xfId="0" applyNumberFormat="1">
      <alignment vertical="center"/>
    </xf>
    <xf numFmtId="176" fontId="12" fillId="3" borderId="21" xfId="3" applyNumberFormat="1" applyFont="1" applyFill="1" applyBorder="1" applyAlignment="1" applyProtection="1">
      <alignment vertical="center" wrapText="1"/>
      <protection locked="0"/>
    </xf>
    <xf numFmtId="176" fontId="12" fillId="3" borderId="50" xfId="3" applyNumberFormat="1" applyFont="1" applyFill="1" applyBorder="1" applyAlignment="1" applyProtection="1">
      <alignment vertical="center" wrapText="1"/>
      <protection locked="0"/>
    </xf>
    <xf numFmtId="176" fontId="12" fillId="3" borderId="45" xfId="3" applyNumberFormat="1" applyFont="1" applyFill="1" applyBorder="1" applyAlignment="1" applyProtection="1">
      <alignment vertical="center" wrapText="1"/>
      <protection locked="0"/>
    </xf>
    <xf numFmtId="176" fontId="12" fillId="3" borderId="24" xfId="3" applyNumberFormat="1" applyFont="1" applyFill="1" applyBorder="1" applyAlignment="1" applyProtection="1">
      <alignment vertical="center" wrapText="1"/>
      <protection locked="0"/>
    </xf>
    <xf numFmtId="176" fontId="12" fillId="3" borderId="27" xfId="3" applyNumberFormat="1" applyFont="1" applyFill="1" applyBorder="1" applyAlignment="1" applyProtection="1">
      <alignment vertical="center" wrapText="1"/>
      <protection locked="0"/>
    </xf>
    <xf numFmtId="176" fontId="12" fillId="0" borderId="30" xfId="4" applyNumberFormat="1" applyFont="1" applyFill="1" applyBorder="1" applyAlignment="1" applyProtection="1">
      <alignment vertical="center" shrinkToFit="1"/>
    </xf>
    <xf numFmtId="176" fontId="12" fillId="0" borderId="59" xfId="4" applyNumberFormat="1" applyFont="1" applyFill="1" applyBorder="1" applyAlignment="1">
      <alignment vertical="center" shrinkToFit="1"/>
    </xf>
    <xf numFmtId="0" fontId="12" fillId="4" borderId="24" xfId="3" applyFont="1" applyFill="1" applyBorder="1" applyAlignment="1" applyProtection="1">
      <alignment vertical="center" wrapText="1"/>
      <protection locked="0"/>
    </xf>
    <xf numFmtId="0" fontId="12" fillId="4" borderId="21" xfId="3" applyFont="1" applyFill="1" applyBorder="1" applyAlignment="1" applyProtection="1">
      <alignment vertical="center" wrapText="1"/>
      <protection locked="0"/>
    </xf>
    <xf numFmtId="0" fontId="12" fillId="4" borderId="27" xfId="3" applyFont="1" applyFill="1" applyBorder="1" applyAlignment="1" applyProtection="1">
      <alignment vertical="center" wrapText="1"/>
      <protection locked="0"/>
    </xf>
    <xf numFmtId="0" fontId="12" fillId="3" borderId="49" xfId="3" applyFont="1" applyFill="1" applyBorder="1" applyAlignment="1" applyProtection="1">
      <alignment horizontal="left" vertical="center" wrapText="1"/>
      <protection locked="0"/>
    </xf>
    <xf numFmtId="0" fontId="12" fillId="3" borderId="11" xfId="3" applyFont="1" applyFill="1" applyBorder="1" applyAlignment="1" applyProtection="1">
      <alignment horizontal="left" vertical="center" wrapText="1"/>
      <protection locked="0"/>
    </xf>
    <xf numFmtId="0" fontId="12" fillId="3" borderId="15" xfId="3" applyFont="1" applyFill="1" applyBorder="1" applyAlignment="1" applyProtection="1">
      <alignment horizontal="left" vertical="center" wrapText="1"/>
      <protection locked="0"/>
    </xf>
    <xf numFmtId="176" fontId="12" fillId="0" borderId="30" xfId="4" applyNumberFormat="1" applyFont="1" applyFill="1" applyBorder="1" applyAlignment="1" applyProtection="1">
      <alignment horizontal="center" vertical="center" shrinkToFit="1"/>
    </xf>
    <xf numFmtId="176" fontId="12" fillId="0" borderId="42" xfId="4" applyNumberFormat="1" applyFont="1" applyFill="1" applyBorder="1" applyAlignment="1" applyProtection="1">
      <alignment horizontal="center" vertical="center" shrinkToFit="1"/>
    </xf>
    <xf numFmtId="12" fontId="12" fillId="0" borderId="30" xfId="3" applyNumberFormat="1" applyFont="1" applyFill="1" applyBorder="1" applyAlignment="1" applyProtection="1">
      <alignment horizontal="center" vertical="center" shrinkToFit="1"/>
      <protection locked="0"/>
    </xf>
    <xf numFmtId="12" fontId="12" fillId="0" borderId="21" xfId="3" applyNumberFormat="1" applyFont="1" applyFill="1" applyBorder="1" applyAlignment="1" applyProtection="1">
      <alignment horizontal="center" vertical="center" shrinkToFit="1"/>
      <protection locked="0"/>
    </xf>
    <xf numFmtId="12" fontId="12" fillId="0" borderId="30" xfId="3" applyNumberFormat="1" applyFont="1" applyFill="1" applyBorder="1" applyAlignment="1" applyProtection="1">
      <alignment horizontal="center" vertical="center"/>
      <protection locked="0"/>
    </xf>
    <xf numFmtId="12" fontId="12" fillId="0" borderId="21" xfId="3" applyNumberFormat="1" applyFont="1" applyFill="1" applyBorder="1" applyAlignment="1" applyProtection="1">
      <alignment horizontal="center" vertical="center"/>
      <protection locked="0"/>
    </xf>
    <xf numFmtId="12" fontId="12" fillId="0" borderId="40" xfId="3" applyNumberFormat="1" applyFont="1" applyFill="1" applyBorder="1" applyAlignment="1" applyProtection="1">
      <alignment horizontal="center" vertical="center"/>
      <protection locked="0"/>
    </xf>
    <xf numFmtId="12" fontId="33" fillId="0" borderId="44" xfId="3" applyNumberFormat="1" applyFont="1" applyFill="1" applyBorder="1" applyAlignment="1">
      <alignment horizontal="center" vertical="center" shrinkToFit="1"/>
    </xf>
    <xf numFmtId="12" fontId="12" fillId="0" borderId="24" xfId="3" applyNumberFormat="1" applyFont="1" applyFill="1" applyBorder="1" applyAlignment="1" applyProtection="1">
      <alignment horizontal="center" vertical="center" shrinkToFit="1"/>
      <protection locked="0"/>
    </xf>
    <xf numFmtId="12" fontId="12" fillId="0" borderId="27" xfId="3" applyNumberFormat="1" applyFont="1" applyFill="1" applyBorder="1" applyAlignment="1" applyProtection="1">
      <alignment horizontal="center" vertical="center" shrinkToFit="1"/>
      <protection locked="0"/>
    </xf>
    <xf numFmtId="176" fontId="12" fillId="0" borderId="71" xfId="3" applyNumberFormat="1" applyFont="1" applyBorder="1" applyAlignment="1">
      <alignment vertical="center" shrinkToFit="1"/>
    </xf>
    <xf numFmtId="12" fontId="12" fillId="0" borderId="45" xfId="3" applyNumberFormat="1" applyFont="1" applyBorder="1" applyAlignment="1">
      <alignment horizontal="center" vertical="center" shrinkToFit="1"/>
    </xf>
    <xf numFmtId="12" fontId="12" fillId="0" borderId="21" xfId="3" applyNumberFormat="1" applyFont="1" applyBorder="1" applyAlignment="1">
      <alignment horizontal="center" vertical="center" shrinkToFit="1"/>
    </xf>
    <xf numFmtId="12" fontId="12" fillId="0" borderId="42" xfId="3" applyNumberFormat="1" applyFont="1" applyBorder="1" applyAlignment="1">
      <alignment horizontal="center" vertical="center" shrinkToFit="1"/>
    </xf>
    <xf numFmtId="176" fontId="12" fillId="0" borderId="44" xfId="3" applyNumberFormat="1" applyFont="1" applyBorder="1" applyAlignment="1">
      <alignment horizontal="right" vertical="center" wrapText="1"/>
    </xf>
    <xf numFmtId="12" fontId="12" fillId="0" borderId="30" xfId="3" applyNumberFormat="1" applyFont="1" applyBorder="1" applyAlignment="1">
      <alignment horizontal="center" vertical="center"/>
    </xf>
    <xf numFmtId="12" fontId="12" fillId="0" borderId="21" xfId="3" applyNumberFormat="1" applyFont="1" applyBorder="1" applyAlignment="1">
      <alignment horizontal="center" vertical="center"/>
    </xf>
    <xf numFmtId="12" fontId="12" fillId="0" borderId="45" xfId="3" applyNumberFormat="1" applyFont="1" applyBorder="1" applyAlignment="1">
      <alignment horizontal="center" vertical="center"/>
    </xf>
    <xf numFmtId="176" fontId="12" fillId="0" borderId="46" xfId="3" applyNumberFormat="1" applyFont="1" applyBorder="1" applyAlignment="1">
      <alignment vertical="center"/>
    </xf>
    <xf numFmtId="176" fontId="12" fillId="0" borderId="71" xfId="3" applyNumberFormat="1" applyFont="1" applyBorder="1" applyAlignment="1">
      <alignment vertical="center"/>
    </xf>
    <xf numFmtId="0" fontId="13" fillId="0" borderId="30" xfId="3" applyFont="1" applyBorder="1" applyAlignment="1">
      <alignment horizontal="center" vertical="center" wrapText="1"/>
    </xf>
    <xf numFmtId="0" fontId="13" fillId="0" borderId="30" xfId="3" applyFont="1" applyBorder="1" applyAlignment="1">
      <alignment horizontal="center" vertical="center" wrapText="1" shrinkToFit="1"/>
    </xf>
    <xf numFmtId="0" fontId="13" fillId="0" borderId="23" xfId="3" applyFont="1" applyBorder="1" applyAlignment="1">
      <alignment horizontal="center" vertical="top" wrapText="1"/>
    </xf>
    <xf numFmtId="0" fontId="13" fillId="0" borderId="23" xfId="3" applyFont="1" applyBorder="1" applyAlignment="1">
      <alignment horizontal="center" vertical="top" wrapText="1" shrinkToFit="1"/>
    </xf>
    <xf numFmtId="176" fontId="12" fillId="0" borderId="76" xfId="4" applyNumberFormat="1" applyFont="1" applyFill="1" applyBorder="1" applyAlignment="1" applyProtection="1">
      <alignment horizontal="right" vertical="center" shrinkToFit="1"/>
    </xf>
    <xf numFmtId="176" fontId="12" fillId="0" borderId="33" xfId="4" applyNumberFormat="1" applyFont="1" applyFill="1" applyBorder="1" applyAlignment="1" applyProtection="1">
      <alignment horizontal="right" vertical="center" shrinkToFit="1"/>
    </xf>
    <xf numFmtId="176" fontId="12" fillId="0" borderId="31" xfId="4" applyNumberFormat="1" applyFont="1" applyFill="1" applyBorder="1" applyAlignment="1" applyProtection="1">
      <alignment horizontal="right" vertical="center" shrinkToFit="1"/>
    </xf>
    <xf numFmtId="0" fontId="20" fillId="0" borderId="2" xfId="3" applyFont="1" applyBorder="1" applyAlignment="1">
      <alignment horizontal="center" vertical="center" wrapText="1"/>
    </xf>
    <xf numFmtId="0" fontId="20" fillId="0" borderId="6" xfId="3" applyFont="1" applyBorder="1" applyAlignment="1">
      <alignment horizontal="center" vertical="center" wrapText="1"/>
    </xf>
    <xf numFmtId="38" fontId="20" fillId="0" borderId="23" xfId="1" applyFont="1" applyBorder="1" applyAlignment="1">
      <alignment horizontal="center" vertical="center" wrapText="1"/>
    </xf>
    <xf numFmtId="176" fontId="12" fillId="0" borderId="21" xfId="4" applyNumberFormat="1" applyFont="1" applyFill="1" applyBorder="1" applyAlignment="1" applyProtection="1">
      <alignment horizontal="center" vertical="center" shrinkToFit="1"/>
    </xf>
    <xf numFmtId="176" fontId="12" fillId="0" borderId="40" xfId="4" applyNumberFormat="1" applyFont="1" applyFill="1" applyBorder="1" applyAlignment="1" applyProtection="1">
      <alignment horizontal="center" vertical="center" shrinkToFit="1"/>
    </xf>
    <xf numFmtId="176" fontId="12" fillId="0" borderId="82" xfId="4" applyNumberFormat="1" applyFont="1" applyFill="1" applyBorder="1" applyAlignment="1" applyProtection="1">
      <alignment horizontal="right" vertical="center" shrinkToFit="1"/>
    </xf>
    <xf numFmtId="176" fontId="34" fillId="6" borderId="83" xfId="5" applyNumberFormat="1" applyFont="1" applyFill="1" applyBorder="1" applyAlignment="1">
      <alignment horizontal="right" vertical="center"/>
    </xf>
    <xf numFmtId="176" fontId="12" fillId="4" borderId="23" xfId="5" applyNumberFormat="1" applyFont="1" applyFill="1" applyBorder="1" applyAlignment="1" applyProtection="1">
      <alignment horizontal="right" vertical="center"/>
      <protection locked="0"/>
    </xf>
    <xf numFmtId="176" fontId="12" fillId="0" borderId="83" xfId="4" applyNumberFormat="1" applyFont="1" applyFill="1" applyBorder="1" applyAlignment="1" applyProtection="1">
      <alignment vertical="center" shrinkToFit="1"/>
    </xf>
    <xf numFmtId="176" fontId="12" fillId="0" borderId="59" xfId="4" applyNumberFormat="1" applyFont="1" applyFill="1" applyBorder="1" applyAlignment="1" applyProtection="1">
      <alignment vertical="center" shrinkToFit="1"/>
    </xf>
    <xf numFmtId="0" fontId="12" fillId="7" borderId="38" xfId="3" applyFont="1" applyFill="1" applyBorder="1" applyAlignment="1" applyProtection="1">
      <alignment horizontal="left" vertical="center" wrapText="1"/>
      <protection locked="0"/>
    </xf>
    <xf numFmtId="176" fontId="12" fillId="0" borderId="40" xfId="5" applyNumberFormat="1" applyFont="1" applyFill="1" applyBorder="1" applyAlignment="1" applyProtection="1">
      <alignment horizontal="right" vertical="center"/>
    </xf>
    <xf numFmtId="0" fontId="13" fillId="3" borderId="61" xfId="3" applyFont="1" applyFill="1" applyBorder="1" applyAlignment="1" applyProtection="1">
      <alignment horizontal="left" vertical="center" wrapText="1"/>
      <protection locked="0"/>
    </xf>
    <xf numFmtId="0" fontId="13" fillId="3" borderId="12" xfId="3" applyFont="1" applyFill="1" applyBorder="1" applyAlignment="1" applyProtection="1">
      <alignment horizontal="left" vertical="center" wrapText="1"/>
      <protection locked="0"/>
    </xf>
    <xf numFmtId="0" fontId="13" fillId="3" borderId="50" xfId="3" applyFont="1" applyFill="1" applyBorder="1" applyAlignment="1" applyProtection="1">
      <alignment horizontal="left" vertical="center" wrapText="1"/>
      <protection locked="0"/>
    </xf>
    <xf numFmtId="0" fontId="13" fillId="3" borderId="47" xfId="3" applyFont="1" applyFill="1" applyBorder="1" applyAlignment="1" applyProtection="1">
      <alignment horizontal="left" vertical="center" wrapText="1"/>
      <protection locked="0"/>
    </xf>
    <xf numFmtId="0" fontId="13" fillId="3" borderId="48" xfId="3" applyFont="1" applyFill="1" applyBorder="1" applyAlignment="1" applyProtection="1">
      <alignment horizontal="left" vertical="center" wrapText="1"/>
      <protection locked="0"/>
    </xf>
    <xf numFmtId="0" fontId="13" fillId="3" borderId="40" xfId="3" applyFont="1" applyFill="1" applyBorder="1" applyAlignment="1" applyProtection="1">
      <alignment horizontal="left" vertical="center" wrapText="1"/>
      <protection locked="0"/>
    </xf>
    <xf numFmtId="0" fontId="12" fillId="0" borderId="12" xfId="3" applyFont="1" applyFill="1" applyBorder="1" applyAlignment="1" applyProtection="1">
      <alignment horizontal="left" vertical="center" wrapText="1"/>
    </xf>
    <xf numFmtId="0" fontId="12" fillId="0" borderId="68" xfId="3" applyFont="1" applyFill="1" applyBorder="1" applyAlignment="1" applyProtection="1">
      <alignment horizontal="left" vertical="center" wrapText="1"/>
    </xf>
    <xf numFmtId="0" fontId="39" fillId="4" borderId="21" xfId="0" applyFont="1" applyFill="1" applyBorder="1" applyAlignment="1" applyProtection="1">
      <alignment horizontal="center" vertical="center"/>
      <protection locked="0"/>
    </xf>
    <xf numFmtId="0" fontId="39" fillId="4" borderId="27" xfId="0" applyFont="1" applyFill="1" applyBorder="1" applyAlignment="1" applyProtection="1">
      <alignment horizontal="center" vertical="center"/>
      <protection locked="0"/>
    </xf>
    <xf numFmtId="0" fontId="39" fillId="4" borderId="24" xfId="0" applyFont="1" applyFill="1" applyBorder="1" applyAlignment="1" applyProtection="1">
      <alignment horizontal="center" vertical="center"/>
      <protection locked="0"/>
    </xf>
    <xf numFmtId="12" fontId="12" fillId="0" borderId="30" xfId="3" applyNumberFormat="1" applyFont="1" applyFill="1" applyBorder="1" applyAlignment="1" applyProtection="1">
      <alignment horizontal="center" vertical="center" shrinkToFit="1"/>
    </xf>
    <xf numFmtId="12" fontId="12" fillId="0" borderId="21" xfId="3" applyNumberFormat="1" applyFont="1" applyFill="1" applyBorder="1" applyAlignment="1" applyProtection="1">
      <alignment horizontal="center" vertical="center" shrinkToFit="1"/>
    </xf>
    <xf numFmtId="12" fontId="12" fillId="0" borderId="40" xfId="3" applyNumberFormat="1" applyFont="1" applyFill="1" applyBorder="1" applyAlignment="1" applyProtection="1">
      <alignment horizontal="center" vertical="center" shrinkToFit="1"/>
    </xf>
    <xf numFmtId="12" fontId="12" fillId="0" borderId="45" xfId="3" applyNumberFormat="1" applyFont="1" applyBorder="1" applyAlignment="1" applyProtection="1">
      <alignment horizontal="center" vertical="center" shrinkToFit="1"/>
    </xf>
    <xf numFmtId="12" fontId="12" fillId="0" borderId="21" xfId="3" applyNumberFormat="1" applyFont="1" applyBorder="1" applyAlignment="1" applyProtection="1">
      <alignment horizontal="center" vertical="center" shrinkToFit="1"/>
    </xf>
    <xf numFmtId="12" fontId="12" fillId="0" borderId="42" xfId="3" applyNumberFormat="1" applyFont="1" applyBorder="1" applyAlignment="1" applyProtection="1">
      <alignment horizontal="center" vertical="center" shrinkToFit="1"/>
    </xf>
    <xf numFmtId="176" fontId="12" fillId="0" borderId="71" xfId="3" applyNumberFormat="1" applyFont="1" applyBorder="1" applyAlignment="1" applyProtection="1">
      <alignment vertical="center" shrinkToFit="1"/>
    </xf>
    <xf numFmtId="176" fontId="12" fillId="0" borderId="44" xfId="3" applyNumberFormat="1" applyFont="1" applyBorder="1" applyAlignment="1" applyProtection="1">
      <alignment vertical="center" shrinkToFit="1"/>
    </xf>
    <xf numFmtId="0" fontId="0" fillId="0" borderId="17" xfId="0" applyBorder="1">
      <alignment vertical="center"/>
    </xf>
    <xf numFmtId="0" fontId="0" fillId="0" borderId="4" xfId="0" applyBorder="1">
      <alignment vertical="center"/>
    </xf>
    <xf numFmtId="0" fontId="3" fillId="0" borderId="17" xfId="0" applyFont="1" applyBorder="1" applyAlignment="1">
      <alignment vertical="center"/>
    </xf>
    <xf numFmtId="0" fontId="3" fillId="0" borderId="4" xfId="0" applyFont="1" applyBorder="1" applyAlignment="1">
      <alignment vertical="center"/>
    </xf>
    <xf numFmtId="0" fontId="42" fillId="0" borderId="13" xfId="3" applyFont="1" applyBorder="1" applyAlignment="1">
      <alignment horizontal="center" vertical="center" wrapText="1"/>
    </xf>
    <xf numFmtId="0" fontId="12" fillId="7" borderId="49" xfId="3" applyFont="1" applyFill="1" applyBorder="1" applyAlignment="1" applyProtection="1">
      <alignment horizontal="left" vertical="center" wrapText="1"/>
      <protection locked="0"/>
    </xf>
    <xf numFmtId="0" fontId="12" fillId="4" borderId="90" xfId="3" applyFont="1" applyFill="1" applyBorder="1" applyAlignment="1" applyProtection="1">
      <alignment horizontal="left" vertical="center" wrapText="1"/>
      <protection locked="0"/>
    </xf>
    <xf numFmtId="12" fontId="12" fillId="0" borderId="45" xfId="3" applyNumberFormat="1" applyFont="1" applyFill="1" applyBorder="1" applyAlignment="1" applyProtection="1">
      <alignment horizontal="center" vertical="center" shrinkToFit="1"/>
    </xf>
    <xf numFmtId="176" fontId="12" fillId="0" borderId="91" xfId="4" applyNumberFormat="1" applyFont="1" applyFill="1" applyBorder="1" applyAlignment="1" applyProtection="1">
      <alignment horizontal="right" vertical="center" shrinkToFit="1"/>
    </xf>
    <xf numFmtId="176" fontId="12" fillId="0" borderId="45" xfId="4" applyNumberFormat="1" applyFont="1" applyFill="1" applyBorder="1" applyAlignment="1" applyProtection="1">
      <alignment horizontal="center" vertical="center" shrinkToFit="1"/>
    </xf>
    <xf numFmtId="0" fontId="13" fillId="3" borderId="92" xfId="3" applyFont="1" applyFill="1" applyBorder="1" applyAlignment="1" applyProtection="1">
      <alignment horizontal="left" vertical="center" wrapText="1"/>
      <protection locked="0"/>
    </xf>
    <xf numFmtId="176" fontId="12" fillId="3" borderId="49" xfId="5" applyNumberFormat="1" applyFont="1" applyFill="1" applyBorder="1" applyAlignment="1" applyProtection="1">
      <alignment horizontal="right" vertical="center" wrapText="1"/>
      <protection locked="0"/>
    </xf>
    <xf numFmtId="176" fontId="12" fillId="3" borderId="49" xfId="5" applyNumberFormat="1" applyFont="1" applyFill="1" applyBorder="1" applyAlignment="1" applyProtection="1">
      <alignment horizontal="right" vertical="center"/>
      <protection locked="0"/>
    </xf>
    <xf numFmtId="12" fontId="12" fillId="0" borderId="45" xfId="3" applyNumberFormat="1" applyFont="1" applyFill="1" applyBorder="1" applyAlignment="1" applyProtection="1">
      <alignment horizontal="center" vertical="center"/>
      <protection locked="0"/>
    </xf>
    <xf numFmtId="0" fontId="12" fillId="3" borderId="93" xfId="3" applyFont="1" applyFill="1" applyBorder="1" applyAlignment="1" applyProtection="1">
      <alignment horizontal="left" vertical="center" wrapText="1"/>
      <protection locked="0"/>
    </xf>
    <xf numFmtId="0" fontId="12" fillId="0" borderId="48" xfId="3" applyFont="1" applyFill="1" applyBorder="1" applyAlignment="1" applyProtection="1">
      <alignment horizontal="left" vertical="center" wrapText="1"/>
    </xf>
    <xf numFmtId="12" fontId="12" fillId="0" borderId="45" xfId="3" applyNumberFormat="1" applyFont="1" applyFill="1" applyBorder="1" applyAlignment="1" applyProtection="1">
      <alignment horizontal="center" vertical="center" shrinkToFit="1"/>
      <protection locked="0"/>
    </xf>
    <xf numFmtId="0" fontId="12" fillId="0" borderId="94" xfId="3" applyFont="1" applyFill="1" applyBorder="1" applyAlignment="1" applyProtection="1">
      <alignment horizontal="left" vertical="center" wrapText="1"/>
    </xf>
    <xf numFmtId="176" fontId="12" fillId="0" borderId="24" xfId="4" applyNumberFormat="1" applyFont="1" applyFill="1" applyBorder="1" applyAlignment="1" applyProtection="1">
      <alignment vertical="center" shrinkToFit="1"/>
    </xf>
    <xf numFmtId="0" fontId="12" fillId="0" borderId="37" xfId="3" applyFont="1" applyFill="1" applyBorder="1" applyAlignment="1" applyProtection="1">
      <alignment horizontal="left" vertical="center" wrapText="1"/>
    </xf>
    <xf numFmtId="0" fontId="12" fillId="0" borderId="90" xfId="3" applyFont="1" applyFill="1" applyBorder="1" applyAlignment="1" applyProtection="1">
      <alignment horizontal="left" vertical="center" wrapText="1"/>
    </xf>
    <xf numFmtId="176" fontId="12" fillId="0" borderId="95" xfId="4" applyNumberFormat="1" applyFont="1" applyFill="1" applyBorder="1" applyAlignment="1" applyProtection="1">
      <alignment horizontal="right" vertical="center" shrinkToFit="1"/>
    </xf>
    <xf numFmtId="176" fontId="12" fillId="0" borderId="60" xfId="4" applyNumberFormat="1" applyFont="1" applyFill="1" applyBorder="1" applyAlignment="1" applyProtection="1">
      <alignment horizontal="right" vertical="center" shrinkToFit="1"/>
    </xf>
    <xf numFmtId="0" fontId="4" fillId="2" borderId="73" xfId="0" applyFont="1" applyFill="1" applyBorder="1" applyAlignment="1">
      <alignment horizontal="left" vertical="center"/>
    </xf>
    <xf numFmtId="0" fontId="4" fillId="2" borderId="74" xfId="0" applyFont="1" applyFill="1" applyBorder="1" applyAlignment="1">
      <alignment horizontal="left" vertical="center"/>
    </xf>
    <xf numFmtId="0" fontId="4" fillId="2" borderId="16" xfId="0" applyFont="1" applyFill="1" applyBorder="1" applyAlignment="1">
      <alignment horizontal="left" vertical="center"/>
    </xf>
    <xf numFmtId="0" fontId="5" fillId="0" borderId="19" xfId="0" applyFont="1" applyBorder="1" applyAlignment="1">
      <alignment vertical="center" wrapText="1" shrinkToFit="1"/>
    </xf>
    <xf numFmtId="0" fontId="5" fillId="0" borderId="22" xfId="0" applyFont="1" applyBorder="1" applyAlignment="1">
      <alignment vertical="center" wrapText="1" shrinkToFit="1"/>
    </xf>
    <xf numFmtId="0" fontId="3" fillId="3" borderId="0" xfId="0" applyFont="1" applyFill="1" applyBorder="1" applyAlignment="1" applyProtection="1">
      <alignment horizontal="left" vertical="top" wrapText="1" shrinkToFit="1"/>
      <protection locked="0"/>
    </xf>
    <xf numFmtId="0" fontId="3" fillId="3" borderId="4" xfId="0" applyFont="1" applyFill="1" applyBorder="1" applyAlignment="1" applyProtection="1">
      <alignment horizontal="left" vertical="top" wrapText="1" shrinkToFit="1"/>
      <protection locked="0"/>
    </xf>
    <xf numFmtId="0" fontId="3" fillId="3" borderId="43" xfId="0" applyFont="1" applyFill="1" applyBorder="1" applyAlignment="1" applyProtection="1">
      <alignment horizontal="left" vertical="top" wrapText="1" shrinkToFit="1"/>
      <protection locked="0"/>
    </xf>
    <xf numFmtId="0" fontId="3" fillId="3" borderId="6" xfId="0" applyFont="1" applyFill="1" applyBorder="1" applyAlignment="1" applyProtection="1">
      <alignment horizontal="left" vertical="top" wrapText="1" shrinkToFit="1"/>
      <protection locked="0"/>
    </xf>
    <xf numFmtId="0" fontId="37" fillId="0" borderId="0" xfId="0" applyFont="1" applyAlignment="1">
      <alignment horizontal="center" vertical="center"/>
    </xf>
    <xf numFmtId="0" fontId="38" fillId="0" borderId="0" xfId="0" applyFont="1" applyAlignment="1">
      <alignment horizontal="center" vertical="center"/>
    </xf>
    <xf numFmtId="0" fontId="4" fillId="2" borderId="3" xfId="0" applyFont="1" applyFill="1" applyBorder="1" applyAlignment="1">
      <alignment horizontal="left" vertical="center"/>
    </xf>
    <xf numFmtId="0" fontId="4" fillId="2" borderId="0" xfId="0" applyFont="1" applyFill="1" applyBorder="1" applyAlignment="1">
      <alignment horizontal="left" vertical="center"/>
    </xf>
    <xf numFmtId="0" fontId="4" fillId="2" borderId="4" xfId="0" applyFont="1" applyFill="1" applyBorder="1" applyAlignment="1">
      <alignment horizontal="lef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5" xfId="0" applyFont="1" applyBorder="1" applyAlignment="1">
      <alignment horizontal="center" vertical="center"/>
    </xf>
    <xf numFmtId="0" fontId="5" fillId="0" borderId="47" xfId="0" applyFont="1" applyBorder="1" applyAlignment="1">
      <alignment horizontal="center" vertical="center"/>
    </xf>
    <xf numFmtId="0" fontId="3"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4" xfId="0" applyFont="1" applyBorder="1">
      <alignment vertical="center"/>
    </xf>
    <xf numFmtId="0" fontId="3" fillId="0" borderId="49" xfId="0" applyFont="1" applyBorder="1">
      <alignment vertical="center"/>
    </xf>
    <xf numFmtId="0" fontId="3" fillId="0" borderId="72"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4" fillId="2" borderId="1"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49" fontId="3" fillId="3" borderId="11" xfId="0" applyNumberFormat="1" applyFont="1" applyFill="1" applyBorder="1" applyAlignment="1" applyProtection="1">
      <alignment horizontal="center" vertical="center"/>
      <protection locked="0"/>
    </xf>
    <xf numFmtId="49" fontId="3" fillId="3" borderId="12" xfId="0" applyNumberFormat="1" applyFont="1" applyFill="1" applyBorder="1" applyAlignment="1" applyProtection="1">
      <alignment horizontal="center" vertical="center"/>
      <protection locked="0"/>
    </xf>
    <xf numFmtId="0" fontId="3" fillId="3" borderId="84"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protection locked="0"/>
    </xf>
    <xf numFmtId="0" fontId="3" fillId="3" borderId="87" xfId="0" applyFont="1" applyFill="1" applyBorder="1" applyAlignment="1" applyProtection="1">
      <alignment horizontal="center" vertical="center"/>
      <protection locked="0"/>
    </xf>
    <xf numFmtId="0" fontId="3" fillId="3" borderId="88" xfId="0" applyFont="1" applyFill="1" applyBorder="1" applyAlignment="1" applyProtection="1">
      <alignment horizontal="center" vertical="center"/>
      <protection locked="0"/>
    </xf>
    <xf numFmtId="0" fontId="3" fillId="3" borderId="89" xfId="0"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49" fontId="41" fillId="3" borderId="13" xfId="6" applyNumberFormat="1" applyFont="1" applyFill="1" applyBorder="1" applyAlignment="1" applyProtection="1">
      <alignment horizontal="center" vertical="center"/>
      <protection locked="0"/>
    </xf>
    <xf numFmtId="49" fontId="41" fillId="3" borderId="14" xfId="0" applyNumberFormat="1"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12" fillId="0" borderId="56" xfId="3" applyFont="1" applyBorder="1" applyAlignment="1">
      <alignment horizontal="center" vertical="center"/>
    </xf>
    <xf numFmtId="0" fontId="12" fillId="0" borderId="57" xfId="3" applyFont="1" applyBorder="1" applyAlignment="1">
      <alignment horizontal="center" vertical="center"/>
    </xf>
    <xf numFmtId="0" fontId="12" fillId="0" borderId="58" xfId="3" applyFont="1" applyBorder="1" applyAlignment="1">
      <alignment horizontal="center" vertical="center"/>
    </xf>
    <xf numFmtId="0" fontId="9" fillId="5" borderId="0" xfId="2" applyFont="1" applyFill="1" applyAlignment="1">
      <alignment horizontal="center" vertical="center"/>
    </xf>
    <xf numFmtId="0" fontId="9" fillId="0" borderId="0" xfId="2" applyFont="1" applyAlignment="1">
      <alignment horizontal="center" vertical="center"/>
    </xf>
    <xf numFmtId="0" fontId="9" fillId="0" borderId="0" xfId="2" applyFont="1">
      <alignment vertical="center"/>
    </xf>
    <xf numFmtId="0" fontId="11" fillId="5" borderId="0" xfId="2" applyFont="1" applyFill="1" applyAlignment="1">
      <alignment horizontal="center" vertical="center"/>
    </xf>
    <xf numFmtId="0" fontId="12" fillId="5" borderId="0" xfId="2" applyFont="1" applyFill="1" applyBorder="1" applyAlignment="1">
      <alignment vertical="center" shrinkToFit="1"/>
    </xf>
    <xf numFmtId="0" fontId="12" fillId="0" borderId="34" xfId="3" applyFont="1" applyBorder="1" applyAlignment="1">
      <alignment horizontal="center" vertical="center" shrinkToFit="1"/>
    </xf>
    <xf numFmtId="0" fontId="12" fillId="0" borderId="19" xfId="3" applyFont="1" applyBorder="1" applyAlignment="1">
      <alignment horizontal="center" vertical="center" shrinkToFit="1"/>
    </xf>
    <xf numFmtId="0" fontId="12" fillId="0" borderId="22" xfId="3" applyFont="1" applyBorder="1" applyAlignment="1">
      <alignment horizontal="center" vertical="center" shrinkToFit="1"/>
    </xf>
    <xf numFmtId="0" fontId="12" fillId="0" borderId="43" xfId="3" applyFont="1" applyBorder="1" applyAlignment="1">
      <alignment horizontal="center" vertical="center" wrapText="1"/>
    </xf>
    <xf numFmtId="0" fontId="12" fillId="0" borderId="14" xfId="3" applyFont="1" applyBorder="1" applyAlignment="1">
      <alignment horizontal="center" vertical="center" wrapText="1"/>
    </xf>
    <xf numFmtId="0" fontId="12" fillId="0" borderId="51" xfId="3" applyFont="1" applyBorder="1" applyAlignment="1">
      <alignment horizontal="center" vertical="center" shrinkToFit="1"/>
    </xf>
    <xf numFmtId="0" fontId="12" fillId="3" borderId="35" xfId="2" applyFont="1" applyFill="1" applyBorder="1" applyAlignment="1" applyProtection="1">
      <alignment horizontal="left" vertical="center"/>
      <protection locked="0"/>
    </xf>
    <xf numFmtId="0" fontId="12" fillId="3" borderId="47" xfId="2" applyFont="1" applyFill="1" applyBorder="1" applyAlignment="1" applyProtection="1">
      <alignment horizontal="left" vertical="center"/>
      <protection locked="0"/>
    </xf>
    <xf numFmtId="0" fontId="12" fillId="3" borderId="11" xfId="3" applyFont="1" applyFill="1" applyBorder="1" applyAlignment="1" applyProtection="1">
      <alignment horizontal="left" vertical="center" wrapText="1"/>
      <protection locked="0"/>
    </xf>
    <xf numFmtId="0" fontId="12" fillId="3" borderId="12" xfId="3" applyFont="1" applyFill="1" applyBorder="1" applyAlignment="1" applyProtection="1">
      <alignment horizontal="left" vertical="center" wrapText="1"/>
      <protection locked="0"/>
    </xf>
    <xf numFmtId="0" fontId="12" fillId="3" borderId="41" xfId="3" applyFont="1" applyFill="1" applyBorder="1" applyAlignment="1" applyProtection="1">
      <alignment horizontal="left" vertical="center" wrapText="1"/>
      <protection locked="0"/>
    </xf>
    <xf numFmtId="0" fontId="12" fillId="3" borderId="50" xfId="3" applyFont="1" applyFill="1" applyBorder="1" applyAlignment="1" applyProtection="1">
      <alignment horizontal="left" vertical="center" wrapText="1"/>
      <protection locked="0"/>
    </xf>
    <xf numFmtId="0" fontId="12" fillId="0" borderId="52" xfId="3" applyFont="1" applyBorder="1" applyAlignment="1">
      <alignment horizontal="center" vertical="center" wrapText="1"/>
    </xf>
    <xf numFmtId="0" fontId="12" fillId="0" borderId="53" xfId="3" applyFont="1" applyBorder="1" applyAlignment="1">
      <alignment horizontal="center" vertical="center" wrapText="1"/>
    </xf>
    <xf numFmtId="0" fontId="12" fillId="3" borderId="11" xfId="2" applyFont="1" applyFill="1" applyBorder="1" applyAlignment="1" applyProtection="1">
      <alignment horizontal="left" vertical="center"/>
      <protection locked="0"/>
    </xf>
    <xf numFmtId="0" fontId="12" fillId="3" borderId="12" xfId="2" applyFont="1" applyFill="1" applyBorder="1" applyAlignment="1" applyProtection="1">
      <alignment horizontal="left" vertical="center"/>
      <protection locked="0"/>
    </xf>
    <xf numFmtId="0" fontId="31" fillId="5" borderId="0" xfId="2" applyFont="1" applyFill="1" applyAlignment="1">
      <alignment horizontal="center" vertical="center"/>
    </xf>
    <xf numFmtId="0" fontId="12" fillId="5" borderId="0" xfId="2" applyFont="1" applyFill="1" applyBorder="1" applyAlignment="1">
      <alignment horizontal="right" vertical="center"/>
    </xf>
    <xf numFmtId="0" fontId="14" fillId="5" borderId="0" xfId="2" applyFont="1" applyFill="1" applyBorder="1" applyAlignment="1">
      <alignment horizontal="right" vertical="center"/>
    </xf>
    <xf numFmtId="0" fontId="13" fillId="0" borderId="1"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56" xfId="3" applyFont="1" applyBorder="1" applyAlignment="1">
      <alignment horizontal="center" vertical="center"/>
    </xf>
    <xf numFmtId="0" fontId="13" fillId="0" borderId="58" xfId="3" applyFont="1" applyBorder="1" applyAlignment="1">
      <alignment horizontal="center" vertical="center"/>
    </xf>
    <xf numFmtId="0" fontId="13" fillId="0" borderId="28" xfId="3" applyFont="1" applyBorder="1" applyAlignment="1">
      <alignment horizontal="center" vertical="top" wrapText="1"/>
    </xf>
    <xf numFmtId="0" fontId="13" fillId="0" borderId="13" xfId="3" applyFont="1" applyBorder="1" applyAlignment="1">
      <alignment horizontal="center" vertical="top" wrapText="1"/>
    </xf>
    <xf numFmtId="0" fontId="13" fillId="0" borderId="30" xfId="3" applyFont="1" applyBorder="1" applyAlignment="1">
      <alignment horizontal="center" vertical="top" wrapText="1"/>
    </xf>
    <xf numFmtId="0" fontId="13" fillId="0" borderId="23" xfId="3" applyFont="1" applyBorder="1" applyAlignment="1">
      <alignment horizontal="center" vertical="top" wrapText="1"/>
    </xf>
    <xf numFmtId="0" fontId="13" fillId="0" borderId="2" xfId="3" applyFont="1" applyBorder="1" applyAlignment="1">
      <alignment horizontal="center" vertical="top" wrapText="1"/>
    </xf>
    <xf numFmtId="0" fontId="13" fillId="0" borderId="6" xfId="3" applyFont="1" applyBorder="1" applyAlignment="1">
      <alignment horizontal="center" vertical="top" wrapText="1"/>
    </xf>
    <xf numFmtId="0" fontId="13" fillId="0" borderId="34"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2" xfId="3" applyFont="1" applyBorder="1" applyAlignment="1">
      <alignment horizontal="center" vertical="center" wrapText="1"/>
    </xf>
    <xf numFmtId="176" fontId="12" fillId="0" borderId="80" xfId="3" applyNumberFormat="1" applyFont="1" applyBorder="1" applyAlignment="1">
      <alignment horizontal="right" vertical="center"/>
    </xf>
    <xf numFmtId="176" fontId="12" fillId="0" borderId="81" xfId="3" applyNumberFormat="1" applyFont="1" applyBorder="1" applyAlignment="1">
      <alignment horizontal="right" vertical="center"/>
    </xf>
    <xf numFmtId="176" fontId="12" fillId="0" borderId="55" xfId="3" applyNumberFormat="1" applyFont="1" applyBorder="1" applyAlignment="1">
      <alignment horizontal="right" vertical="center"/>
    </xf>
    <xf numFmtId="176" fontId="12" fillId="6" borderId="77" xfId="3" applyNumberFormat="1" applyFont="1" applyFill="1" applyBorder="1" applyAlignment="1">
      <alignment horizontal="right" vertical="center"/>
    </xf>
    <xf numFmtId="176" fontId="12" fillId="6" borderId="78" xfId="3" applyNumberFormat="1" applyFont="1" applyFill="1" applyBorder="1" applyAlignment="1">
      <alignment horizontal="right" vertical="center"/>
    </xf>
    <xf numFmtId="176" fontId="12" fillId="6" borderId="79" xfId="3" applyNumberFormat="1" applyFont="1" applyFill="1" applyBorder="1" applyAlignment="1">
      <alignment horizontal="right" vertical="center"/>
    </xf>
    <xf numFmtId="0" fontId="13" fillId="0" borderId="51" xfId="3" applyFont="1" applyBorder="1" applyAlignment="1">
      <alignment horizontal="center" vertical="center" wrapText="1"/>
    </xf>
    <xf numFmtId="0" fontId="12" fillId="0" borderId="1" xfId="3" applyFont="1" applyBorder="1" applyAlignment="1">
      <alignment horizontal="center" vertical="center" wrapText="1" shrinkToFit="1"/>
    </xf>
    <xf numFmtId="0" fontId="12" fillId="0" borderId="3" xfId="3" applyFont="1" applyBorder="1" applyAlignment="1">
      <alignment horizontal="center" vertical="center" wrapText="1" shrinkToFit="1"/>
    </xf>
    <xf numFmtId="0" fontId="12" fillId="0" borderId="5" xfId="3" applyFont="1" applyBorder="1" applyAlignment="1">
      <alignment horizontal="center" vertical="center" wrapText="1" shrinkToFit="1"/>
    </xf>
    <xf numFmtId="176" fontId="12" fillId="0" borderId="80" xfId="4" applyNumberFormat="1" applyFont="1" applyFill="1" applyBorder="1" applyAlignment="1" applyProtection="1">
      <alignment horizontal="center" vertical="center" shrinkToFit="1"/>
    </xf>
    <xf numFmtId="176" fontId="12" fillId="0" borderId="81" xfId="4" applyNumberFormat="1" applyFont="1" applyFill="1" applyBorder="1" applyAlignment="1" applyProtection="1">
      <alignment horizontal="center" vertical="center" shrinkToFit="1"/>
    </xf>
    <xf numFmtId="176" fontId="12" fillId="0" borderId="55" xfId="4" applyNumberFormat="1" applyFont="1" applyFill="1" applyBorder="1" applyAlignment="1" applyProtection="1">
      <alignment horizontal="center" vertical="center" shrinkToFit="1"/>
    </xf>
    <xf numFmtId="176" fontId="12" fillId="0" borderId="77" xfId="4" applyNumberFormat="1" applyFont="1" applyFill="1" applyBorder="1" applyAlignment="1" applyProtection="1">
      <alignment horizontal="center" vertical="center" shrinkToFit="1"/>
    </xf>
    <xf numFmtId="176" fontId="12" fillId="0" borderId="78" xfId="4" applyNumberFormat="1" applyFont="1" applyFill="1" applyBorder="1" applyAlignment="1" applyProtection="1">
      <alignment horizontal="center" vertical="center" shrinkToFit="1"/>
    </xf>
    <xf numFmtId="176" fontId="12" fillId="0" borderId="79" xfId="4" applyNumberFormat="1" applyFont="1" applyFill="1" applyBorder="1" applyAlignment="1" applyProtection="1">
      <alignment horizontal="center" vertical="center" shrinkToFit="1"/>
    </xf>
    <xf numFmtId="0" fontId="12" fillId="0" borderId="69" xfId="3" applyFont="1" applyBorder="1" applyAlignment="1">
      <alignment horizontal="center" vertical="center" wrapText="1"/>
    </xf>
    <xf numFmtId="0" fontId="12" fillId="0" borderId="58" xfId="3" applyFont="1" applyBorder="1" applyAlignment="1">
      <alignment horizontal="center" vertical="center" wrapText="1"/>
    </xf>
    <xf numFmtId="0" fontId="20" fillId="0" borderId="34"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22" xfId="3" applyFont="1" applyBorder="1" applyAlignment="1">
      <alignment horizontal="center" vertical="center" wrapText="1"/>
    </xf>
    <xf numFmtId="0" fontId="12" fillId="0" borderId="57" xfId="3" applyFont="1" applyBorder="1" applyAlignment="1">
      <alignment horizontal="center" vertical="center" wrapText="1"/>
    </xf>
    <xf numFmtId="0" fontId="20" fillId="0" borderId="51" xfId="3" applyFont="1" applyBorder="1" applyAlignment="1">
      <alignment horizontal="center" vertical="center" wrapText="1"/>
    </xf>
    <xf numFmtId="0" fontId="12" fillId="3" borderId="35" xfId="3" applyFont="1" applyFill="1" applyBorder="1" applyAlignment="1" applyProtection="1">
      <alignment horizontal="left" vertical="center" wrapText="1"/>
      <protection locked="0"/>
    </xf>
    <xf numFmtId="0" fontId="12" fillId="3" borderId="47" xfId="3" applyFont="1" applyFill="1" applyBorder="1" applyAlignment="1" applyProtection="1">
      <alignment horizontal="left" vertical="center" wrapText="1"/>
      <protection locked="0"/>
    </xf>
  </cellXfs>
  <cellStyles count="7">
    <cellStyle name="ハイパーリンク" xfId="6" builtinId="8"/>
    <cellStyle name="桁区切り" xfId="1" builtinId="6"/>
    <cellStyle name="桁区切り 2 3" xfId="5" xr:uid="{6D388C01-21BB-4116-9B21-C323062B341F}"/>
    <cellStyle name="桁区切り 5" xfId="4" xr:uid="{2A1DE5BC-F89B-44BC-97C0-A6AA9A6C7637}"/>
    <cellStyle name="標準" xfId="0" builtinId="0"/>
    <cellStyle name="標準 2" xfId="3" xr:uid="{A6CC2ECE-FB30-4E65-9893-372E24B0DB6E}"/>
    <cellStyle name="標準 3" xfId="2" xr:uid="{386EB781-EFEF-4CDF-BAB2-0783DA01D3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511174</xdr:colOff>
      <xdr:row>13</xdr:row>
      <xdr:rowOff>12702</xdr:rowOff>
    </xdr:from>
    <xdr:to>
      <xdr:col>5</xdr:col>
      <xdr:colOff>1397000</xdr:colOff>
      <xdr:row>18</xdr:row>
      <xdr:rowOff>25400</xdr:rowOff>
    </xdr:to>
    <xdr:sp macro="" textlink="">
      <xdr:nvSpPr>
        <xdr:cNvPr id="3" name="吹き出し: 角を丸めた四角形 2">
          <a:extLst>
            <a:ext uri="{FF2B5EF4-FFF2-40B4-BE49-F238E27FC236}">
              <a16:creationId xmlns:a16="http://schemas.microsoft.com/office/drawing/2014/main" id="{B31F98DC-93AB-1031-404B-0621552E12ED}"/>
            </a:ext>
          </a:extLst>
        </xdr:cNvPr>
        <xdr:cNvSpPr/>
      </xdr:nvSpPr>
      <xdr:spPr>
        <a:xfrm rot="5400000">
          <a:off x="6088063" y="2582863"/>
          <a:ext cx="914398" cy="1654176"/>
        </a:xfrm>
        <a:prstGeom prst="wedgeRoundRectCallout">
          <a:avLst>
            <a:gd name="adj1" fmla="val 19167"/>
            <a:gd name="adj2" fmla="val 78066"/>
            <a:gd name="adj3" fmla="val 16667"/>
          </a:avLst>
        </a:prstGeom>
        <a:solidFill>
          <a:srgbClr val="FFC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l"/>
          <a:r>
            <a:rPr kumimoji="1" lang="ja-JP" altLang="en-US" sz="1000">
              <a:solidFill>
                <a:sysClr val="windowText" lastClr="000000"/>
              </a:solidFill>
            </a:rPr>
            <a:t>選択した申請区分について、区分ごとに別シートの入力をお願いします。</a:t>
          </a:r>
        </a:p>
      </xdr:txBody>
    </xdr:sp>
    <xdr:clientData/>
  </xdr:twoCellAnchor>
  <xdr:twoCellAnchor>
    <xdr:from>
      <xdr:col>5</xdr:col>
      <xdr:colOff>1835150</xdr:colOff>
      <xdr:row>9</xdr:row>
      <xdr:rowOff>44458</xdr:rowOff>
    </xdr:from>
    <xdr:to>
      <xdr:col>7</xdr:col>
      <xdr:colOff>628650</xdr:colOff>
      <xdr:row>14</xdr:row>
      <xdr:rowOff>107957</xdr:rowOff>
    </xdr:to>
    <xdr:sp macro="" textlink="">
      <xdr:nvSpPr>
        <xdr:cNvPr id="2" name="吹き出し: 角を丸めた四角形 1">
          <a:extLst>
            <a:ext uri="{FF2B5EF4-FFF2-40B4-BE49-F238E27FC236}">
              <a16:creationId xmlns:a16="http://schemas.microsoft.com/office/drawing/2014/main" id="{85F3DE75-A3F2-4A0A-9223-821608F38605}"/>
            </a:ext>
          </a:extLst>
        </xdr:cNvPr>
        <xdr:cNvSpPr/>
      </xdr:nvSpPr>
      <xdr:spPr>
        <a:xfrm rot="5400000">
          <a:off x="8010525" y="2079633"/>
          <a:ext cx="977899" cy="1377950"/>
        </a:xfrm>
        <a:prstGeom prst="wedgeRoundRectCallout">
          <a:avLst>
            <a:gd name="adj1" fmla="val 745"/>
            <a:gd name="adj2" fmla="val 79332"/>
            <a:gd name="adj3" fmla="val 16667"/>
          </a:avLst>
        </a:prstGeom>
        <a:solidFill>
          <a:srgbClr val="FFC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l"/>
          <a:r>
            <a:rPr kumimoji="1" lang="ja-JP" altLang="en-US" sz="1000">
              <a:solidFill>
                <a:sysClr val="windowText" lastClr="000000"/>
              </a:solidFill>
            </a:rPr>
            <a:t>併設する施設等がある場合は、こちらに入力をお願いします。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51707</xdr:colOff>
      <xdr:row>18</xdr:row>
      <xdr:rowOff>839106</xdr:rowOff>
    </xdr:from>
    <xdr:to>
      <xdr:col>10</xdr:col>
      <xdr:colOff>3175</xdr:colOff>
      <xdr:row>31</xdr:row>
      <xdr:rowOff>819603</xdr:rowOff>
    </xdr:to>
    <xdr:cxnSp macro="">
      <xdr:nvCxnSpPr>
        <xdr:cNvPr id="4" name="直線コネクタ 3">
          <a:extLst>
            <a:ext uri="{FF2B5EF4-FFF2-40B4-BE49-F238E27FC236}">
              <a16:creationId xmlns:a16="http://schemas.microsoft.com/office/drawing/2014/main" id="{ACAF3595-EC98-D157-A15F-FC002F58E3F8}"/>
            </a:ext>
          </a:extLst>
        </xdr:cNvPr>
        <xdr:cNvCxnSpPr/>
      </xdr:nvCxnSpPr>
      <xdr:spPr>
        <a:xfrm flipH="1">
          <a:off x="18239921" y="7234463"/>
          <a:ext cx="1811111" cy="356371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6E93-5527-4DF0-BEAF-A7EBA7FD3FBB}">
  <dimension ref="B2:M36"/>
  <sheetViews>
    <sheetView showGridLines="0" tabSelected="1" view="pageBreakPreview" topLeftCell="A11" zoomScaleNormal="100" zoomScaleSheetLayoutView="100" workbookViewId="0">
      <selection activeCell="C28" sqref="C28:F36"/>
    </sheetView>
  </sheetViews>
  <sheetFormatPr defaultRowHeight="14"/>
  <cols>
    <col min="1" max="1" width="5.25" customWidth="1"/>
    <col min="2" max="2" width="24.58203125" customWidth="1"/>
    <col min="3" max="3" width="28.9140625" customWidth="1"/>
    <col min="4" max="4" width="9.58203125" customWidth="1"/>
    <col min="5" max="5" width="10.08203125" customWidth="1"/>
    <col min="6" max="6" width="24.58203125" customWidth="1"/>
    <col min="7" max="7" width="9.33203125" customWidth="1"/>
    <col min="10" max="10" width="2.1640625" customWidth="1"/>
  </cols>
  <sheetData>
    <row r="2" spans="2:13" ht="49" customHeight="1">
      <c r="B2" s="261" t="s">
        <v>68</v>
      </c>
      <c r="C2" s="262"/>
      <c r="D2" s="262"/>
      <c r="E2" s="262"/>
      <c r="F2" s="262"/>
      <c r="G2" s="1"/>
      <c r="H2" s="1"/>
      <c r="I2" s="1"/>
      <c r="J2" s="1"/>
      <c r="K2" s="1"/>
      <c r="L2" s="1"/>
      <c r="M2" s="1"/>
    </row>
    <row r="3" spans="2:13" ht="34" customHeight="1">
      <c r="B3" s="271" t="s">
        <v>87</v>
      </c>
      <c r="C3" s="271"/>
      <c r="D3" s="271"/>
      <c r="E3" s="271"/>
      <c r="F3" s="271"/>
      <c r="G3" s="7"/>
      <c r="H3" s="7"/>
      <c r="I3" s="7"/>
      <c r="J3" s="7"/>
    </row>
    <row r="4" spans="2:13" ht="12" customHeight="1">
      <c r="B4" s="3"/>
      <c r="C4" s="3"/>
      <c r="D4" s="3"/>
      <c r="E4" s="8"/>
      <c r="F4" s="272" t="s">
        <v>17</v>
      </c>
      <c r="G4" s="273"/>
      <c r="H4" s="7"/>
      <c r="I4" s="7"/>
      <c r="J4" s="7"/>
    </row>
    <row r="5" spans="2:13" ht="12" customHeight="1">
      <c r="B5" s="3"/>
      <c r="C5" s="3"/>
      <c r="D5" s="3"/>
      <c r="E5" s="9"/>
      <c r="F5" s="272" t="s">
        <v>18</v>
      </c>
      <c r="G5" s="273"/>
      <c r="H5" s="7"/>
      <c r="I5" s="7"/>
      <c r="J5" s="7"/>
    </row>
    <row r="6" spans="2:13" ht="12" customHeight="1">
      <c r="B6" s="3"/>
      <c r="C6" s="3"/>
      <c r="D6" s="3"/>
      <c r="E6" s="125"/>
      <c r="F6" s="272" t="s">
        <v>19</v>
      </c>
      <c r="G6" s="273"/>
      <c r="H6" s="7"/>
      <c r="I6" s="7"/>
      <c r="J6" s="7"/>
    </row>
    <row r="7" spans="2:13" ht="14.5" thickBot="1">
      <c r="B7" s="2"/>
      <c r="C7" s="2"/>
      <c r="D7" s="2"/>
      <c r="E7" s="2"/>
      <c r="F7" s="2"/>
      <c r="G7" s="2"/>
      <c r="H7" s="2"/>
      <c r="I7" s="2"/>
    </row>
    <row r="8" spans="2:13">
      <c r="B8" s="284" t="s">
        <v>2</v>
      </c>
      <c r="C8" s="285"/>
      <c r="D8" s="285"/>
      <c r="E8" s="285"/>
      <c r="F8" s="286"/>
      <c r="G8" s="2"/>
      <c r="H8" s="2"/>
      <c r="I8" s="2"/>
    </row>
    <row r="9" spans="2:13" ht="14.5" thickBot="1">
      <c r="B9" s="5" t="s">
        <v>89</v>
      </c>
      <c r="C9" s="287"/>
      <c r="D9" s="288"/>
      <c r="E9" s="280"/>
      <c r="F9" s="281"/>
      <c r="G9" s="2"/>
      <c r="H9" s="2"/>
      <c r="I9" s="2"/>
    </row>
    <row r="10" spans="2:13" ht="14.5" thickTop="1">
      <c r="B10" s="5" t="s">
        <v>88</v>
      </c>
      <c r="C10" s="287"/>
      <c r="D10" s="295"/>
      <c r="E10" s="289"/>
      <c r="F10" s="290"/>
      <c r="G10" s="2"/>
      <c r="H10" s="2"/>
      <c r="I10" s="2"/>
    </row>
    <row r="11" spans="2:13">
      <c r="B11" s="5" t="s">
        <v>3</v>
      </c>
      <c r="C11" s="287"/>
      <c r="D11" s="295"/>
      <c r="E11" s="291"/>
      <c r="F11" s="292"/>
      <c r="G11" s="2"/>
      <c r="H11" s="2"/>
      <c r="I11" s="2"/>
    </row>
    <row r="12" spans="2:13" ht="14.5" thickBot="1">
      <c r="B12" s="156" t="s">
        <v>64</v>
      </c>
      <c r="C12" s="287"/>
      <c r="D12" s="295"/>
      <c r="E12" s="293"/>
      <c r="F12" s="294"/>
      <c r="G12" s="2"/>
      <c r="H12" s="2"/>
      <c r="I12" s="2"/>
    </row>
    <row r="13" spans="2:13" ht="14.5" thickTop="1">
      <c r="B13" s="156" t="s">
        <v>65</v>
      </c>
      <c r="C13" s="287"/>
      <c r="D13" s="288"/>
      <c r="E13" s="229"/>
      <c r="F13" s="230"/>
      <c r="G13" s="2"/>
      <c r="H13" s="2"/>
      <c r="I13" s="2"/>
    </row>
    <row r="14" spans="2:13" ht="14.5" thickBot="1">
      <c r="B14" s="4" t="s">
        <v>66</v>
      </c>
      <c r="C14" s="296"/>
      <c r="D14" s="297"/>
      <c r="E14" s="231"/>
      <c r="F14" s="232"/>
      <c r="G14" s="2"/>
      <c r="H14" s="2"/>
      <c r="I14" s="2"/>
    </row>
    <row r="15" spans="2:13">
      <c r="B15" s="284" t="s">
        <v>8</v>
      </c>
      <c r="C15" s="285"/>
      <c r="D15" s="285"/>
      <c r="E15" s="285"/>
      <c r="F15" s="286"/>
      <c r="G15" s="2"/>
      <c r="H15" s="2"/>
      <c r="I15" s="2"/>
    </row>
    <row r="16" spans="2:13">
      <c r="B16" s="266" t="s">
        <v>7</v>
      </c>
      <c r="C16" s="10" t="s">
        <v>4</v>
      </c>
      <c r="D16" s="218"/>
      <c r="E16" s="280"/>
      <c r="F16" s="281"/>
      <c r="G16" s="2"/>
      <c r="H16" s="2"/>
      <c r="I16" s="2"/>
    </row>
    <row r="17" spans="2:9">
      <c r="B17" s="298"/>
      <c r="C17" s="10" t="s">
        <v>5</v>
      </c>
      <c r="D17" s="218"/>
      <c r="E17" s="282"/>
      <c r="F17" s="283"/>
      <c r="G17" s="2"/>
      <c r="H17" s="2"/>
      <c r="I17" s="2"/>
    </row>
    <row r="18" spans="2:9" ht="14.5" thickBot="1">
      <c r="B18" s="299"/>
      <c r="C18" s="11" t="s">
        <v>6</v>
      </c>
      <c r="D18" s="219"/>
      <c r="E18" s="282"/>
      <c r="F18" s="283"/>
      <c r="G18" s="2"/>
      <c r="H18" s="2"/>
      <c r="I18" s="2"/>
    </row>
    <row r="19" spans="2:9" ht="28" customHeight="1">
      <c r="B19" s="6" t="s">
        <v>67</v>
      </c>
      <c r="C19" s="154">
        <f>介護ロボット等!K32+ＩＣＴ等!J31+パッケージ!K42</f>
        <v>0</v>
      </c>
      <c r="D19" s="269" t="s">
        <v>83</v>
      </c>
      <c r="E19" s="270"/>
      <c r="F19" s="155">
        <f>MIN(ROUNDDOWN(C19,-3),10000000)</f>
        <v>0</v>
      </c>
      <c r="G19" s="2"/>
      <c r="H19" s="2"/>
      <c r="I19" s="2"/>
    </row>
    <row r="20" spans="2:9">
      <c r="B20" s="263" t="s">
        <v>58</v>
      </c>
      <c r="C20" s="264"/>
      <c r="D20" s="264"/>
      <c r="E20" s="264"/>
      <c r="F20" s="265"/>
      <c r="G20" s="2"/>
      <c r="H20" s="2"/>
      <c r="I20" s="2"/>
    </row>
    <row r="21" spans="2:9" ht="14" customHeight="1">
      <c r="B21" s="266" t="s">
        <v>90</v>
      </c>
      <c r="C21" s="12" t="s">
        <v>10</v>
      </c>
      <c r="D21" s="218" t="s">
        <v>16</v>
      </c>
      <c r="E21" s="274"/>
      <c r="F21" s="275"/>
      <c r="G21" s="2"/>
      <c r="H21" s="2"/>
      <c r="I21" s="2"/>
    </row>
    <row r="22" spans="2:9">
      <c r="B22" s="267"/>
      <c r="C22" s="12" t="s">
        <v>11</v>
      </c>
      <c r="D22" s="218"/>
      <c r="E22" s="276"/>
      <c r="F22" s="277"/>
      <c r="G22" s="2"/>
      <c r="H22" s="2"/>
      <c r="I22" s="2"/>
    </row>
    <row r="23" spans="2:9">
      <c r="B23" s="267"/>
      <c r="C23" s="12" t="s">
        <v>12</v>
      </c>
      <c r="D23" s="218"/>
      <c r="E23" s="276"/>
      <c r="F23" s="277"/>
      <c r="G23" s="2"/>
      <c r="H23" s="2"/>
      <c r="I23" s="2"/>
    </row>
    <row r="24" spans="2:9">
      <c r="B24" s="267"/>
      <c r="C24" s="12" t="s">
        <v>13</v>
      </c>
      <c r="D24" s="218"/>
      <c r="E24" s="276"/>
      <c r="F24" s="277"/>
      <c r="G24" s="2"/>
      <c r="H24" s="2"/>
      <c r="I24" s="2"/>
    </row>
    <row r="25" spans="2:9">
      <c r="B25" s="267"/>
      <c r="C25" s="12" t="s">
        <v>14</v>
      </c>
      <c r="D25" s="218"/>
      <c r="E25" s="276"/>
      <c r="F25" s="277"/>
      <c r="G25" s="2"/>
      <c r="H25" s="2"/>
      <c r="I25" s="2"/>
    </row>
    <row r="26" spans="2:9">
      <c r="B26" s="268"/>
      <c r="C26" s="12" t="s">
        <v>15</v>
      </c>
      <c r="D26" s="220"/>
      <c r="E26" s="278"/>
      <c r="F26" s="279"/>
      <c r="G26" s="2"/>
      <c r="H26" s="2"/>
      <c r="I26" s="2"/>
    </row>
    <row r="27" spans="2:9">
      <c r="B27" s="252" t="s">
        <v>57</v>
      </c>
      <c r="C27" s="253"/>
      <c r="D27" s="253"/>
      <c r="E27" s="253"/>
      <c r="F27" s="254"/>
      <c r="G27" s="2"/>
      <c r="H27" s="2"/>
      <c r="I27" s="2"/>
    </row>
    <row r="28" spans="2:9">
      <c r="B28" s="255" t="s">
        <v>98</v>
      </c>
      <c r="C28" s="257"/>
      <c r="D28" s="257"/>
      <c r="E28" s="257"/>
      <c r="F28" s="258"/>
    </row>
    <row r="29" spans="2:9">
      <c r="B29" s="255"/>
      <c r="C29" s="257"/>
      <c r="D29" s="257"/>
      <c r="E29" s="257"/>
      <c r="F29" s="258"/>
    </row>
    <row r="30" spans="2:9">
      <c r="B30" s="255"/>
      <c r="C30" s="257"/>
      <c r="D30" s="257"/>
      <c r="E30" s="257"/>
      <c r="F30" s="258"/>
    </row>
    <row r="31" spans="2:9">
      <c r="B31" s="255"/>
      <c r="C31" s="257"/>
      <c r="D31" s="257"/>
      <c r="E31" s="257"/>
      <c r="F31" s="258"/>
    </row>
    <row r="32" spans="2:9">
      <c r="B32" s="255"/>
      <c r="C32" s="257"/>
      <c r="D32" s="257"/>
      <c r="E32" s="257"/>
      <c r="F32" s="258"/>
    </row>
    <row r="33" spans="2:6">
      <c r="B33" s="255"/>
      <c r="C33" s="257"/>
      <c r="D33" s="257"/>
      <c r="E33" s="257"/>
      <c r="F33" s="258"/>
    </row>
    <row r="34" spans="2:6">
      <c r="B34" s="255"/>
      <c r="C34" s="257"/>
      <c r="D34" s="257"/>
      <c r="E34" s="257"/>
      <c r="F34" s="258"/>
    </row>
    <row r="35" spans="2:6">
      <c r="B35" s="255"/>
      <c r="C35" s="257"/>
      <c r="D35" s="257"/>
      <c r="E35" s="257"/>
      <c r="F35" s="258"/>
    </row>
    <row r="36" spans="2:6" ht="14.5" thickBot="1">
      <c r="B36" s="256"/>
      <c r="C36" s="259"/>
      <c r="D36" s="259"/>
      <c r="E36" s="259"/>
      <c r="F36" s="260"/>
    </row>
  </sheetData>
  <sheetProtection sheet="1" insertColumns="0" insertRows="0" insertHyperlinks="0" sort="0" autoFilter="0" pivotTables="0"/>
  <mergeCells count="26">
    <mergeCell ref="C14:D14"/>
    <mergeCell ref="B16:B18"/>
    <mergeCell ref="C12:D12"/>
    <mergeCell ref="C13:D13"/>
    <mergeCell ref="C10:D10"/>
    <mergeCell ref="E9:F9"/>
    <mergeCell ref="E10:F10"/>
    <mergeCell ref="E11:F11"/>
    <mergeCell ref="E12:F12"/>
    <mergeCell ref="C11:D11"/>
    <mergeCell ref="B27:F27"/>
    <mergeCell ref="B28:B36"/>
    <mergeCell ref="C28:F36"/>
    <mergeCell ref="B2:F2"/>
    <mergeCell ref="B20:F20"/>
    <mergeCell ref="B21:B26"/>
    <mergeCell ref="D19:E19"/>
    <mergeCell ref="B3:F3"/>
    <mergeCell ref="F4:G4"/>
    <mergeCell ref="F5:G5"/>
    <mergeCell ref="F6:G6"/>
    <mergeCell ref="E21:F26"/>
    <mergeCell ref="E16:F18"/>
    <mergeCell ref="B8:F8"/>
    <mergeCell ref="B15:F15"/>
    <mergeCell ref="C9:D9"/>
  </mergeCells>
  <phoneticPr fontId="1"/>
  <dataValidations count="1">
    <dataValidation type="list" allowBlank="1" showInputMessage="1" showErrorMessage="1" sqref="D16:D18 D21:D26" xr:uid="{C3E7AFA4-6425-4E3D-818B-0F461FA0C871}">
      <formula1>"　,〇"</formula1>
    </dataValidation>
  </dataValidations>
  <pageMargins left="0.7" right="0.7" top="0.75" bottom="0.75" header="0.3" footer="0.3"/>
  <pageSetup paperSize="9" scale="68" orientation="portrait" r:id="rId1"/>
  <colBreaks count="1" manualBreakCount="1">
    <brk id="10" min="1"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75E5-D6C0-419E-9FB9-E3F537FE932F}">
  <sheetPr>
    <pageSetUpPr fitToPage="1"/>
  </sheetPr>
  <dimension ref="B1:P59"/>
  <sheetViews>
    <sheetView showGridLines="0" view="pageBreakPreview" topLeftCell="A24" zoomScale="42" zoomScaleNormal="26" zoomScaleSheetLayoutView="25" workbookViewId="0">
      <selection activeCell="L29" sqref="L29"/>
    </sheetView>
  </sheetViews>
  <sheetFormatPr defaultColWidth="8.25" defaultRowHeight="13"/>
  <cols>
    <col min="1" max="1" width="9.08203125" style="13" customWidth="1"/>
    <col min="2" max="2" width="33.58203125" style="13" customWidth="1"/>
    <col min="3" max="3" width="64.9140625" style="13" customWidth="1"/>
    <col min="4" max="4" width="33.33203125" style="13" customWidth="1"/>
    <col min="5" max="5" width="23.6640625" style="13" customWidth="1"/>
    <col min="6" max="6" width="12.83203125" style="13" customWidth="1"/>
    <col min="7" max="7" width="23.5" style="13" customWidth="1"/>
    <col min="8" max="8" width="14.4140625" style="13" customWidth="1"/>
    <col min="9" max="9" width="23.5" style="13" customWidth="1"/>
    <col min="10" max="10" width="24.33203125" style="13" customWidth="1"/>
    <col min="11" max="11" width="23.5" style="13" customWidth="1"/>
    <col min="12" max="12" width="14.6640625" style="13" customWidth="1"/>
    <col min="13" max="13" width="5" style="13" customWidth="1"/>
    <col min="14" max="14" width="2.1640625" style="13" customWidth="1"/>
    <col min="15" max="37" width="25.1640625" style="13" customWidth="1"/>
    <col min="38" max="16384" width="8.25" style="13"/>
  </cols>
  <sheetData>
    <row r="1" spans="2:16" ht="20.25" customHeight="1"/>
    <row r="2" spans="2:16" ht="63" customHeight="1">
      <c r="B2" s="303" t="s">
        <v>33</v>
      </c>
      <c r="C2" s="304"/>
      <c r="D2" s="304"/>
      <c r="E2" s="304"/>
      <c r="F2" s="304"/>
      <c r="G2" s="304"/>
      <c r="H2" s="304"/>
      <c r="I2" s="304"/>
      <c r="J2" s="305"/>
      <c r="K2" s="305"/>
    </row>
    <row r="3" spans="2:16" ht="19.5" hidden="1" customHeight="1">
      <c r="C3" s="306"/>
      <c r="D3" s="306"/>
      <c r="E3" s="306"/>
      <c r="F3" s="306"/>
      <c r="G3" s="306"/>
      <c r="H3" s="306"/>
      <c r="I3" s="306"/>
      <c r="J3" s="306"/>
      <c r="K3" s="306"/>
    </row>
    <row r="4" spans="2:16" ht="44.25" customHeight="1">
      <c r="C4" s="14"/>
      <c r="D4" s="14"/>
      <c r="E4" s="14"/>
      <c r="F4" s="14"/>
      <c r="G4" s="14"/>
      <c r="H4" s="15"/>
      <c r="I4" s="307"/>
      <c r="J4" s="307"/>
      <c r="K4" s="307"/>
    </row>
    <row r="5" spans="2:16" ht="15.75" customHeight="1">
      <c r="I5" s="17"/>
      <c r="J5" s="18"/>
      <c r="K5" s="18"/>
    </row>
    <row r="6" spans="2:16" ht="42" customHeight="1" thickBot="1">
      <c r="B6" s="19" t="s">
        <v>20</v>
      </c>
      <c r="C6" s="16"/>
      <c r="D6" s="20"/>
      <c r="E6" s="20"/>
      <c r="F6" s="20"/>
      <c r="G6" s="20"/>
      <c r="I6" s="21"/>
      <c r="J6" s="22"/>
      <c r="K6" s="22"/>
      <c r="L6" s="23"/>
      <c r="N6" s="23"/>
      <c r="O6" s="23"/>
    </row>
    <row r="7" spans="2:16" ht="75.75" customHeight="1">
      <c r="B7" s="24" t="s">
        <v>21</v>
      </c>
      <c r="C7" s="25" t="s">
        <v>22</v>
      </c>
      <c r="D7" s="26" t="s">
        <v>23</v>
      </c>
      <c r="E7" s="27" t="s">
        <v>73</v>
      </c>
      <c r="F7" s="28" t="s">
        <v>25</v>
      </c>
      <c r="G7" s="29" t="s">
        <v>26</v>
      </c>
      <c r="H7" s="27" t="s">
        <v>69</v>
      </c>
      <c r="I7" s="27" t="s">
        <v>70</v>
      </c>
      <c r="J7" s="27" t="s">
        <v>71</v>
      </c>
      <c r="K7" s="31" t="s">
        <v>72</v>
      </c>
      <c r="L7" s="32"/>
      <c r="N7" s="32"/>
      <c r="O7" s="32"/>
    </row>
    <row r="8" spans="2:16" ht="43.5" customHeight="1" thickBot="1">
      <c r="B8" s="33"/>
      <c r="C8" s="233" t="s">
        <v>95</v>
      </c>
      <c r="D8" s="34"/>
      <c r="E8" s="35"/>
      <c r="F8" s="36"/>
      <c r="G8" s="37" t="s">
        <v>93</v>
      </c>
      <c r="H8" s="39" t="s">
        <v>27</v>
      </c>
      <c r="I8" s="38" t="s">
        <v>91</v>
      </c>
      <c r="J8" s="37"/>
      <c r="K8" s="40" t="s">
        <v>92</v>
      </c>
      <c r="L8" s="32"/>
      <c r="N8" s="32"/>
      <c r="O8" s="32"/>
    </row>
    <row r="9" spans="2:16" ht="50" customHeight="1">
      <c r="B9" s="308" t="s">
        <v>20</v>
      </c>
      <c r="C9" s="126"/>
      <c r="D9" s="128"/>
      <c r="E9" s="131"/>
      <c r="F9" s="132"/>
      <c r="G9" s="61" t="str">
        <f>IF(E9*F9=0,"",E9*F9)</f>
        <v/>
      </c>
      <c r="H9" s="221">
        <v>0.8</v>
      </c>
      <c r="I9" s="41" t="str">
        <f>IFERROR(ROUNDDOWN(G9*H9,0),"")</f>
        <v/>
      </c>
      <c r="J9" s="47" t="str">
        <f>IF(D9="","",VLOOKUP(D9,'県確認用（非表示予定）'!$B$4:$C$13,2,FALSE)*F9)</f>
        <v/>
      </c>
      <c r="K9" s="197" t="str">
        <f>IF(MIN(I9,J9)=0,"",MIN(I9,J9))</f>
        <v/>
      </c>
      <c r="L9" s="23"/>
      <c r="M9" s="42"/>
      <c r="N9" s="23"/>
      <c r="O9" s="23"/>
      <c r="P9" s="42"/>
    </row>
    <row r="10" spans="2:16" ht="50" customHeight="1">
      <c r="B10" s="309"/>
      <c r="C10" s="234"/>
      <c r="D10" s="235"/>
      <c r="E10" s="158"/>
      <c r="F10" s="133"/>
      <c r="G10" s="48" t="str">
        <f t="shared" ref="G10:G13" si="0">IF(E10*F10=0,"",E10*F10)</f>
        <v/>
      </c>
      <c r="H10" s="222">
        <v>0.8</v>
      </c>
      <c r="I10" s="43" t="str">
        <f t="shared" ref="I10:I13" si="1">IFERROR(ROUNDDOWN(G10*H10,0),"")</f>
        <v/>
      </c>
      <c r="J10" s="48" t="str">
        <f>IF(D10="","",VLOOKUP(D10,'県確認用（非表示予定）'!$B$4:$C$13,2,FALSE)*F10)</f>
        <v/>
      </c>
      <c r="K10" s="195" t="str">
        <f t="shared" ref="K10:K13" si="2">IF(MIN(I10,J10)=0,"",MIN(I10,J10))</f>
        <v/>
      </c>
      <c r="L10" s="23"/>
      <c r="M10" s="42"/>
      <c r="N10" s="23"/>
      <c r="O10" s="23"/>
      <c r="P10" s="42"/>
    </row>
    <row r="11" spans="2:16" ht="50" customHeight="1">
      <c r="B11" s="309"/>
      <c r="C11" s="234"/>
      <c r="D11" s="235"/>
      <c r="E11" s="158"/>
      <c r="F11" s="133"/>
      <c r="G11" s="48" t="str">
        <f t="shared" si="0"/>
        <v/>
      </c>
      <c r="H11" s="222">
        <v>0.8</v>
      </c>
      <c r="I11" s="43" t="str">
        <f t="shared" si="1"/>
        <v/>
      </c>
      <c r="J11" s="48" t="str">
        <f>IF(D11="","",VLOOKUP(D11,'県確認用（非表示予定）'!$B$4:$C$13,2,FALSE)*F11)</f>
        <v/>
      </c>
      <c r="K11" s="195" t="str">
        <f t="shared" si="2"/>
        <v/>
      </c>
      <c r="L11" s="23"/>
      <c r="M11" s="42"/>
      <c r="N11" s="23"/>
      <c r="O11" s="23"/>
      <c r="P11" s="42"/>
    </row>
    <row r="12" spans="2:16" ht="50" customHeight="1">
      <c r="B12" s="309"/>
      <c r="C12" s="234"/>
      <c r="D12" s="235"/>
      <c r="E12" s="158"/>
      <c r="F12" s="133"/>
      <c r="G12" s="48" t="str">
        <f t="shared" si="0"/>
        <v/>
      </c>
      <c r="H12" s="222">
        <v>0.8</v>
      </c>
      <c r="I12" s="43" t="str">
        <f t="shared" si="1"/>
        <v/>
      </c>
      <c r="J12" s="48" t="str">
        <f>IF(D12="","",VLOOKUP(D12,'県確認用（非表示予定）'!$B$4:$C$13,2,FALSE)*F12)</f>
        <v/>
      </c>
      <c r="K12" s="195" t="str">
        <f t="shared" si="2"/>
        <v/>
      </c>
      <c r="L12" s="23"/>
      <c r="M12" s="42"/>
      <c r="N12" s="23"/>
      <c r="O12" s="23"/>
      <c r="P12" s="42"/>
    </row>
    <row r="13" spans="2:16" ht="50" customHeight="1">
      <c r="B13" s="309"/>
      <c r="C13" s="234"/>
      <c r="D13" s="235"/>
      <c r="E13" s="158"/>
      <c r="F13" s="133"/>
      <c r="G13" s="48" t="str">
        <f t="shared" si="0"/>
        <v/>
      </c>
      <c r="H13" s="222">
        <v>0.8</v>
      </c>
      <c r="I13" s="43" t="str">
        <f t="shared" si="1"/>
        <v/>
      </c>
      <c r="J13" s="48" t="str">
        <f>IF(D13="","",VLOOKUP(D13,'県確認用（非表示予定）'!$B$4:$C$13,2,FALSE)*F13)</f>
        <v/>
      </c>
      <c r="K13" s="195" t="str">
        <f t="shared" si="2"/>
        <v/>
      </c>
      <c r="L13" s="23"/>
      <c r="M13" s="42"/>
      <c r="N13" s="23"/>
      <c r="O13" s="23"/>
      <c r="P13" s="42"/>
    </row>
    <row r="14" spans="2:16" ht="50" customHeight="1">
      <c r="B14" s="309"/>
      <c r="C14" s="234"/>
      <c r="D14" s="235"/>
      <c r="E14" s="158"/>
      <c r="F14" s="133"/>
      <c r="G14" s="48" t="str">
        <f t="shared" ref="G14:G18" si="3">IF(E14*F14=0,"",E14*F14)</f>
        <v/>
      </c>
      <c r="H14" s="222">
        <v>0.8</v>
      </c>
      <c r="I14" s="43" t="str">
        <f t="shared" ref="I14:I18" si="4">IFERROR(ROUNDDOWN(G14*H14,0),"")</f>
        <v/>
      </c>
      <c r="J14" s="48" t="str">
        <f>IF(D14="","",VLOOKUP(D14,'県確認用（非表示予定）'!$B$4:$C$13,2,FALSE)*F14)</f>
        <v/>
      </c>
      <c r="K14" s="195" t="str">
        <f t="shared" ref="K14:K18" si="5">IF(MIN(I14,J14)=0,"",MIN(I14,J14))</f>
        <v/>
      </c>
      <c r="L14" s="23"/>
      <c r="M14" s="42"/>
      <c r="N14" s="23"/>
      <c r="O14" s="23"/>
      <c r="P14" s="42"/>
    </row>
    <row r="15" spans="2:16" ht="50" customHeight="1">
      <c r="B15" s="309"/>
      <c r="C15" s="234"/>
      <c r="D15" s="235"/>
      <c r="E15" s="160"/>
      <c r="F15" s="150"/>
      <c r="G15" s="48" t="str">
        <f t="shared" si="3"/>
        <v/>
      </c>
      <c r="H15" s="236">
        <v>0.8</v>
      </c>
      <c r="I15" s="43" t="str">
        <f t="shared" si="4"/>
        <v/>
      </c>
      <c r="J15" s="48" t="str">
        <f>IF(D15="","",VLOOKUP(D15,'県確認用（非表示予定）'!$B$4:$C$13,2,FALSE)*F15)</f>
        <v/>
      </c>
      <c r="K15" s="195" t="str">
        <f t="shared" si="5"/>
        <v/>
      </c>
      <c r="L15" s="23"/>
      <c r="M15" s="42"/>
      <c r="N15" s="23"/>
      <c r="O15" s="23"/>
      <c r="P15" s="42"/>
    </row>
    <row r="16" spans="2:16" ht="50" customHeight="1">
      <c r="B16" s="309"/>
      <c r="C16" s="127"/>
      <c r="D16" s="129"/>
      <c r="E16" s="158"/>
      <c r="F16" s="133"/>
      <c r="G16" s="48" t="str">
        <f t="shared" si="3"/>
        <v/>
      </c>
      <c r="H16" s="222">
        <v>0.8</v>
      </c>
      <c r="I16" s="43" t="str">
        <f t="shared" si="4"/>
        <v/>
      </c>
      <c r="J16" s="48" t="str">
        <f>IF(D16="","",VLOOKUP(D16,'県確認用（非表示予定）'!$B$4:$C$13,2,FALSE)*F16)</f>
        <v/>
      </c>
      <c r="K16" s="195" t="str">
        <f t="shared" si="5"/>
        <v/>
      </c>
      <c r="L16" s="23"/>
      <c r="M16" s="42"/>
      <c r="N16" s="23"/>
      <c r="O16" s="23"/>
      <c r="P16" s="42"/>
    </row>
    <row r="17" spans="2:16" ht="50" customHeight="1">
      <c r="B17" s="309"/>
      <c r="C17" s="127"/>
      <c r="D17" s="129"/>
      <c r="E17" s="158"/>
      <c r="F17" s="133"/>
      <c r="G17" s="48" t="str">
        <f t="shared" si="3"/>
        <v/>
      </c>
      <c r="H17" s="222">
        <v>0.8</v>
      </c>
      <c r="I17" s="43" t="str">
        <f t="shared" si="4"/>
        <v/>
      </c>
      <c r="J17" s="48" t="str">
        <f>IF(D17="","",VLOOKUP(D17,'県確認用（非表示予定）'!$B$4:$C$13,2,FALSE)*F17)</f>
        <v/>
      </c>
      <c r="K17" s="195" t="str">
        <f t="shared" si="5"/>
        <v/>
      </c>
      <c r="L17" s="23"/>
      <c r="M17" s="42"/>
      <c r="N17" s="23"/>
      <c r="O17" s="23"/>
      <c r="P17" s="42"/>
    </row>
    <row r="18" spans="2:16" ht="50" customHeight="1" thickBot="1">
      <c r="B18" s="309"/>
      <c r="C18" s="208"/>
      <c r="D18" s="130"/>
      <c r="E18" s="153"/>
      <c r="F18" s="134"/>
      <c r="G18" s="51" t="str">
        <f t="shared" si="3"/>
        <v/>
      </c>
      <c r="H18" s="223">
        <v>0.8</v>
      </c>
      <c r="I18" s="45" t="str">
        <f t="shared" si="4"/>
        <v/>
      </c>
      <c r="J18" s="47" t="str">
        <f>IF(D18="","",VLOOKUP(D18,'県確認用（非表示予定）'!$B$4:$C$13,2,FALSE)*F18)</f>
        <v/>
      </c>
      <c r="K18" s="237" t="str">
        <f t="shared" si="5"/>
        <v/>
      </c>
      <c r="L18" s="23"/>
      <c r="M18" s="42"/>
      <c r="N18" s="23"/>
      <c r="O18" s="23"/>
      <c r="P18" s="42"/>
    </row>
    <row r="19" spans="2:16" ht="65" customHeight="1" thickTop="1" thickBot="1">
      <c r="B19" s="310"/>
      <c r="C19" s="311" t="s">
        <v>29</v>
      </c>
      <c r="D19" s="312"/>
      <c r="E19" s="62"/>
      <c r="F19" s="63">
        <f>SUM(F9:F18)</f>
        <v>0</v>
      </c>
      <c r="G19" s="64">
        <f>SUM(G9:G18)</f>
        <v>0</v>
      </c>
      <c r="H19" s="65"/>
      <c r="I19" s="46">
        <f>SUM(I9:I18)</f>
        <v>0</v>
      </c>
      <c r="J19" s="207">
        <f>SUM(J9:J18)</f>
        <v>0</v>
      </c>
      <c r="K19" s="196">
        <f>SUM(K9:K18)</f>
        <v>0</v>
      </c>
      <c r="L19" s="23"/>
      <c r="M19" s="42"/>
      <c r="N19" s="23"/>
      <c r="O19" s="23"/>
      <c r="P19" s="42"/>
    </row>
    <row r="20" spans="2:16" ht="50" customHeight="1">
      <c r="B20" s="309" t="s">
        <v>30</v>
      </c>
      <c r="C20" s="314"/>
      <c r="D20" s="315"/>
      <c r="E20" s="135"/>
      <c r="F20" s="136"/>
      <c r="G20" s="66" t="str">
        <f>IF(E20*F20=0,"",E20*F20)</f>
        <v/>
      </c>
      <c r="H20" s="224">
        <v>0.8</v>
      </c>
      <c r="I20" s="47" t="str">
        <f>IFERROR(ROUNDDOWN(G20*H20,0),"")</f>
        <v/>
      </c>
      <c r="J20" s="171"/>
      <c r="K20" s="197" t="str">
        <f>I20</f>
        <v/>
      </c>
      <c r="L20" s="23"/>
      <c r="M20" s="42"/>
      <c r="N20" s="23"/>
      <c r="O20" s="23"/>
      <c r="P20" s="42"/>
    </row>
    <row r="21" spans="2:16" ht="50" customHeight="1">
      <c r="B21" s="309"/>
      <c r="C21" s="322"/>
      <c r="D21" s="323"/>
      <c r="E21" s="135"/>
      <c r="F21" s="136"/>
      <c r="G21" s="66" t="str">
        <f t="shared" ref="G21:G30" si="6">IF(E21*F21=0,"",E21*F21)</f>
        <v/>
      </c>
      <c r="H21" s="225">
        <v>0.8</v>
      </c>
      <c r="I21" s="48" t="str">
        <f t="shared" ref="I21:I30" si="7">IFERROR(ROUNDDOWN(G21*H21,0),"")</f>
        <v/>
      </c>
      <c r="J21" s="201"/>
      <c r="K21" s="195" t="str">
        <f t="shared" ref="K21:K32" si="8">I21</f>
        <v/>
      </c>
      <c r="L21" s="23"/>
      <c r="M21" s="42"/>
      <c r="N21" s="23"/>
      <c r="O21" s="23"/>
      <c r="P21" s="42"/>
    </row>
    <row r="22" spans="2:16" ht="50" customHeight="1">
      <c r="B22" s="309"/>
      <c r="C22" s="322"/>
      <c r="D22" s="323"/>
      <c r="E22" s="135"/>
      <c r="F22" s="136"/>
      <c r="G22" s="66" t="str">
        <f t="shared" si="6"/>
        <v/>
      </c>
      <c r="H22" s="225">
        <v>0.8</v>
      </c>
      <c r="I22" s="48" t="str">
        <f t="shared" si="7"/>
        <v/>
      </c>
      <c r="J22" s="201"/>
      <c r="K22" s="195" t="str">
        <f t="shared" si="8"/>
        <v/>
      </c>
      <c r="L22" s="23"/>
      <c r="M22" s="42"/>
      <c r="N22" s="23"/>
      <c r="O22" s="23"/>
      <c r="P22" s="42"/>
    </row>
    <row r="23" spans="2:16" ht="50" customHeight="1">
      <c r="B23" s="309"/>
      <c r="C23" s="322"/>
      <c r="D23" s="323"/>
      <c r="E23" s="135"/>
      <c r="F23" s="136"/>
      <c r="G23" s="66" t="str">
        <f t="shared" si="6"/>
        <v/>
      </c>
      <c r="H23" s="225">
        <v>0.8</v>
      </c>
      <c r="I23" s="48" t="str">
        <f t="shared" si="7"/>
        <v/>
      </c>
      <c r="J23" s="201"/>
      <c r="K23" s="195" t="str">
        <f t="shared" si="8"/>
        <v/>
      </c>
      <c r="L23" s="23"/>
      <c r="M23" s="42"/>
      <c r="N23" s="23"/>
      <c r="O23" s="23"/>
      <c r="P23" s="42"/>
    </row>
    <row r="24" spans="2:16" ht="50" customHeight="1">
      <c r="B24" s="309"/>
      <c r="C24" s="322"/>
      <c r="D24" s="323"/>
      <c r="E24" s="135"/>
      <c r="F24" s="136"/>
      <c r="G24" s="66" t="str">
        <f t="shared" si="6"/>
        <v/>
      </c>
      <c r="H24" s="225">
        <v>0.8</v>
      </c>
      <c r="I24" s="48" t="str">
        <f t="shared" si="7"/>
        <v/>
      </c>
      <c r="J24" s="201"/>
      <c r="K24" s="195" t="str">
        <f t="shared" si="8"/>
        <v/>
      </c>
      <c r="L24" s="23"/>
      <c r="M24" s="42"/>
      <c r="N24" s="23"/>
      <c r="O24" s="23"/>
      <c r="P24" s="42"/>
    </row>
    <row r="25" spans="2:16" ht="50" customHeight="1">
      <c r="B25" s="309"/>
      <c r="C25" s="322"/>
      <c r="D25" s="323"/>
      <c r="E25" s="135"/>
      <c r="F25" s="136"/>
      <c r="G25" s="66" t="str">
        <f t="shared" si="6"/>
        <v/>
      </c>
      <c r="H25" s="225">
        <v>0.8</v>
      </c>
      <c r="I25" s="48" t="str">
        <f t="shared" si="7"/>
        <v/>
      </c>
      <c r="J25" s="201"/>
      <c r="K25" s="195" t="str">
        <f t="shared" si="8"/>
        <v/>
      </c>
      <c r="L25" s="23"/>
      <c r="M25" s="42"/>
      <c r="N25" s="23"/>
      <c r="O25" s="23"/>
      <c r="P25" s="42"/>
    </row>
    <row r="26" spans="2:16" ht="50" customHeight="1">
      <c r="B26" s="309"/>
      <c r="C26" s="322"/>
      <c r="D26" s="323"/>
      <c r="E26" s="135"/>
      <c r="F26" s="136"/>
      <c r="G26" s="66" t="str">
        <f t="shared" si="6"/>
        <v/>
      </c>
      <c r="H26" s="225">
        <v>0.8</v>
      </c>
      <c r="I26" s="48" t="str">
        <f t="shared" si="7"/>
        <v/>
      </c>
      <c r="J26" s="201"/>
      <c r="K26" s="195" t="str">
        <f t="shared" si="8"/>
        <v/>
      </c>
      <c r="L26" s="23"/>
      <c r="M26" s="42"/>
      <c r="N26" s="23"/>
      <c r="O26" s="23"/>
      <c r="P26" s="42"/>
    </row>
    <row r="27" spans="2:16" ht="50" customHeight="1">
      <c r="B27" s="309"/>
      <c r="C27" s="322"/>
      <c r="D27" s="323"/>
      <c r="E27" s="135"/>
      <c r="F27" s="136"/>
      <c r="G27" s="66" t="str">
        <f t="shared" si="6"/>
        <v/>
      </c>
      <c r="H27" s="225">
        <v>0.8</v>
      </c>
      <c r="I27" s="48" t="str">
        <f t="shared" si="7"/>
        <v/>
      </c>
      <c r="J27" s="201"/>
      <c r="K27" s="195" t="str">
        <f t="shared" si="8"/>
        <v/>
      </c>
      <c r="L27" s="23"/>
      <c r="M27" s="42"/>
      <c r="N27" s="23"/>
      <c r="O27" s="23"/>
      <c r="P27" s="42"/>
    </row>
    <row r="28" spans="2:16" ht="50" customHeight="1">
      <c r="B28" s="309"/>
      <c r="C28" s="322"/>
      <c r="D28" s="323"/>
      <c r="E28" s="135"/>
      <c r="F28" s="136"/>
      <c r="G28" s="66" t="str">
        <f t="shared" si="6"/>
        <v/>
      </c>
      <c r="H28" s="225">
        <v>0.8</v>
      </c>
      <c r="I28" s="48" t="str">
        <f t="shared" si="7"/>
        <v/>
      </c>
      <c r="J28" s="238"/>
      <c r="K28" s="195" t="str">
        <f t="shared" si="8"/>
        <v/>
      </c>
      <c r="L28" s="23"/>
      <c r="M28" s="42"/>
      <c r="N28" s="23"/>
      <c r="O28" s="23"/>
      <c r="P28" s="42"/>
    </row>
    <row r="29" spans="2:16" ht="50" customHeight="1">
      <c r="B29" s="309"/>
      <c r="C29" s="316"/>
      <c r="D29" s="317"/>
      <c r="E29" s="152"/>
      <c r="F29" s="133"/>
      <c r="G29" s="66" t="str">
        <f t="shared" si="6"/>
        <v/>
      </c>
      <c r="H29" s="225">
        <v>0.8</v>
      </c>
      <c r="I29" s="48" t="str">
        <f t="shared" si="7"/>
        <v/>
      </c>
      <c r="J29" s="201"/>
      <c r="K29" s="195" t="str">
        <f t="shared" si="8"/>
        <v/>
      </c>
      <c r="L29" s="23"/>
      <c r="M29" s="42"/>
      <c r="N29" s="23"/>
      <c r="O29" s="23"/>
      <c r="P29" s="42"/>
    </row>
    <row r="30" spans="2:16" ht="50" customHeight="1" thickBot="1">
      <c r="B30" s="309"/>
      <c r="C30" s="318"/>
      <c r="D30" s="319"/>
      <c r="E30" s="159"/>
      <c r="F30" s="134"/>
      <c r="G30" s="49" t="str">
        <f t="shared" si="6"/>
        <v/>
      </c>
      <c r="H30" s="226">
        <v>0.8</v>
      </c>
      <c r="I30" s="49" t="str">
        <f t="shared" si="7"/>
        <v/>
      </c>
      <c r="J30" s="202"/>
      <c r="K30" s="250" t="str">
        <f t="shared" si="8"/>
        <v/>
      </c>
      <c r="L30" s="23"/>
      <c r="M30" s="42"/>
      <c r="N30" s="23"/>
      <c r="O30" s="23"/>
      <c r="P30" s="42"/>
    </row>
    <row r="31" spans="2:16" s="42" customFormat="1" ht="65" customHeight="1" thickTop="1" thickBot="1">
      <c r="B31" s="313"/>
      <c r="C31" s="320" t="s">
        <v>31</v>
      </c>
      <c r="D31" s="321"/>
      <c r="E31" s="50"/>
      <c r="F31" s="47">
        <f>SUM(F20:F30)</f>
        <v>0</v>
      </c>
      <c r="G31" s="47">
        <f t="shared" ref="G31" si="9">SUM(G20:G30)</f>
        <v>0</v>
      </c>
      <c r="H31" s="227"/>
      <c r="I31" s="51">
        <f>SUM(I20:I30)</f>
        <v>0</v>
      </c>
      <c r="J31" s="172"/>
      <c r="K31" s="203">
        <f t="shared" si="8"/>
        <v>0</v>
      </c>
      <c r="L31" s="23"/>
      <c r="N31" s="23"/>
      <c r="O31" s="23"/>
    </row>
    <row r="32" spans="2:16" s="52" customFormat="1" ht="65" customHeight="1" thickTop="1" thickBot="1">
      <c r="B32" s="300" t="s">
        <v>32</v>
      </c>
      <c r="C32" s="301"/>
      <c r="D32" s="302"/>
      <c r="E32" s="53"/>
      <c r="F32" s="68">
        <f>SUM(F19,F31)</f>
        <v>0</v>
      </c>
      <c r="G32" s="68">
        <f>SUM(G19,G31)</f>
        <v>0</v>
      </c>
      <c r="H32" s="228"/>
      <c r="I32" s="67">
        <f>SUM(I19,I31)</f>
        <v>0</v>
      </c>
      <c r="J32" s="207"/>
      <c r="K32" s="251">
        <f t="shared" si="8"/>
        <v>0</v>
      </c>
      <c r="L32" s="23"/>
      <c r="M32" s="42"/>
      <c r="N32" s="23"/>
      <c r="O32" s="23"/>
      <c r="P32" s="42"/>
    </row>
    <row r="33" spans="2:16" s="52" customFormat="1" ht="27.75" customHeight="1">
      <c r="B33" s="54"/>
      <c r="C33" s="55"/>
      <c r="D33" s="55"/>
      <c r="E33" s="55"/>
      <c r="F33" s="55"/>
      <c r="G33" s="56"/>
      <c r="H33" s="57"/>
      <c r="I33" s="58"/>
      <c r="J33" s="58"/>
      <c r="K33" s="58"/>
      <c r="L33" s="23"/>
      <c r="M33" s="42"/>
      <c r="N33" s="23"/>
      <c r="O33" s="23"/>
      <c r="P33" s="42"/>
    </row>
    <row r="34" spans="2:16" ht="39" customHeight="1">
      <c r="B34" s="55"/>
      <c r="C34" s="55"/>
      <c r="D34" s="55"/>
      <c r="E34" s="55"/>
      <c r="F34" s="55"/>
      <c r="G34" s="55"/>
      <c r="H34" s="55"/>
      <c r="I34" s="55"/>
      <c r="J34" s="55"/>
      <c r="K34" s="55"/>
      <c r="L34" s="59"/>
      <c r="N34" s="60"/>
      <c r="O34" s="60"/>
    </row>
    <row r="35" spans="2:16" ht="39" customHeight="1">
      <c r="B35" s="59"/>
      <c r="C35" s="59"/>
      <c r="D35" s="59"/>
      <c r="E35" s="59"/>
      <c r="F35" s="59"/>
      <c r="G35" s="59"/>
      <c r="H35" s="59"/>
      <c r="I35" s="59"/>
      <c r="J35" s="59"/>
      <c r="K35" s="59"/>
      <c r="L35" s="59"/>
      <c r="N35" s="59"/>
      <c r="O35" s="60"/>
    </row>
    <row r="36" spans="2:16" ht="39" customHeight="1">
      <c r="B36" s="59"/>
      <c r="C36" s="59"/>
      <c r="D36" s="59"/>
      <c r="E36" s="59"/>
      <c r="F36" s="59"/>
      <c r="G36" s="59"/>
      <c r="H36" s="59"/>
      <c r="I36" s="59"/>
      <c r="J36" s="59"/>
      <c r="K36" s="59"/>
      <c r="L36" s="59"/>
      <c r="N36" s="59"/>
      <c r="O36" s="59"/>
      <c r="P36" s="60"/>
    </row>
    <row r="37" spans="2:16" s="60" customFormat="1" ht="39" customHeight="1">
      <c r="B37" s="59"/>
      <c r="C37" s="59"/>
      <c r="D37" s="59"/>
      <c r="E37" s="59"/>
      <c r="F37" s="59"/>
      <c r="G37" s="59"/>
      <c r="H37" s="59"/>
      <c r="I37" s="59"/>
      <c r="J37" s="59"/>
      <c r="K37" s="59"/>
      <c r="L37" s="59"/>
      <c r="N37" s="59"/>
      <c r="O37" s="59"/>
      <c r="P37" s="59"/>
    </row>
    <row r="38" spans="2:16" s="59" customFormat="1" ht="39" customHeight="1"/>
    <row r="39" spans="2:16" s="59" customFormat="1" ht="39" customHeight="1"/>
    <row r="40" spans="2:16" s="59" customFormat="1" ht="39" customHeight="1"/>
    <row r="41" spans="2:16" s="59" customFormat="1" ht="39" customHeight="1"/>
    <row r="42" spans="2:16" s="59" customFormat="1" ht="39" customHeight="1"/>
    <row r="43" spans="2:16" s="59" customFormat="1" ht="39" customHeight="1"/>
    <row r="44" spans="2:16" s="59" customFormat="1" ht="39" customHeight="1"/>
    <row r="45" spans="2:16" s="59" customFormat="1" ht="39" customHeight="1"/>
    <row r="46" spans="2:16" s="59" customFormat="1" ht="39" customHeight="1"/>
    <row r="47" spans="2:16" s="59" customFormat="1" ht="30" customHeight="1"/>
    <row r="48" spans="2:16" s="59" customFormat="1" ht="30" customHeight="1"/>
    <row r="49" spans="2:16" s="59" customFormat="1" ht="30" customHeight="1">
      <c r="C49" s="13"/>
    </row>
    <row r="50" spans="2:16" s="59" customFormat="1" ht="36.75" customHeight="1">
      <c r="C50" s="13"/>
    </row>
    <row r="51" spans="2:16" s="59" customFormat="1" ht="23.5">
      <c r="C51" s="13"/>
    </row>
    <row r="52" spans="2:16" s="59" customFormat="1" ht="23.5">
      <c r="C52" s="13"/>
    </row>
    <row r="53" spans="2:16" s="59" customFormat="1" ht="20.149999999999999" customHeight="1">
      <c r="C53" s="13"/>
      <c r="D53" s="13"/>
      <c r="E53" s="13"/>
      <c r="F53" s="13"/>
    </row>
    <row r="54" spans="2:16" s="59" customFormat="1" ht="20.149999999999999" customHeight="1">
      <c r="B54" s="13"/>
      <c r="C54" s="13"/>
      <c r="D54" s="13"/>
      <c r="E54" s="13"/>
      <c r="F54" s="13"/>
      <c r="G54" s="13"/>
      <c r="H54" s="13"/>
      <c r="I54" s="13"/>
      <c r="J54" s="13"/>
      <c r="K54" s="13"/>
      <c r="L54" s="13"/>
    </row>
    <row r="55" spans="2:16" s="59" customFormat="1" ht="20.149999999999999" customHeight="1">
      <c r="B55" s="13"/>
      <c r="C55" s="13"/>
      <c r="D55" s="13"/>
      <c r="E55" s="13"/>
      <c r="F55" s="13"/>
      <c r="G55" s="13"/>
      <c r="H55" s="13"/>
      <c r="I55" s="13"/>
      <c r="J55" s="13"/>
      <c r="K55" s="13"/>
      <c r="L55" s="13"/>
    </row>
    <row r="56" spans="2:16" s="59" customFormat="1" ht="23.5">
      <c r="B56" s="13"/>
      <c r="C56" s="13"/>
      <c r="D56" s="13"/>
      <c r="E56" s="13"/>
      <c r="F56" s="13"/>
      <c r="G56" s="13"/>
      <c r="H56" s="13"/>
      <c r="I56" s="13"/>
      <c r="J56" s="13"/>
      <c r="K56" s="13"/>
      <c r="L56" s="13"/>
      <c r="N56" s="13"/>
    </row>
    <row r="57" spans="2:16" s="59" customFormat="1" ht="23.5">
      <c r="B57" s="13"/>
      <c r="C57" s="13"/>
      <c r="D57" s="13"/>
      <c r="E57" s="13"/>
      <c r="F57" s="13"/>
      <c r="G57" s="13"/>
      <c r="H57" s="13"/>
      <c r="I57" s="13"/>
      <c r="J57" s="13"/>
      <c r="K57" s="13"/>
      <c r="L57" s="13"/>
      <c r="N57" s="13"/>
    </row>
    <row r="58" spans="2:16" s="59" customFormat="1" ht="16.5" customHeight="1">
      <c r="B58" s="13"/>
      <c r="C58" s="13"/>
      <c r="D58" s="13"/>
      <c r="E58" s="13"/>
      <c r="F58" s="13"/>
      <c r="G58" s="13"/>
      <c r="H58" s="13"/>
      <c r="I58" s="13"/>
      <c r="J58" s="13"/>
      <c r="K58" s="13"/>
      <c r="L58" s="13"/>
      <c r="N58" s="13"/>
      <c r="O58" s="13"/>
    </row>
    <row r="59" spans="2:16" s="59" customFormat="1" ht="23.5">
      <c r="B59" s="13"/>
      <c r="C59" s="13"/>
      <c r="D59" s="13"/>
      <c r="E59" s="13"/>
      <c r="F59" s="13"/>
      <c r="G59" s="13"/>
      <c r="H59" s="13"/>
      <c r="I59" s="13"/>
      <c r="J59" s="13"/>
      <c r="K59" s="13"/>
      <c r="L59" s="13"/>
      <c r="N59" s="13"/>
      <c r="O59" s="13"/>
      <c r="P59" s="13"/>
    </row>
  </sheetData>
  <sheetProtection sheet="1" insertColumns="0" insertRows="0" insertHyperlinks="0" sort="0" autoFilter="0" pivotTables="0"/>
  <mergeCells count="19">
    <mergeCell ref="C24:D24"/>
    <mergeCell ref="C25:D25"/>
    <mergeCell ref="C26:D26"/>
    <mergeCell ref="B32:D32"/>
    <mergeCell ref="B2:K2"/>
    <mergeCell ref="C3:K3"/>
    <mergeCell ref="I4:K4"/>
    <mergeCell ref="B9:B19"/>
    <mergeCell ref="C19:D19"/>
    <mergeCell ref="B20:B31"/>
    <mergeCell ref="C20:D20"/>
    <mergeCell ref="C29:D29"/>
    <mergeCell ref="C30:D30"/>
    <mergeCell ref="C31:D31"/>
    <mergeCell ref="C21:D21"/>
    <mergeCell ref="C27:D27"/>
    <mergeCell ref="C28:D28"/>
    <mergeCell ref="C22:D22"/>
    <mergeCell ref="C23:D23"/>
  </mergeCells>
  <phoneticPr fontId="1"/>
  <pageMargins left="0.7" right="0.7" top="0.75" bottom="0.75" header="0.3" footer="0.3"/>
  <pageSetup paperSize="9" scale="29" orientation="landscape" r:id="rId1"/>
  <colBreaks count="1" manualBreakCount="1">
    <brk id="14" max="26"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0A32F7-18D7-49F7-94CB-083C710B15A7}">
          <x14:formula1>
            <xm:f>'県確認用（非表示予定）'!$B$4:$B$13</xm:f>
          </x14:formula1>
          <xm:sqref>D16:D18</xm:sqref>
        </x14:dataValidation>
        <x14:dataValidation type="list" allowBlank="1" showInputMessage="1" showErrorMessage="1" xr:uid="{2EF13359-298F-4C8D-8672-93733E65F8BC}">
          <x14:formula1>
            <xm:f>'県確認用（非表示予定）'!$B$3:$B$13</xm:f>
          </x14:formula1>
          <xm:sqref>D9:D15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97BE-473A-4D1C-9ADC-1D196B9D339E}">
  <dimension ref="A1:Q67"/>
  <sheetViews>
    <sheetView showGridLines="0" view="pageBreakPreview" topLeftCell="A22" zoomScale="46" zoomScaleNormal="33" zoomScaleSheetLayoutView="40" workbookViewId="0">
      <selection activeCell="F24" sqref="F24"/>
    </sheetView>
  </sheetViews>
  <sheetFormatPr defaultColWidth="8.25" defaultRowHeight="13"/>
  <cols>
    <col min="1" max="1" width="7.58203125" style="13" customWidth="1"/>
    <col min="2" max="2" width="19.08203125" style="13" customWidth="1"/>
    <col min="3" max="3" width="76.08203125" style="13" customWidth="1"/>
    <col min="4" max="4" width="17.75" style="13" customWidth="1"/>
    <col min="5" max="5" width="17.83203125" style="13" customWidth="1"/>
    <col min="6" max="6" width="17.6640625" style="13" customWidth="1"/>
    <col min="7" max="7" width="13.25" style="13" customWidth="1"/>
    <col min="8" max="8" width="21" style="13" customWidth="1"/>
    <col min="9" max="9" width="26.9140625" style="13" customWidth="1"/>
    <col min="10" max="10" width="19.25" style="13" customWidth="1"/>
    <col min="11" max="12" width="2.1640625" style="13" customWidth="1"/>
    <col min="13" max="13" width="2.08203125" style="13" customWidth="1"/>
    <col min="14" max="14" width="1.9140625" style="13" customWidth="1"/>
    <col min="15" max="20" width="25.1640625" style="13" customWidth="1"/>
    <col min="21" max="16384" width="8.25" style="13"/>
  </cols>
  <sheetData>
    <row r="1" spans="1:14" s="70" customFormat="1" ht="49.5" customHeight="1">
      <c r="A1" s="69"/>
      <c r="B1" s="103"/>
      <c r="C1" s="103"/>
      <c r="D1" s="104"/>
      <c r="E1" s="104"/>
      <c r="F1" s="104"/>
      <c r="G1" s="105"/>
      <c r="M1" s="69" t="s">
        <v>43</v>
      </c>
      <c r="N1" s="69"/>
    </row>
    <row r="2" spans="1:14" ht="30" customHeight="1">
      <c r="B2" s="71"/>
      <c r="C2" s="71"/>
    </row>
    <row r="3" spans="1:14" ht="36.75" customHeight="1">
      <c r="B3" s="324" t="s">
        <v>49</v>
      </c>
      <c r="C3" s="324"/>
      <c r="D3" s="324"/>
      <c r="E3" s="324"/>
      <c r="F3" s="324"/>
      <c r="G3" s="324"/>
      <c r="H3" s="324"/>
      <c r="I3" s="324"/>
      <c r="J3" s="324"/>
      <c r="K3" s="72"/>
      <c r="L3" s="72"/>
    </row>
    <row r="4" spans="1:14" ht="30" customHeight="1">
      <c r="G4" s="17"/>
      <c r="H4" s="325"/>
      <c r="I4" s="325"/>
      <c r="J4" s="325"/>
    </row>
    <row r="5" spans="1:14" ht="30" customHeight="1">
      <c r="B5" s="19" t="s">
        <v>44</v>
      </c>
      <c r="C5" s="19"/>
      <c r="D5" s="20"/>
      <c r="E5" s="20"/>
      <c r="F5" s="20"/>
      <c r="H5" s="326" t="s">
        <v>45</v>
      </c>
      <c r="I5" s="326"/>
      <c r="J5" s="326"/>
      <c r="K5" s="23"/>
      <c r="L5" s="23"/>
    </row>
    <row r="6" spans="1:14" ht="9" customHeight="1" thickBot="1">
      <c r="B6" s="16"/>
      <c r="C6" s="16"/>
      <c r="D6" s="73"/>
      <c r="E6" s="73"/>
      <c r="F6" s="73"/>
      <c r="H6" s="21"/>
      <c r="I6" s="74"/>
      <c r="J6" s="74"/>
      <c r="K6" s="23"/>
      <c r="L6" s="23"/>
    </row>
    <row r="7" spans="1:14" ht="70.5" customHeight="1">
      <c r="B7" s="327" t="s">
        <v>46</v>
      </c>
      <c r="C7" s="327" t="s">
        <v>47</v>
      </c>
      <c r="D7" s="191" t="s">
        <v>76</v>
      </c>
      <c r="E7" s="192" t="s">
        <v>74</v>
      </c>
      <c r="F7" s="191" t="s">
        <v>75</v>
      </c>
      <c r="G7" s="331" t="s">
        <v>79</v>
      </c>
      <c r="H7" s="331" t="s">
        <v>80</v>
      </c>
      <c r="I7" s="333" t="s">
        <v>81</v>
      </c>
      <c r="J7" s="335" t="s">
        <v>82</v>
      </c>
    </row>
    <row r="8" spans="1:14" ht="95" customHeight="1" thickBot="1">
      <c r="B8" s="328"/>
      <c r="C8" s="328"/>
      <c r="D8" s="193" t="s">
        <v>77</v>
      </c>
      <c r="E8" s="194" t="s">
        <v>78</v>
      </c>
      <c r="F8" s="193" t="s">
        <v>94</v>
      </c>
      <c r="G8" s="332"/>
      <c r="H8" s="332"/>
      <c r="I8" s="334"/>
      <c r="J8" s="336"/>
    </row>
    <row r="9" spans="1:14" ht="50" customHeight="1">
      <c r="A9" s="42"/>
      <c r="B9" s="337" t="s">
        <v>44</v>
      </c>
      <c r="C9" s="210"/>
      <c r="D9" s="137"/>
      <c r="E9" s="138"/>
      <c r="F9" s="106" t="str">
        <f>IF(D9*E9=0,"",D9*E9)</f>
        <v/>
      </c>
      <c r="G9" s="175">
        <v>0.8</v>
      </c>
      <c r="H9" s="75" t="str">
        <f>IFERROR(ROUNDDOWN(F9*G9,0),"")</f>
        <v/>
      </c>
      <c r="I9" s="340"/>
      <c r="J9" s="343"/>
      <c r="K9" s="42"/>
      <c r="L9" s="42"/>
      <c r="M9" s="42"/>
    </row>
    <row r="10" spans="1:14" ht="50" customHeight="1">
      <c r="A10" s="42"/>
      <c r="B10" s="338"/>
      <c r="C10" s="239"/>
      <c r="D10" s="240"/>
      <c r="E10" s="241"/>
      <c r="F10" s="107" t="str">
        <f t="shared" ref="F10:F13" si="0">IF(D10*E10=0,"",D10*E10)</f>
        <v/>
      </c>
      <c r="G10" s="176">
        <v>0.8</v>
      </c>
      <c r="H10" s="80" t="str">
        <f t="shared" ref="H10:H13" si="1">IFERROR(ROUNDDOWN(F10*G10,0),"")</f>
        <v/>
      </c>
      <c r="I10" s="341"/>
      <c r="J10" s="344"/>
      <c r="K10" s="42"/>
      <c r="L10" s="42"/>
      <c r="M10" s="42"/>
    </row>
    <row r="11" spans="1:14" ht="50" customHeight="1">
      <c r="A11" s="42"/>
      <c r="B11" s="338"/>
      <c r="C11" s="239"/>
      <c r="D11" s="240"/>
      <c r="E11" s="241"/>
      <c r="F11" s="107" t="str">
        <f t="shared" si="0"/>
        <v/>
      </c>
      <c r="G11" s="176">
        <v>0.8</v>
      </c>
      <c r="H11" s="80" t="str">
        <f t="shared" si="1"/>
        <v/>
      </c>
      <c r="I11" s="341"/>
      <c r="J11" s="344"/>
      <c r="K11" s="42"/>
      <c r="L11" s="42"/>
      <c r="M11" s="42"/>
    </row>
    <row r="12" spans="1:14" ht="50" customHeight="1">
      <c r="A12" s="42"/>
      <c r="B12" s="338"/>
      <c r="C12" s="239"/>
      <c r="D12" s="240"/>
      <c r="E12" s="241"/>
      <c r="F12" s="107" t="str">
        <f t="shared" si="0"/>
        <v/>
      </c>
      <c r="G12" s="176">
        <v>0.8</v>
      </c>
      <c r="H12" s="80" t="str">
        <f t="shared" si="1"/>
        <v/>
      </c>
      <c r="I12" s="341"/>
      <c r="J12" s="344"/>
      <c r="K12" s="42"/>
      <c r="L12" s="42"/>
      <c r="M12" s="42"/>
    </row>
    <row r="13" spans="1:14" ht="50" customHeight="1">
      <c r="A13" s="42"/>
      <c r="B13" s="338"/>
      <c r="C13" s="239"/>
      <c r="D13" s="240"/>
      <c r="E13" s="241"/>
      <c r="F13" s="107" t="str">
        <f t="shared" si="0"/>
        <v/>
      </c>
      <c r="G13" s="176">
        <v>0.8</v>
      </c>
      <c r="H13" s="80" t="str">
        <f t="shared" si="1"/>
        <v/>
      </c>
      <c r="I13" s="341"/>
      <c r="J13" s="344"/>
      <c r="K13" s="42"/>
      <c r="L13" s="42"/>
      <c r="M13" s="42"/>
    </row>
    <row r="14" spans="1:14" ht="50" customHeight="1">
      <c r="A14" s="42"/>
      <c r="B14" s="338"/>
      <c r="C14" s="239"/>
      <c r="D14" s="240"/>
      <c r="E14" s="241"/>
      <c r="F14" s="107" t="str">
        <f t="shared" ref="F14:F17" si="2">IF(D14*E14=0,"",D14*E14)</f>
        <v/>
      </c>
      <c r="G14" s="176">
        <v>0.8</v>
      </c>
      <c r="H14" s="80" t="str">
        <f t="shared" ref="H14:H17" si="3">IFERROR(ROUNDDOWN(F14*G14,0),"")</f>
        <v/>
      </c>
      <c r="I14" s="341"/>
      <c r="J14" s="344"/>
      <c r="K14" s="42"/>
      <c r="L14" s="42"/>
      <c r="M14" s="42"/>
    </row>
    <row r="15" spans="1:14" ht="50" customHeight="1">
      <c r="A15" s="42"/>
      <c r="B15" s="338"/>
      <c r="C15" s="239"/>
      <c r="D15" s="240"/>
      <c r="E15" s="241"/>
      <c r="F15" s="107" t="str">
        <f t="shared" si="2"/>
        <v/>
      </c>
      <c r="G15" s="242">
        <v>0.8</v>
      </c>
      <c r="H15" s="80" t="str">
        <f t="shared" si="3"/>
        <v/>
      </c>
      <c r="I15" s="341"/>
      <c r="J15" s="344"/>
      <c r="K15" s="42"/>
      <c r="L15" s="42"/>
      <c r="M15" s="42"/>
    </row>
    <row r="16" spans="1:14" ht="50" customHeight="1">
      <c r="A16" s="42"/>
      <c r="B16" s="338"/>
      <c r="C16" s="211"/>
      <c r="D16" s="139"/>
      <c r="E16" s="140"/>
      <c r="F16" s="107" t="str">
        <f t="shared" si="2"/>
        <v/>
      </c>
      <c r="G16" s="176">
        <v>0.8</v>
      </c>
      <c r="H16" s="80" t="str">
        <f t="shared" si="3"/>
        <v/>
      </c>
      <c r="I16" s="341"/>
      <c r="J16" s="344"/>
      <c r="K16" s="42"/>
      <c r="L16" s="42"/>
      <c r="M16" s="42"/>
    </row>
    <row r="17" spans="1:14" ht="50" customHeight="1" thickBot="1">
      <c r="A17" s="42"/>
      <c r="B17" s="338"/>
      <c r="C17" s="212"/>
      <c r="D17" s="141"/>
      <c r="E17" s="142"/>
      <c r="F17" s="209" t="str">
        <f t="shared" si="2"/>
        <v/>
      </c>
      <c r="G17" s="177">
        <v>0.8</v>
      </c>
      <c r="H17" s="82" t="str">
        <f t="shared" si="3"/>
        <v/>
      </c>
      <c r="I17" s="341"/>
      <c r="J17" s="344"/>
      <c r="K17" s="42"/>
      <c r="L17" s="42"/>
      <c r="M17" s="42"/>
    </row>
    <row r="18" spans="1:14" ht="65" customHeight="1" thickTop="1" thickBot="1">
      <c r="A18" s="42"/>
      <c r="B18" s="339"/>
      <c r="C18" s="76" t="s">
        <v>29</v>
      </c>
      <c r="D18" s="77"/>
      <c r="E18" s="78">
        <f>SUM(E9:E17)</f>
        <v>0</v>
      </c>
      <c r="F18" s="78">
        <f t="shared" ref="F18" si="4">SUM(F9:F17)</f>
        <v>0</v>
      </c>
      <c r="G18" s="189"/>
      <c r="H18" s="79">
        <f>SUM(H9:H17)</f>
        <v>0</v>
      </c>
      <c r="I18" s="341"/>
      <c r="J18" s="344"/>
      <c r="K18" s="42"/>
      <c r="L18" s="42"/>
      <c r="M18" s="42"/>
    </row>
    <row r="19" spans="1:14" ht="50" customHeight="1">
      <c r="A19" s="42"/>
      <c r="B19" s="337" t="s">
        <v>30</v>
      </c>
      <c r="C19" s="213"/>
      <c r="D19" s="143"/>
      <c r="E19" s="144"/>
      <c r="F19" s="106" t="str">
        <f>IF(D19*E19=0,"",D19*E19)</f>
        <v/>
      </c>
      <c r="G19" s="186">
        <v>0.8</v>
      </c>
      <c r="H19" s="75" t="str">
        <f>IFERROR(ROUNDDOWN(F19*G19,0),"")</f>
        <v/>
      </c>
      <c r="I19" s="341"/>
      <c r="J19" s="344"/>
      <c r="K19" s="42"/>
      <c r="L19" s="42"/>
      <c r="M19" s="42"/>
    </row>
    <row r="20" spans="1:14" ht="50" customHeight="1">
      <c r="A20" s="42"/>
      <c r="B20" s="338"/>
      <c r="C20" s="214"/>
      <c r="D20" s="145"/>
      <c r="E20" s="146"/>
      <c r="F20" s="107" t="str">
        <f t="shared" ref="F20:F24" si="5">IF(D20*E20=0,"",D20*E20)</f>
        <v/>
      </c>
      <c r="G20" s="187">
        <v>0.8</v>
      </c>
      <c r="H20" s="80" t="str">
        <f t="shared" ref="H20:H24" si="6">IFERROR(ROUNDDOWN(F20*G20,0),"")</f>
        <v/>
      </c>
      <c r="I20" s="341"/>
      <c r="J20" s="344"/>
      <c r="K20" s="42"/>
      <c r="L20" s="42"/>
      <c r="M20" s="42"/>
    </row>
    <row r="21" spans="1:14" ht="50" customHeight="1">
      <c r="A21" s="42"/>
      <c r="B21" s="338"/>
      <c r="C21" s="214"/>
      <c r="D21" s="145"/>
      <c r="E21" s="146"/>
      <c r="F21" s="107" t="str">
        <f t="shared" si="5"/>
        <v/>
      </c>
      <c r="G21" s="187">
        <v>0.8</v>
      </c>
      <c r="H21" s="80" t="str">
        <f t="shared" si="6"/>
        <v/>
      </c>
      <c r="I21" s="341"/>
      <c r="J21" s="344"/>
      <c r="K21" s="42"/>
      <c r="L21" s="42"/>
      <c r="M21" s="42"/>
    </row>
    <row r="22" spans="1:14" ht="50" customHeight="1">
      <c r="A22" s="42"/>
      <c r="B22" s="338"/>
      <c r="C22" s="214"/>
      <c r="D22" s="145"/>
      <c r="E22" s="146"/>
      <c r="F22" s="107" t="str">
        <f t="shared" si="5"/>
        <v/>
      </c>
      <c r="G22" s="187">
        <v>0.8</v>
      </c>
      <c r="H22" s="80" t="str">
        <f t="shared" si="6"/>
        <v/>
      </c>
      <c r="I22" s="341"/>
      <c r="J22" s="344"/>
      <c r="K22" s="42"/>
      <c r="L22" s="42"/>
      <c r="M22" s="42"/>
    </row>
    <row r="23" spans="1:14" ht="50" customHeight="1">
      <c r="A23" s="42"/>
      <c r="B23" s="338"/>
      <c r="C23" s="214"/>
      <c r="D23" s="145"/>
      <c r="E23" s="146"/>
      <c r="F23" s="107" t="str">
        <f t="shared" si="5"/>
        <v/>
      </c>
      <c r="G23" s="187">
        <v>0.8</v>
      </c>
      <c r="H23" s="80" t="str">
        <f t="shared" si="6"/>
        <v/>
      </c>
      <c r="I23" s="341"/>
      <c r="J23" s="344"/>
      <c r="K23" s="42"/>
      <c r="L23" s="42"/>
      <c r="M23" s="42"/>
    </row>
    <row r="24" spans="1:14" ht="50" customHeight="1">
      <c r="A24" s="42"/>
      <c r="B24" s="338"/>
      <c r="C24" s="214"/>
      <c r="D24" s="145"/>
      <c r="E24" s="146"/>
      <c r="F24" s="107" t="str">
        <f t="shared" si="5"/>
        <v/>
      </c>
      <c r="G24" s="187">
        <v>0.8</v>
      </c>
      <c r="H24" s="80" t="str">
        <f t="shared" si="6"/>
        <v/>
      </c>
      <c r="I24" s="341"/>
      <c r="J24" s="344"/>
      <c r="K24" s="42"/>
      <c r="L24" s="42"/>
      <c r="M24" s="42"/>
    </row>
    <row r="25" spans="1:14" ht="50" customHeight="1">
      <c r="A25" s="42"/>
      <c r="B25" s="338"/>
      <c r="C25" s="214"/>
      <c r="D25" s="145"/>
      <c r="E25" s="146"/>
      <c r="F25" s="107" t="str">
        <f t="shared" ref="F25:F29" si="7">IF(D25*E25=0,"",D25*E25)</f>
        <v/>
      </c>
      <c r="G25" s="187">
        <v>0.8</v>
      </c>
      <c r="H25" s="80" t="str">
        <f t="shared" ref="H25:H29" si="8">IFERROR(ROUNDDOWN(F25*G25,0),"")</f>
        <v/>
      </c>
      <c r="I25" s="341"/>
      <c r="J25" s="344"/>
      <c r="K25" s="42"/>
      <c r="L25" s="42"/>
      <c r="M25" s="42"/>
    </row>
    <row r="26" spans="1:14" ht="50" customHeight="1">
      <c r="A26" s="42"/>
      <c r="B26" s="338"/>
      <c r="C26" s="214"/>
      <c r="D26" s="145"/>
      <c r="E26" s="146"/>
      <c r="F26" s="107" t="str">
        <f t="shared" si="7"/>
        <v/>
      </c>
      <c r="G26" s="187">
        <v>0.8</v>
      </c>
      <c r="H26" s="80" t="str">
        <f t="shared" si="8"/>
        <v/>
      </c>
      <c r="I26" s="341"/>
      <c r="J26" s="344"/>
      <c r="K26" s="42"/>
      <c r="L26" s="42"/>
      <c r="M26" s="42"/>
    </row>
    <row r="27" spans="1:14" ht="50" customHeight="1">
      <c r="A27" s="42"/>
      <c r="B27" s="338"/>
      <c r="C27" s="214"/>
      <c r="D27" s="145"/>
      <c r="E27" s="146"/>
      <c r="F27" s="107" t="str">
        <f t="shared" si="7"/>
        <v/>
      </c>
      <c r="G27" s="188">
        <v>0.8</v>
      </c>
      <c r="H27" s="80" t="str">
        <f t="shared" si="8"/>
        <v/>
      </c>
      <c r="I27" s="341"/>
      <c r="J27" s="344"/>
      <c r="K27" s="42"/>
      <c r="L27" s="42"/>
      <c r="M27" s="42"/>
    </row>
    <row r="28" spans="1:14" ht="50" customHeight="1">
      <c r="A28" s="42"/>
      <c r="B28" s="338"/>
      <c r="C28" s="214"/>
      <c r="D28" s="145"/>
      <c r="E28" s="146"/>
      <c r="F28" s="107" t="str">
        <f t="shared" si="7"/>
        <v/>
      </c>
      <c r="G28" s="187">
        <v>0.8</v>
      </c>
      <c r="H28" s="80" t="str">
        <f t="shared" si="8"/>
        <v/>
      </c>
      <c r="I28" s="341"/>
      <c r="J28" s="344"/>
      <c r="K28" s="42"/>
      <c r="L28" s="42"/>
      <c r="M28" s="42"/>
    </row>
    <row r="29" spans="1:14" ht="50" customHeight="1" thickBot="1">
      <c r="A29" s="42"/>
      <c r="B29" s="338"/>
      <c r="C29" s="215"/>
      <c r="D29" s="141"/>
      <c r="E29" s="142"/>
      <c r="F29" s="209" t="str">
        <f t="shared" si="7"/>
        <v/>
      </c>
      <c r="G29" s="188">
        <v>0.8</v>
      </c>
      <c r="H29" s="82" t="str">
        <f t="shared" si="8"/>
        <v/>
      </c>
      <c r="I29" s="341"/>
      <c r="J29" s="344"/>
      <c r="K29" s="42"/>
      <c r="L29" s="42"/>
      <c r="M29" s="42"/>
    </row>
    <row r="30" spans="1:14" s="42" customFormat="1" ht="65" customHeight="1" thickTop="1" thickBot="1">
      <c r="B30" s="346"/>
      <c r="C30" s="83" t="s">
        <v>31</v>
      </c>
      <c r="D30" s="84"/>
      <c r="E30" s="81">
        <f>SUM(E19:E29)</f>
        <v>0</v>
      </c>
      <c r="F30" s="81">
        <f>SUM(F19:F29)</f>
        <v>0</v>
      </c>
      <c r="G30" s="190"/>
      <c r="H30" s="85">
        <f>SUM(H19:H29)</f>
        <v>0</v>
      </c>
      <c r="I30" s="342"/>
      <c r="J30" s="345"/>
    </row>
    <row r="31" spans="1:14" s="52" customFormat="1" ht="65" customHeight="1" thickTop="1" thickBot="1">
      <c r="A31" s="42"/>
      <c r="B31" s="329" t="s">
        <v>48</v>
      </c>
      <c r="C31" s="330"/>
      <c r="D31" s="86"/>
      <c r="E31" s="87">
        <f>SUM(E18,E30)</f>
        <v>0</v>
      </c>
      <c r="F31" s="87">
        <f>SUM(F18,F30)</f>
        <v>0</v>
      </c>
      <c r="G31" s="185"/>
      <c r="H31" s="88">
        <f>SUM(H18,H30)</f>
        <v>0</v>
      </c>
      <c r="I31" s="205"/>
      <c r="J31" s="204">
        <f>MIN(H31:I31)</f>
        <v>0</v>
      </c>
      <c r="K31" s="42"/>
      <c r="L31" s="42"/>
      <c r="M31" s="42"/>
    </row>
    <row r="32" spans="1:14" s="42" customFormat="1" ht="25" customHeight="1">
      <c r="A32" s="89"/>
      <c r="B32" s="90"/>
      <c r="C32" s="90"/>
      <c r="D32" s="91"/>
      <c r="E32" s="91"/>
      <c r="F32" s="91"/>
      <c r="G32" s="91"/>
      <c r="K32" s="23"/>
      <c r="L32" s="23"/>
      <c r="M32" s="89"/>
      <c r="N32" s="89"/>
    </row>
    <row r="33" spans="1:17" s="89" customFormat="1" ht="25" customHeight="1">
      <c r="B33" s="93"/>
      <c r="C33" s="93"/>
      <c r="D33" s="93"/>
      <c r="E33" s="93"/>
      <c r="F33" s="92"/>
      <c r="G33" s="92"/>
      <c r="H33" s="92"/>
      <c r="I33" s="92"/>
      <c r="J33" s="92"/>
      <c r="K33" s="92"/>
      <c r="L33" s="92"/>
      <c r="M33" s="92"/>
      <c r="N33" s="92"/>
      <c r="O33" s="92"/>
      <c r="P33" s="92"/>
      <c r="Q33" s="42"/>
    </row>
    <row r="34" spans="1:17" s="89" customFormat="1" ht="25" customHeight="1">
      <c r="B34" s="94"/>
      <c r="C34" s="94"/>
      <c r="D34" s="94"/>
      <c r="E34" s="94"/>
      <c r="F34" s="94"/>
      <c r="G34" s="94"/>
      <c r="H34" s="94"/>
      <c r="I34" s="94"/>
      <c r="J34" s="94"/>
      <c r="K34" s="94"/>
      <c r="L34" s="94"/>
      <c r="M34" s="94"/>
      <c r="N34" s="94"/>
      <c r="O34" s="94"/>
      <c r="P34" s="94"/>
      <c r="Q34" s="94"/>
    </row>
    <row r="35" spans="1:17" s="89" customFormat="1" ht="25" customHeight="1">
      <c r="D35" s="94"/>
      <c r="E35" s="94"/>
      <c r="F35" s="94"/>
      <c r="G35" s="94"/>
      <c r="H35" s="94"/>
      <c r="I35" s="94"/>
      <c r="J35" s="94"/>
      <c r="K35" s="94"/>
      <c r="L35" s="94"/>
      <c r="M35" s="94"/>
      <c r="N35" s="94"/>
      <c r="O35" s="94"/>
      <c r="P35" s="94"/>
      <c r="Q35" s="94"/>
    </row>
    <row r="36" spans="1:17" s="89" customFormat="1" ht="23.25" customHeight="1">
      <c r="B36" s="94"/>
      <c r="C36" s="94"/>
      <c r="D36" s="94"/>
      <c r="E36" s="94"/>
      <c r="F36" s="94"/>
      <c r="G36" s="94"/>
      <c r="H36" s="94"/>
      <c r="I36" s="94"/>
      <c r="J36" s="94"/>
      <c r="K36" s="94"/>
      <c r="L36" s="94"/>
      <c r="M36" s="94"/>
      <c r="N36" s="94"/>
      <c r="O36" s="94"/>
      <c r="P36" s="94"/>
      <c r="Q36" s="94"/>
    </row>
    <row r="37" spans="1:17" s="89" customFormat="1" ht="17.25" customHeight="1">
      <c r="B37" s="94"/>
      <c r="C37" s="94"/>
      <c r="D37" s="94"/>
      <c r="E37" s="94"/>
      <c r="F37" s="94"/>
      <c r="G37" s="94"/>
      <c r="H37" s="94"/>
      <c r="I37" s="94"/>
      <c r="J37" s="94"/>
      <c r="K37" s="94"/>
      <c r="L37" s="94"/>
      <c r="M37" s="94"/>
      <c r="N37" s="94"/>
      <c r="O37" s="94"/>
      <c r="P37" s="94"/>
      <c r="Q37" s="94"/>
    </row>
    <row r="38" spans="1:17" s="95" customFormat="1" ht="30" customHeight="1">
      <c r="F38" s="96"/>
      <c r="G38" s="97"/>
      <c r="H38" s="98"/>
      <c r="I38" s="98"/>
      <c r="J38" s="98"/>
      <c r="K38" s="99"/>
      <c r="L38" s="99"/>
    </row>
    <row r="39" spans="1:17" ht="50.15" customHeight="1">
      <c r="A39" s="60"/>
      <c r="B39" s="59"/>
      <c r="C39" s="59"/>
      <c r="D39" s="100"/>
      <c r="E39" s="100"/>
      <c r="F39" s="101"/>
      <c r="G39" s="101"/>
      <c r="H39" s="101"/>
      <c r="I39" s="101"/>
      <c r="J39" s="101"/>
      <c r="K39" s="99"/>
      <c r="L39" s="99"/>
      <c r="M39" s="60"/>
      <c r="N39" s="60"/>
    </row>
    <row r="40" spans="1:17" ht="50.15" customHeight="1">
      <c r="A40" s="60"/>
      <c r="B40" s="59"/>
      <c r="C40" s="59"/>
      <c r="D40" s="102"/>
      <c r="E40" s="102"/>
      <c r="F40" s="101"/>
      <c r="G40" s="101"/>
      <c r="H40" s="101"/>
      <c r="I40" s="101"/>
      <c r="J40" s="101"/>
      <c r="K40" s="60"/>
      <c r="L40" s="60"/>
      <c r="N40" s="60"/>
    </row>
    <row r="41" spans="1:17" ht="23.15" customHeight="1">
      <c r="A41" s="60"/>
      <c r="B41" s="59"/>
      <c r="C41" s="59"/>
      <c r="D41" s="59"/>
      <c r="E41" s="59"/>
      <c r="F41" s="59"/>
      <c r="G41" s="59"/>
      <c r="H41" s="59"/>
      <c r="I41" s="59"/>
      <c r="J41" s="59"/>
      <c r="K41" s="59"/>
      <c r="L41" s="59"/>
      <c r="N41" s="60"/>
    </row>
    <row r="42" spans="1:17" ht="23.15" customHeight="1">
      <c r="A42" s="59"/>
      <c r="B42" s="59"/>
      <c r="C42" s="59"/>
      <c r="D42" s="59"/>
      <c r="E42" s="59"/>
      <c r="F42" s="59"/>
      <c r="G42" s="59"/>
      <c r="H42" s="59"/>
      <c r="I42" s="59"/>
      <c r="J42" s="59"/>
      <c r="K42" s="59"/>
      <c r="L42" s="59"/>
      <c r="N42" s="60"/>
    </row>
    <row r="43" spans="1:17" ht="23.15" customHeight="1">
      <c r="A43" s="59"/>
      <c r="B43" s="59"/>
      <c r="C43" s="59"/>
      <c r="D43" s="59"/>
      <c r="E43" s="59"/>
      <c r="F43" s="59"/>
      <c r="G43" s="59"/>
      <c r="H43" s="59"/>
      <c r="I43" s="59"/>
      <c r="J43" s="59"/>
      <c r="K43" s="59"/>
      <c r="L43" s="59"/>
      <c r="N43" s="60"/>
    </row>
    <row r="44" spans="1:17" ht="23.15" customHeight="1">
      <c r="A44" s="59"/>
      <c r="B44" s="59"/>
      <c r="C44" s="59"/>
      <c r="D44" s="59"/>
      <c r="E44" s="59"/>
      <c r="F44" s="59"/>
      <c r="G44" s="59"/>
      <c r="H44" s="59"/>
      <c r="I44" s="59"/>
      <c r="J44" s="59"/>
      <c r="K44" s="59"/>
      <c r="L44" s="59"/>
      <c r="N44" s="59"/>
    </row>
    <row r="45" spans="1:17" s="60" customFormat="1" ht="23.15" customHeight="1">
      <c r="A45" s="59"/>
      <c r="B45" s="59"/>
      <c r="C45" s="59"/>
      <c r="D45" s="59"/>
      <c r="E45" s="59"/>
      <c r="F45" s="59"/>
      <c r="G45" s="59"/>
      <c r="H45" s="59"/>
      <c r="I45" s="59"/>
      <c r="J45" s="59"/>
      <c r="K45" s="59"/>
      <c r="L45" s="59"/>
      <c r="N45" s="59"/>
    </row>
    <row r="46" spans="1:17" s="59" customFormat="1" ht="30" customHeight="1"/>
    <row r="47" spans="1:17" s="59" customFormat="1" ht="30" customHeight="1"/>
    <row r="48" spans="1:17" s="59" customFormat="1" ht="30" customHeight="1"/>
    <row r="49" spans="1:12" s="59" customFormat="1" ht="30" customHeight="1"/>
    <row r="50" spans="1:12" s="59" customFormat="1" ht="30" customHeight="1"/>
    <row r="51" spans="1:12" s="59" customFormat="1" ht="30" customHeight="1"/>
    <row r="52" spans="1:12" s="59" customFormat="1" ht="30" customHeight="1"/>
    <row r="53" spans="1:12" s="59" customFormat="1" ht="30" customHeight="1"/>
    <row r="54" spans="1:12" s="59" customFormat="1" ht="30" customHeight="1"/>
    <row r="55" spans="1:12" s="59" customFormat="1" ht="30" customHeight="1"/>
    <row r="56" spans="1:12" s="59" customFormat="1" ht="30" customHeight="1"/>
    <row r="57" spans="1:12" s="59" customFormat="1" ht="30" customHeight="1">
      <c r="B57" s="13"/>
      <c r="C57" s="13"/>
    </row>
    <row r="58" spans="1:12" s="59" customFormat="1" ht="36.75" customHeight="1">
      <c r="B58" s="13"/>
      <c r="C58" s="13"/>
    </row>
    <row r="59" spans="1:12" s="59" customFormat="1" ht="23.5">
      <c r="B59" s="13"/>
      <c r="C59" s="13"/>
    </row>
    <row r="60" spans="1:12" s="59" customFormat="1" ht="23.5">
      <c r="B60" s="13"/>
      <c r="C60" s="13"/>
    </row>
    <row r="61" spans="1:12" s="59" customFormat="1" ht="20.149999999999999" customHeight="1">
      <c r="B61" s="13"/>
      <c r="C61" s="13"/>
      <c r="D61" s="13"/>
      <c r="E61" s="13"/>
    </row>
    <row r="62" spans="1:12" s="59" customFormat="1" ht="20.149999999999999" customHeight="1">
      <c r="B62" s="13"/>
      <c r="C62" s="13"/>
      <c r="D62" s="13"/>
      <c r="E62" s="13"/>
      <c r="F62" s="13"/>
      <c r="G62" s="13"/>
      <c r="H62" s="13"/>
      <c r="I62" s="13"/>
      <c r="J62" s="13"/>
      <c r="K62" s="13"/>
      <c r="L62" s="13"/>
    </row>
    <row r="63" spans="1:12" s="59" customFormat="1" ht="20.149999999999999" customHeight="1">
      <c r="B63" s="13"/>
      <c r="C63" s="13"/>
      <c r="D63" s="13"/>
      <c r="E63" s="13"/>
      <c r="F63" s="13"/>
      <c r="G63" s="13"/>
      <c r="H63" s="13"/>
      <c r="I63" s="13"/>
      <c r="J63" s="13"/>
      <c r="K63" s="13"/>
      <c r="L63" s="13"/>
    </row>
    <row r="64" spans="1:12" s="59" customFormat="1" ht="23.5">
      <c r="A64" s="13"/>
      <c r="B64" s="13"/>
      <c r="C64" s="13"/>
      <c r="D64" s="13"/>
      <c r="E64" s="13"/>
      <c r="F64" s="13"/>
      <c r="G64" s="13"/>
      <c r="H64" s="13"/>
      <c r="I64" s="13"/>
      <c r="J64" s="13"/>
      <c r="K64" s="13"/>
      <c r="L64" s="13"/>
    </row>
    <row r="65" spans="1:14" s="59" customFormat="1" ht="23.5">
      <c r="A65" s="13"/>
      <c r="B65" s="13"/>
      <c r="C65" s="13"/>
      <c r="D65" s="13"/>
      <c r="E65" s="13"/>
      <c r="F65" s="13"/>
      <c r="G65" s="13"/>
      <c r="H65" s="13"/>
      <c r="I65" s="13"/>
      <c r="J65" s="13"/>
      <c r="K65" s="13"/>
      <c r="L65" s="13"/>
    </row>
    <row r="66" spans="1:14" s="59" customFormat="1" ht="16.5" customHeight="1">
      <c r="A66" s="13"/>
      <c r="B66" s="13"/>
      <c r="C66" s="13"/>
      <c r="D66" s="13"/>
      <c r="E66" s="13"/>
      <c r="F66" s="13"/>
      <c r="G66" s="13"/>
      <c r="H66" s="13"/>
      <c r="I66" s="13"/>
      <c r="J66" s="13"/>
      <c r="K66" s="13"/>
      <c r="L66" s="13"/>
      <c r="N66" s="13"/>
    </row>
    <row r="67" spans="1:14" s="59" customFormat="1" ht="23.5">
      <c r="A67" s="13"/>
      <c r="B67" s="13"/>
      <c r="C67" s="13"/>
      <c r="D67" s="13"/>
      <c r="E67" s="13"/>
      <c r="F67" s="13"/>
      <c r="G67" s="13"/>
      <c r="H67" s="13"/>
      <c r="I67" s="13"/>
      <c r="J67" s="13"/>
      <c r="K67" s="13"/>
      <c r="L67" s="13"/>
      <c r="N67" s="13"/>
    </row>
  </sheetData>
  <sheetProtection sheet="1" insertColumns="0" insertRows="0" insertHyperlinks="0" sort="0" autoFilter="0" pivotTables="0"/>
  <mergeCells count="14">
    <mergeCell ref="B31:C31"/>
    <mergeCell ref="G7:G8"/>
    <mergeCell ref="H7:H8"/>
    <mergeCell ref="I7:I8"/>
    <mergeCell ref="J7:J8"/>
    <mergeCell ref="B9:B18"/>
    <mergeCell ref="I9:I30"/>
    <mergeCell ref="J9:J30"/>
    <mergeCell ref="B19:B30"/>
    <mergeCell ref="B3:J3"/>
    <mergeCell ref="H4:J4"/>
    <mergeCell ref="H5:J5"/>
    <mergeCell ref="B7:B8"/>
    <mergeCell ref="C7:C8"/>
  </mergeCells>
  <phoneticPr fontId="1"/>
  <dataValidations count="1">
    <dataValidation type="list" allowBlank="1" showInputMessage="1" showErrorMessage="1" sqref="I31" xr:uid="{CC786C31-0B03-490D-8134-E473076770BD}">
      <formula1>"　,1000000,1500000,2000000,2500000"</formula1>
    </dataValidation>
  </dataValidations>
  <pageMargins left="0.7" right="0.7" top="0.75" bottom="0.75" header="0.3" footer="0.3"/>
  <pageSetup paperSize="9" scale="2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919C-6346-4D3B-85FF-8F9997A306DB}">
  <dimension ref="B1:P68"/>
  <sheetViews>
    <sheetView showGridLines="0" view="pageBreakPreview" topLeftCell="A2" zoomScale="40" zoomScaleNormal="38" zoomScaleSheetLayoutView="40" workbookViewId="0">
      <selection activeCell="C32" sqref="C32:D32"/>
    </sheetView>
  </sheetViews>
  <sheetFormatPr defaultColWidth="8.25" defaultRowHeight="13"/>
  <cols>
    <col min="1" max="1" width="10.58203125" style="13" customWidth="1"/>
    <col min="2" max="2" width="33.58203125" style="13" customWidth="1"/>
    <col min="3" max="3" width="59.83203125" style="13" customWidth="1"/>
    <col min="4" max="4" width="29.33203125" style="13" customWidth="1"/>
    <col min="5" max="5" width="23.4140625" style="13" customWidth="1"/>
    <col min="6" max="6" width="16.1640625" style="13" customWidth="1"/>
    <col min="7" max="7" width="23.5" style="13" customWidth="1"/>
    <col min="8" max="8" width="14.33203125" style="13" customWidth="1"/>
    <col min="9" max="11" width="23.5" style="13" customWidth="1"/>
    <col min="12" max="12" width="2.1640625" style="13" customWidth="1"/>
    <col min="13" max="13" width="5" style="13" customWidth="1"/>
    <col min="14" max="14" width="2.1640625" style="13" customWidth="1"/>
    <col min="15" max="37" width="25.1640625" style="13" customWidth="1"/>
    <col min="38" max="16384" width="8.25" style="13"/>
  </cols>
  <sheetData>
    <row r="1" spans="2:16" ht="20.25" customHeight="1"/>
    <row r="2" spans="2:16" ht="63" customHeight="1">
      <c r="B2" s="303" t="s">
        <v>33</v>
      </c>
      <c r="C2" s="304"/>
      <c r="D2" s="304"/>
      <c r="E2" s="304"/>
      <c r="F2" s="304"/>
      <c r="G2" s="304"/>
      <c r="H2" s="304"/>
      <c r="I2" s="304"/>
      <c r="J2" s="305"/>
      <c r="K2" s="305"/>
    </row>
    <row r="3" spans="2:16" ht="19.5" hidden="1" customHeight="1">
      <c r="C3" s="306"/>
      <c r="D3" s="306"/>
      <c r="E3" s="306"/>
      <c r="F3" s="306"/>
      <c r="G3" s="306"/>
      <c r="H3" s="306"/>
      <c r="I3" s="306"/>
      <c r="J3" s="306"/>
      <c r="K3" s="306"/>
    </row>
    <row r="4" spans="2:16" ht="19.5" customHeight="1">
      <c r="C4" s="108"/>
      <c r="D4" s="108"/>
      <c r="E4" s="108"/>
      <c r="F4" s="108"/>
      <c r="G4" s="108"/>
      <c r="H4" s="108"/>
      <c r="I4" s="108"/>
      <c r="J4" s="108"/>
      <c r="K4" s="108"/>
    </row>
    <row r="5" spans="2:16" ht="44.25" customHeight="1">
      <c r="C5" s="14"/>
      <c r="D5" s="14"/>
      <c r="E5" s="14"/>
      <c r="F5" s="14"/>
      <c r="G5" s="14"/>
      <c r="H5" s="15"/>
      <c r="I5" s="325"/>
      <c r="J5" s="325"/>
      <c r="K5" s="325"/>
    </row>
    <row r="6" spans="2:16" ht="15.75" customHeight="1">
      <c r="I6" s="17"/>
      <c r="J6" s="18"/>
      <c r="K6" s="109"/>
    </row>
    <row r="7" spans="2:16" ht="45.5" customHeight="1" thickBot="1">
      <c r="B7" s="19" t="s">
        <v>50</v>
      </c>
      <c r="C7" s="16"/>
      <c r="D7" s="20"/>
      <c r="E7" s="20"/>
      <c r="F7" s="20"/>
      <c r="G7" s="20"/>
      <c r="I7" s="21"/>
      <c r="J7" s="22"/>
      <c r="K7" s="110" t="s">
        <v>51</v>
      </c>
      <c r="L7" s="23"/>
      <c r="N7" s="23"/>
      <c r="O7" s="23"/>
    </row>
    <row r="8" spans="2:16" ht="75.75" customHeight="1">
      <c r="B8" s="24" t="s">
        <v>21</v>
      </c>
      <c r="C8" s="111" t="s">
        <v>52</v>
      </c>
      <c r="D8" s="30" t="s">
        <v>23</v>
      </c>
      <c r="E8" s="27" t="s">
        <v>24</v>
      </c>
      <c r="F8" s="28" t="s">
        <v>25</v>
      </c>
      <c r="G8" s="29" t="s">
        <v>26</v>
      </c>
      <c r="H8" s="27" t="s">
        <v>84</v>
      </c>
      <c r="I8" s="27" t="s">
        <v>70</v>
      </c>
      <c r="J8" s="29" t="s">
        <v>71</v>
      </c>
      <c r="K8" s="198" t="s">
        <v>85</v>
      </c>
      <c r="L8" s="32"/>
      <c r="N8" s="32"/>
      <c r="O8" s="32"/>
    </row>
    <row r="9" spans="2:16" ht="43.5" customHeight="1" thickBot="1">
      <c r="B9" s="33"/>
      <c r="C9" s="112"/>
      <c r="D9" s="113"/>
      <c r="E9" s="114"/>
      <c r="F9" s="36"/>
      <c r="G9" s="37" t="s">
        <v>93</v>
      </c>
      <c r="H9" s="39" t="s">
        <v>27</v>
      </c>
      <c r="I9" s="38" t="s">
        <v>91</v>
      </c>
      <c r="J9" s="200">
        <v>10000000</v>
      </c>
      <c r="K9" s="199" t="s">
        <v>86</v>
      </c>
      <c r="L9" s="32"/>
      <c r="N9" s="32"/>
      <c r="O9" s="32"/>
    </row>
    <row r="10" spans="2:16" ht="50" customHeight="1">
      <c r="B10" s="347" t="s">
        <v>53</v>
      </c>
      <c r="C10" s="147"/>
      <c r="D10" s="246" t="s">
        <v>39</v>
      </c>
      <c r="E10" s="131"/>
      <c r="F10" s="132"/>
      <c r="G10" s="61" t="str">
        <f>IF(E10*F10=0,"",E10*F10)</f>
        <v/>
      </c>
      <c r="H10" s="173">
        <v>0.8</v>
      </c>
      <c r="I10" s="163" t="str">
        <f>IFERROR(ROUNDDOWN(G10*H10,0),"")</f>
        <v/>
      </c>
      <c r="J10" s="350" t="s">
        <v>28</v>
      </c>
      <c r="K10" s="353"/>
      <c r="L10" s="23"/>
      <c r="M10" s="42"/>
      <c r="N10" s="23"/>
      <c r="O10" s="23"/>
      <c r="P10" s="42"/>
    </row>
    <row r="11" spans="2:16" ht="50" customHeight="1">
      <c r="B11" s="348"/>
      <c r="C11" s="168"/>
      <c r="D11" s="248" t="s">
        <v>39</v>
      </c>
      <c r="E11" s="158"/>
      <c r="F11" s="133"/>
      <c r="G11" s="48" t="str">
        <f t="shared" ref="G11:G18" si="0">IF(E11*F11=0,"",E11*F11)</f>
        <v/>
      </c>
      <c r="H11" s="174">
        <v>0.8</v>
      </c>
      <c r="I11" s="48" t="str">
        <f t="shared" ref="I11:I18" si="1">IFERROR(ROUNDDOWN(G11*H11,0),"")</f>
        <v/>
      </c>
      <c r="J11" s="351"/>
      <c r="K11" s="354"/>
      <c r="L11" s="23"/>
      <c r="M11" s="42"/>
      <c r="N11" s="23"/>
      <c r="O11" s="23"/>
      <c r="P11" s="42"/>
    </row>
    <row r="12" spans="2:16" ht="50" customHeight="1">
      <c r="B12" s="348"/>
      <c r="C12" s="168"/>
      <c r="D12" s="248" t="s">
        <v>39</v>
      </c>
      <c r="E12" s="158"/>
      <c r="F12" s="133"/>
      <c r="G12" s="247" t="str">
        <f t="shared" si="0"/>
        <v/>
      </c>
      <c r="H12" s="245">
        <v>0.8</v>
      </c>
      <c r="I12" s="48" t="str">
        <f t="shared" si="1"/>
        <v/>
      </c>
      <c r="J12" s="351"/>
      <c r="K12" s="354"/>
      <c r="L12" s="23"/>
      <c r="M12" s="42"/>
      <c r="N12" s="23"/>
      <c r="O12" s="23"/>
      <c r="P12" s="42"/>
    </row>
    <row r="13" spans="2:16" ht="50" customHeight="1">
      <c r="B13" s="348"/>
      <c r="C13" s="168"/>
      <c r="D13" s="249" t="s">
        <v>39</v>
      </c>
      <c r="E13" s="158"/>
      <c r="F13" s="133"/>
      <c r="G13" s="247" t="str">
        <f t="shared" si="0"/>
        <v/>
      </c>
      <c r="H13" s="174">
        <v>0.8</v>
      </c>
      <c r="I13" s="48" t="str">
        <f t="shared" si="1"/>
        <v/>
      </c>
      <c r="J13" s="351"/>
      <c r="K13" s="354"/>
      <c r="L13" s="23"/>
      <c r="M13" s="42"/>
      <c r="N13" s="23"/>
      <c r="O13" s="23"/>
      <c r="P13" s="42"/>
    </row>
    <row r="14" spans="2:16" ht="50" customHeight="1">
      <c r="B14" s="348"/>
      <c r="C14" s="168"/>
      <c r="D14" s="249" t="s">
        <v>39</v>
      </c>
      <c r="E14" s="158"/>
      <c r="F14" s="133"/>
      <c r="G14" s="247" t="str">
        <f t="shared" si="0"/>
        <v/>
      </c>
      <c r="H14" s="174">
        <v>0.8</v>
      </c>
      <c r="I14" s="48" t="str">
        <f t="shared" si="1"/>
        <v/>
      </c>
      <c r="J14" s="351"/>
      <c r="K14" s="354"/>
      <c r="L14" s="23"/>
      <c r="M14" s="42"/>
      <c r="N14" s="23"/>
      <c r="O14" s="23"/>
      <c r="P14" s="42"/>
    </row>
    <row r="15" spans="2:16" ht="50" customHeight="1">
      <c r="B15" s="348"/>
      <c r="C15" s="168"/>
      <c r="D15" s="249" t="s">
        <v>39</v>
      </c>
      <c r="E15" s="158"/>
      <c r="F15" s="133"/>
      <c r="G15" s="247" t="str">
        <f t="shared" si="0"/>
        <v/>
      </c>
      <c r="H15" s="174">
        <v>0.8</v>
      </c>
      <c r="I15" s="48" t="str">
        <f t="shared" si="1"/>
        <v/>
      </c>
      <c r="J15" s="351"/>
      <c r="K15" s="354"/>
      <c r="L15" s="23"/>
      <c r="M15" s="42"/>
      <c r="N15" s="23"/>
      <c r="O15" s="23"/>
      <c r="P15" s="42"/>
    </row>
    <row r="16" spans="2:16" ht="50" customHeight="1">
      <c r="B16" s="348"/>
      <c r="C16" s="243"/>
      <c r="D16" s="244" t="s">
        <v>39</v>
      </c>
      <c r="E16" s="160"/>
      <c r="F16" s="150"/>
      <c r="G16" s="247" t="str">
        <f t="shared" si="0"/>
        <v/>
      </c>
      <c r="H16" s="245">
        <v>0.8</v>
      </c>
      <c r="I16" s="48" t="str">
        <f t="shared" si="1"/>
        <v/>
      </c>
      <c r="J16" s="351"/>
      <c r="K16" s="354"/>
      <c r="L16" s="23"/>
      <c r="M16" s="42"/>
      <c r="N16" s="23"/>
      <c r="O16" s="23"/>
      <c r="P16" s="42"/>
    </row>
    <row r="17" spans="2:16" ht="50" customHeight="1">
      <c r="B17" s="348"/>
      <c r="C17" s="148"/>
      <c r="D17" s="216" t="s">
        <v>39</v>
      </c>
      <c r="E17" s="158"/>
      <c r="F17" s="133"/>
      <c r="G17" s="48" t="str">
        <f t="shared" si="0"/>
        <v/>
      </c>
      <c r="H17" s="174">
        <v>0.8</v>
      </c>
      <c r="I17" s="48" t="str">
        <f t="shared" si="1"/>
        <v/>
      </c>
      <c r="J17" s="351"/>
      <c r="K17" s="354"/>
      <c r="L17" s="23"/>
      <c r="M17" s="42"/>
      <c r="N17" s="23"/>
      <c r="O17" s="23"/>
      <c r="P17" s="42"/>
    </row>
    <row r="18" spans="2:16" ht="50" customHeight="1" thickBot="1">
      <c r="B18" s="348"/>
      <c r="C18" s="149"/>
      <c r="D18" s="217" t="s">
        <v>39</v>
      </c>
      <c r="E18" s="160"/>
      <c r="F18" s="150"/>
      <c r="G18" s="122" t="str">
        <f t="shared" si="0"/>
        <v/>
      </c>
      <c r="H18" s="174">
        <v>0.8</v>
      </c>
      <c r="I18" s="47" t="str">
        <f t="shared" si="1"/>
        <v/>
      </c>
      <c r="J18" s="351"/>
      <c r="K18" s="354"/>
      <c r="L18" s="23"/>
      <c r="M18" s="42"/>
      <c r="N18" s="23"/>
      <c r="O18" s="23"/>
      <c r="P18" s="42"/>
    </row>
    <row r="19" spans="2:16" s="42" customFormat="1" ht="65" customHeight="1" thickTop="1" thickBot="1">
      <c r="B19" s="349"/>
      <c r="C19" s="356" t="s">
        <v>29</v>
      </c>
      <c r="D19" s="357"/>
      <c r="E19" s="115"/>
      <c r="F19" s="116">
        <f>SUM(F10:F18)</f>
        <v>0</v>
      </c>
      <c r="G19" s="116">
        <f>SUM(G10:G18)</f>
        <v>0</v>
      </c>
      <c r="H19" s="178"/>
      <c r="I19" s="164">
        <f>SUM(I10:I18)</f>
        <v>0</v>
      </c>
      <c r="J19" s="351"/>
      <c r="K19" s="354"/>
      <c r="L19" s="23"/>
      <c r="N19" s="23"/>
      <c r="O19" s="23"/>
    </row>
    <row r="20" spans="2:16" s="52" customFormat="1" ht="50" customHeight="1">
      <c r="B20" s="358" t="s">
        <v>54</v>
      </c>
      <c r="C20" s="168"/>
      <c r="D20" s="165"/>
      <c r="E20" s="161"/>
      <c r="F20" s="161"/>
      <c r="G20" s="66" t="str">
        <f>IF(E20*F20=0,"",E20*F20)</f>
        <v/>
      </c>
      <c r="H20" s="179">
        <v>0.8</v>
      </c>
      <c r="I20" s="119" t="str">
        <f>IFERROR(ROUNDDOWN(G20*H20,0),"")</f>
        <v/>
      </c>
      <c r="J20" s="351"/>
      <c r="K20" s="354"/>
      <c r="L20" s="23"/>
      <c r="M20" s="42"/>
      <c r="N20" s="23"/>
      <c r="O20" s="23"/>
      <c r="P20" s="42"/>
    </row>
    <row r="21" spans="2:16" s="52" customFormat="1" ht="50" customHeight="1">
      <c r="B21" s="359"/>
      <c r="C21" s="168"/>
      <c r="D21" s="165"/>
      <c r="E21" s="161"/>
      <c r="F21" s="161"/>
      <c r="G21" s="66" t="str">
        <f t="shared" ref="G21:G28" si="2">IF(E21*F21=0,"",E21*F21)</f>
        <v/>
      </c>
      <c r="H21" s="179">
        <v>0.8</v>
      </c>
      <c r="I21" s="119" t="str">
        <f t="shared" ref="I21:I28" si="3">IFERROR(ROUNDDOWN(G21*H21,0),"")</f>
        <v/>
      </c>
      <c r="J21" s="351"/>
      <c r="K21" s="354"/>
      <c r="L21" s="23"/>
      <c r="M21" s="42"/>
      <c r="N21" s="23"/>
      <c r="O21" s="23"/>
      <c r="P21" s="42"/>
    </row>
    <row r="22" spans="2:16" s="52" customFormat="1" ht="50" customHeight="1">
      <c r="B22" s="359"/>
      <c r="C22" s="168"/>
      <c r="D22" s="165"/>
      <c r="E22" s="161"/>
      <c r="F22" s="161"/>
      <c r="G22" s="66" t="str">
        <f t="shared" si="2"/>
        <v/>
      </c>
      <c r="H22" s="179">
        <v>0.8</v>
      </c>
      <c r="I22" s="119" t="str">
        <f t="shared" si="3"/>
        <v/>
      </c>
      <c r="J22" s="351"/>
      <c r="K22" s="354"/>
      <c r="L22" s="23"/>
      <c r="M22" s="42"/>
      <c r="N22" s="23"/>
      <c r="O22" s="23"/>
      <c r="P22" s="42"/>
    </row>
    <row r="23" spans="2:16" s="52" customFormat="1" ht="50" customHeight="1">
      <c r="B23" s="359"/>
      <c r="C23" s="168"/>
      <c r="D23" s="165"/>
      <c r="E23" s="161"/>
      <c r="F23" s="161"/>
      <c r="G23" s="66" t="str">
        <f t="shared" si="2"/>
        <v/>
      </c>
      <c r="H23" s="179">
        <v>0.8</v>
      </c>
      <c r="I23" s="119" t="str">
        <f t="shared" si="3"/>
        <v/>
      </c>
      <c r="J23" s="351"/>
      <c r="K23" s="354"/>
      <c r="L23" s="23"/>
      <c r="M23" s="42"/>
      <c r="N23" s="23"/>
      <c r="O23" s="23"/>
      <c r="P23" s="42"/>
    </row>
    <row r="24" spans="2:16" s="52" customFormat="1" ht="50" customHeight="1">
      <c r="B24" s="359"/>
      <c r="C24" s="168"/>
      <c r="D24" s="165"/>
      <c r="E24" s="161"/>
      <c r="F24" s="161"/>
      <c r="G24" s="66" t="str">
        <f t="shared" si="2"/>
        <v/>
      </c>
      <c r="H24" s="179">
        <v>0.8</v>
      </c>
      <c r="I24" s="119" t="str">
        <f t="shared" si="3"/>
        <v/>
      </c>
      <c r="J24" s="351"/>
      <c r="K24" s="354"/>
      <c r="L24" s="23"/>
      <c r="M24" s="42"/>
      <c r="N24" s="23"/>
      <c r="O24" s="23"/>
      <c r="P24" s="42"/>
    </row>
    <row r="25" spans="2:16" s="52" customFormat="1" ht="50" customHeight="1">
      <c r="B25" s="359"/>
      <c r="C25" s="168"/>
      <c r="D25" s="165"/>
      <c r="E25" s="161"/>
      <c r="F25" s="161"/>
      <c r="G25" s="66" t="str">
        <f t="shared" si="2"/>
        <v/>
      </c>
      <c r="H25" s="179">
        <v>0.8</v>
      </c>
      <c r="I25" s="119" t="str">
        <f t="shared" si="3"/>
        <v/>
      </c>
      <c r="J25" s="351"/>
      <c r="K25" s="354"/>
      <c r="L25" s="23"/>
      <c r="M25" s="42"/>
      <c r="N25" s="23"/>
      <c r="O25" s="23"/>
      <c r="P25" s="42"/>
    </row>
    <row r="26" spans="2:16" s="52" customFormat="1" ht="50" customHeight="1">
      <c r="B26" s="359"/>
      <c r="C26" s="168"/>
      <c r="D26" s="165"/>
      <c r="E26" s="161"/>
      <c r="F26" s="161"/>
      <c r="G26" s="66" t="str">
        <f t="shared" si="2"/>
        <v/>
      </c>
      <c r="H26" s="179">
        <v>0.8</v>
      </c>
      <c r="I26" s="119" t="str">
        <f t="shared" si="3"/>
        <v/>
      </c>
      <c r="J26" s="351"/>
      <c r="K26" s="354"/>
      <c r="L26" s="23"/>
      <c r="M26" s="42"/>
      <c r="N26" s="23"/>
      <c r="O26" s="23"/>
      <c r="P26" s="42"/>
    </row>
    <row r="27" spans="2:16" s="52" customFormat="1" ht="50" customHeight="1">
      <c r="B27" s="359"/>
      <c r="C27" s="169"/>
      <c r="D27" s="166"/>
      <c r="E27" s="158"/>
      <c r="F27" s="158"/>
      <c r="G27" s="66" t="str">
        <f t="shared" si="2"/>
        <v/>
      </c>
      <c r="H27" s="174">
        <v>0.8</v>
      </c>
      <c r="I27" s="119" t="str">
        <f t="shared" si="3"/>
        <v/>
      </c>
      <c r="J27" s="351"/>
      <c r="K27" s="354"/>
      <c r="L27" s="23"/>
      <c r="M27" s="42"/>
      <c r="N27" s="23"/>
      <c r="O27" s="23"/>
      <c r="P27" s="42"/>
    </row>
    <row r="28" spans="2:16" s="52" customFormat="1" ht="50" customHeight="1" thickBot="1">
      <c r="B28" s="359"/>
      <c r="C28" s="170"/>
      <c r="D28" s="167"/>
      <c r="E28" s="162"/>
      <c r="F28" s="162"/>
      <c r="G28" s="66" t="str">
        <f t="shared" si="2"/>
        <v/>
      </c>
      <c r="H28" s="180">
        <v>0.8</v>
      </c>
      <c r="I28" s="119" t="str">
        <f t="shared" si="3"/>
        <v/>
      </c>
      <c r="J28" s="351"/>
      <c r="K28" s="354"/>
      <c r="L28" s="23"/>
      <c r="M28" s="42"/>
      <c r="N28" s="23"/>
      <c r="O28" s="23"/>
      <c r="P28" s="42"/>
    </row>
    <row r="29" spans="2:16" s="52" customFormat="1" ht="65" customHeight="1" thickTop="1" thickBot="1">
      <c r="B29" s="360"/>
      <c r="C29" s="361" t="s">
        <v>31</v>
      </c>
      <c r="D29" s="357"/>
      <c r="E29" s="115"/>
      <c r="F29" s="117">
        <f>SUM(F20:F28)</f>
        <v>0</v>
      </c>
      <c r="G29" s="117">
        <f>SUM(G20:G28)</f>
        <v>0</v>
      </c>
      <c r="H29" s="118"/>
      <c r="I29" s="164">
        <f>SUM(I20:I28)</f>
        <v>0</v>
      </c>
      <c r="J29" s="351"/>
      <c r="K29" s="354"/>
      <c r="L29" s="23"/>
      <c r="M29" s="42"/>
      <c r="N29" s="23"/>
      <c r="O29" s="23"/>
      <c r="P29" s="42"/>
    </row>
    <row r="30" spans="2:16" s="52" customFormat="1" ht="50" customHeight="1">
      <c r="B30" s="359" t="s">
        <v>30</v>
      </c>
      <c r="C30" s="363"/>
      <c r="D30" s="364"/>
      <c r="E30" s="151"/>
      <c r="F30" s="151"/>
      <c r="G30" s="122" t="str">
        <f>IF(E30*F30=0,"",E30*F30)</f>
        <v/>
      </c>
      <c r="H30" s="182">
        <v>0.8</v>
      </c>
      <c r="I30" s="119" t="str">
        <f>IFERROR(ROUNDDOWN(G30*H30,0),"")</f>
        <v/>
      </c>
      <c r="J30" s="351"/>
      <c r="K30" s="354"/>
      <c r="L30" s="23"/>
      <c r="M30" s="42"/>
      <c r="N30" s="23"/>
      <c r="O30" s="23"/>
      <c r="P30" s="42"/>
    </row>
    <row r="31" spans="2:16" s="52" customFormat="1" ht="50" customHeight="1">
      <c r="B31" s="359"/>
      <c r="C31" s="316"/>
      <c r="D31" s="317"/>
      <c r="E31" s="158"/>
      <c r="F31" s="152"/>
      <c r="G31" s="48" t="str">
        <f t="shared" ref="G31:G36" si="4">IF(E31*F31=0,"",E31*F31)</f>
        <v/>
      </c>
      <c r="H31" s="183">
        <v>0.8</v>
      </c>
      <c r="I31" s="119" t="str">
        <f t="shared" ref="I31:I36" si="5">IFERROR(ROUNDDOWN(G31*H31,0),"")</f>
        <v/>
      </c>
      <c r="J31" s="351"/>
      <c r="K31" s="354"/>
      <c r="L31" s="23"/>
      <c r="M31" s="42"/>
      <c r="N31" s="23"/>
      <c r="O31" s="23"/>
      <c r="P31" s="42"/>
    </row>
    <row r="32" spans="2:16" s="52" customFormat="1" ht="50" customHeight="1">
      <c r="B32" s="359"/>
      <c r="C32" s="316"/>
      <c r="D32" s="317"/>
      <c r="E32" s="158"/>
      <c r="F32" s="152"/>
      <c r="G32" s="48" t="str">
        <f t="shared" si="4"/>
        <v/>
      </c>
      <c r="H32" s="183">
        <v>0.8</v>
      </c>
      <c r="I32" s="119" t="str">
        <f t="shared" si="5"/>
        <v/>
      </c>
      <c r="J32" s="351"/>
      <c r="K32" s="354"/>
      <c r="L32" s="23"/>
      <c r="M32" s="42"/>
      <c r="N32" s="23"/>
      <c r="O32" s="23"/>
      <c r="P32" s="42"/>
    </row>
    <row r="33" spans="2:16" s="52" customFormat="1" ht="50" customHeight="1">
      <c r="B33" s="359"/>
      <c r="C33" s="316"/>
      <c r="D33" s="317"/>
      <c r="E33" s="158"/>
      <c r="F33" s="152"/>
      <c r="G33" s="48" t="str">
        <f t="shared" si="4"/>
        <v/>
      </c>
      <c r="H33" s="183">
        <v>0.8</v>
      </c>
      <c r="I33" s="119" t="str">
        <f t="shared" si="5"/>
        <v/>
      </c>
      <c r="J33" s="351"/>
      <c r="K33" s="354"/>
      <c r="L33" s="23"/>
      <c r="M33" s="42"/>
      <c r="N33" s="23"/>
      <c r="O33" s="23"/>
      <c r="P33" s="42"/>
    </row>
    <row r="34" spans="2:16" s="52" customFormat="1" ht="50" customHeight="1">
      <c r="B34" s="359"/>
      <c r="C34" s="316"/>
      <c r="D34" s="317"/>
      <c r="E34" s="158"/>
      <c r="F34" s="152"/>
      <c r="G34" s="48" t="str">
        <f t="shared" si="4"/>
        <v/>
      </c>
      <c r="H34" s="183">
        <v>0.8</v>
      </c>
      <c r="I34" s="119" t="str">
        <f t="shared" si="5"/>
        <v/>
      </c>
      <c r="J34" s="351"/>
      <c r="K34" s="354"/>
      <c r="L34" s="23"/>
      <c r="M34" s="42"/>
      <c r="N34" s="23"/>
      <c r="O34" s="23"/>
      <c r="P34" s="42"/>
    </row>
    <row r="35" spans="2:16" s="52" customFormat="1" ht="50" customHeight="1">
      <c r="B35" s="359"/>
      <c r="C35" s="316"/>
      <c r="D35" s="317"/>
      <c r="E35" s="158"/>
      <c r="F35" s="152"/>
      <c r="G35" s="48" t="str">
        <f t="shared" si="4"/>
        <v/>
      </c>
      <c r="H35" s="183">
        <v>0.8</v>
      </c>
      <c r="I35" s="119" t="str">
        <f t="shared" si="5"/>
        <v/>
      </c>
      <c r="J35" s="351"/>
      <c r="K35" s="354"/>
      <c r="L35" s="23"/>
      <c r="M35" s="42"/>
      <c r="N35" s="23"/>
      <c r="O35" s="23"/>
      <c r="P35" s="42"/>
    </row>
    <row r="36" spans="2:16" s="52" customFormat="1" ht="50" customHeight="1">
      <c r="B36" s="359"/>
      <c r="C36" s="316"/>
      <c r="D36" s="317"/>
      <c r="E36" s="151"/>
      <c r="F36" s="151"/>
      <c r="G36" s="48" t="str">
        <f t="shared" si="4"/>
        <v/>
      </c>
      <c r="H36" s="183">
        <v>0.8</v>
      </c>
      <c r="I36" s="119" t="str">
        <f t="shared" si="5"/>
        <v/>
      </c>
      <c r="J36" s="351"/>
      <c r="K36" s="354"/>
      <c r="L36" s="23"/>
      <c r="M36" s="42"/>
      <c r="N36" s="23"/>
      <c r="O36" s="23"/>
      <c r="P36" s="42"/>
    </row>
    <row r="37" spans="2:16" s="52" customFormat="1" ht="50" customHeight="1">
      <c r="B37" s="359"/>
      <c r="C37" s="316"/>
      <c r="D37" s="317"/>
      <c r="E37" s="158"/>
      <c r="F37" s="152"/>
      <c r="G37" s="48" t="str">
        <f t="shared" ref="G37:G40" si="6">IF(E37*F37=0,"",E37*F37)</f>
        <v/>
      </c>
      <c r="H37" s="183">
        <v>0.8</v>
      </c>
      <c r="I37" s="119" t="str">
        <f t="shared" ref="I37:I40" si="7">IFERROR(ROUNDDOWN(G37*H37,0),"")</f>
        <v/>
      </c>
      <c r="J37" s="351"/>
      <c r="K37" s="354"/>
      <c r="L37" s="23"/>
      <c r="M37" s="42"/>
      <c r="N37" s="23"/>
      <c r="O37" s="23"/>
      <c r="P37" s="42"/>
    </row>
    <row r="38" spans="2:16" s="52" customFormat="1" ht="50" customHeight="1">
      <c r="B38" s="359"/>
      <c r="C38" s="316"/>
      <c r="D38" s="317"/>
      <c r="E38" s="151"/>
      <c r="F38" s="151"/>
      <c r="G38" s="48" t="str">
        <f t="shared" si="6"/>
        <v/>
      </c>
      <c r="H38" s="182">
        <v>0.8</v>
      </c>
      <c r="I38" s="119" t="str">
        <f t="shared" si="7"/>
        <v/>
      </c>
      <c r="J38" s="351"/>
      <c r="K38" s="354"/>
      <c r="L38" s="23"/>
      <c r="M38" s="42"/>
      <c r="N38" s="23"/>
      <c r="O38" s="23"/>
      <c r="P38" s="42"/>
    </row>
    <row r="39" spans="2:16" s="52" customFormat="1" ht="50" customHeight="1">
      <c r="B39" s="359"/>
      <c r="C39" s="316"/>
      <c r="D39" s="317"/>
      <c r="E39" s="152"/>
      <c r="F39" s="152"/>
      <c r="G39" s="48" t="str">
        <f t="shared" si="6"/>
        <v/>
      </c>
      <c r="H39" s="183">
        <v>0.8</v>
      </c>
      <c r="I39" s="119" t="str">
        <f t="shared" si="7"/>
        <v/>
      </c>
      <c r="J39" s="351"/>
      <c r="K39" s="354"/>
      <c r="L39" s="23"/>
      <c r="M39" s="42"/>
      <c r="N39" s="23"/>
      <c r="O39" s="23"/>
      <c r="P39" s="42"/>
    </row>
    <row r="40" spans="2:16" s="52" customFormat="1" ht="50" customHeight="1" thickBot="1">
      <c r="B40" s="359"/>
      <c r="C40" s="318"/>
      <c r="D40" s="319"/>
      <c r="E40" s="153"/>
      <c r="F40" s="153"/>
      <c r="G40" s="49" t="str">
        <f t="shared" si="6"/>
        <v/>
      </c>
      <c r="H40" s="184">
        <v>0.8</v>
      </c>
      <c r="I40" s="44" t="str">
        <f t="shared" si="7"/>
        <v/>
      </c>
      <c r="J40" s="351"/>
      <c r="K40" s="354"/>
      <c r="L40" s="23"/>
      <c r="M40" s="42"/>
      <c r="N40" s="23"/>
      <c r="O40" s="23"/>
      <c r="P40" s="42"/>
    </row>
    <row r="41" spans="2:16" s="52" customFormat="1" ht="65" customHeight="1" thickTop="1" thickBot="1">
      <c r="B41" s="362"/>
      <c r="C41" s="320" t="s">
        <v>55</v>
      </c>
      <c r="D41" s="321"/>
      <c r="E41" s="120"/>
      <c r="F41" s="123">
        <f>SUM(F30:F40)</f>
        <v>0</v>
      </c>
      <c r="G41" s="123">
        <f t="shared" ref="G41" si="8">SUM(G30:G40)</f>
        <v>0</v>
      </c>
      <c r="H41" s="181"/>
      <c r="I41" s="51">
        <f>SUM(I30:I40)</f>
        <v>0</v>
      </c>
      <c r="J41" s="352"/>
      <c r="K41" s="355"/>
      <c r="L41" s="23"/>
      <c r="M41" s="42"/>
      <c r="N41" s="23"/>
      <c r="O41" s="23"/>
      <c r="P41" s="42"/>
    </row>
    <row r="42" spans="2:16" s="52" customFormat="1" ht="65" customHeight="1" thickTop="1" thickBot="1">
      <c r="B42" s="300" t="s">
        <v>56</v>
      </c>
      <c r="C42" s="301"/>
      <c r="D42" s="302"/>
      <c r="E42" s="121"/>
      <c r="F42" s="64">
        <f>SUM(F19,F29,F41)</f>
        <v>0</v>
      </c>
      <c r="G42" s="64">
        <f>SUM(G19,G29,G41)</f>
        <v>0</v>
      </c>
      <c r="H42" s="118"/>
      <c r="I42" s="124">
        <f>SUM(I19,I29,I41)</f>
        <v>0</v>
      </c>
      <c r="J42" s="207">
        <v>10000000</v>
      </c>
      <c r="K42" s="206">
        <f>MIN(I42:J42)</f>
        <v>0</v>
      </c>
      <c r="L42" s="23"/>
      <c r="M42" s="42"/>
      <c r="N42" s="23"/>
      <c r="O42" s="23"/>
      <c r="P42" s="42"/>
    </row>
    <row r="43" spans="2:16" ht="39" customHeight="1">
      <c r="B43" s="55"/>
      <c r="C43" s="55"/>
      <c r="D43" s="55"/>
      <c r="E43" s="55"/>
      <c r="F43" s="55"/>
      <c r="G43" s="55"/>
      <c r="H43" s="55"/>
      <c r="I43" s="55"/>
      <c r="J43" s="55"/>
      <c r="K43" s="55"/>
      <c r="L43" s="59"/>
      <c r="N43" s="60"/>
      <c r="O43" s="60"/>
    </row>
    <row r="44" spans="2:16" ht="39" customHeight="1">
      <c r="B44" s="59"/>
      <c r="C44" s="59"/>
      <c r="D44" s="59"/>
      <c r="E44" s="59"/>
      <c r="F44" s="59"/>
      <c r="G44" s="59"/>
      <c r="H44" s="59"/>
      <c r="I44" s="59"/>
      <c r="J44" s="59"/>
      <c r="K44" s="59"/>
      <c r="L44" s="59"/>
      <c r="N44" s="59"/>
      <c r="O44" s="60"/>
    </row>
    <row r="45" spans="2:16" ht="39" customHeight="1">
      <c r="B45" s="59"/>
      <c r="C45" s="59"/>
      <c r="D45" s="59"/>
      <c r="E45" s="59"/>
      <c r="F45" s="59"/>
      <c r="G45" s="59"/>
      <c r="H45" s="59"/>
      <c r="I45" s="59"/>
      <c r="J45" s="59"/>
      <c r="K45" s="59"/>
      <c r="L45" s="59"/>
      <c r="N45" s="59"/>
      <c r="O45" s="59"/>
      <c r="P45" s="60"/>
    </row>
    <row r="46" spans="2:16" s="60" customFormat="1" ht="39" customHeight="1">
      <c r="B46" s="59"/>
      <c r="C46" s="59"/>
      <c r="D46" s="59"/>
      <c r="E46" s="59"/>
      <c r="F46" s="59"/>
      <c r="G46" s="59"/>
      <c r="H46" s="59"/>
      <c r="I46" s="59"/>
      <c r="J46" s="59"/>
      <c r="K46" s="59"/>
      <c r="L46" s="59"/>
      <c r="N46" s="59"/>
      <c r="O46" s="59"/>
      <c r="P46" s="59"/>
    </row>
    <row r="47" spans="2:16" s="59" customFormat="1" ht="39" customHeight="1"/>
    <row r="48" spans="2:16" s="59" customFormat="1" ht="39" customHeight="1"/>
    <row r="49" spans="2:12" s="59" customFormat="1" ht="39" customHeight="1"/>
    <row r="50" spans="2:12" s="59" customFormat="1" ht="39" customHeight="1"/>
    <row r="51" spans="2:12" s="59" customFormat="1" ht="39" customHeight="1"/>
    <row r="52" spans="2:12" s="59" customFormat="1" ht="39" customHeight="1"/>
    <row r="53" spans="2:12" s="59" customFormat="1" ht="39" customHeight="1"/>
    <row r="54" spans="2:12" s="59" customFormat="1" ht="39" customHeight="1"/>
    <row r="55" spans="2:12" s="59" customFormat="1" ht="39" customHeight="1"/>
    <row r="56" spans="2:12" s="59" customFormat="1" ht="30" customHeight="1"/>
    <row r="57" spans="2:12" s="59" customFormat="1" ht="30" customHeight="1"/>
    <row r="58" spans="2:12" s="59" customFormat="1" ht="30" customHeight="1">
      <c r="C58" s="13"/>
    </row>
    <row r="59" spans="2:12" s="59" customFormat="1" ht="36.75" customHeight="1">
      <c r="C59" s="13"/>
    </row>
    <row r="60" spans="2:12" s="59" customFormat="1" ht="23.5">
      <c r="C60" s="13"/>
    </row>
    <row r="61" spans="2:12" s="59" customFormat="1" ht="23.5">
      <c r="C61" s="13"/>
    </row>
    <row r="62" spans="2:12" s="59" customFormat="1" ht="20.149999999999999" customHeight="1">
      <c r="C62" s="13"/>
      <c r="D62" s="13"/>
      <c r="E62" s="13"/>
      <c r="F62" s="13"/>
    </row>
    <row r="63" spans="2:12" s="59" customFormat="1" ht="20.149999999999999" customHeight="1">
      <c r="B63" s="13"/>
      <c r="C63" s="13"/>
      <c r="D63" s="13"/>
      <c r="E63" s="13"/>
      <c r="F63" s="13"/>
      <c r="G63" s="13"/>
      <c r="H63" s="13"/>
      <c r="I63" s="13"/>
      <c r="J63" s="13"/>
      <c r="K63" s="13"/>
      <c r="L63" s="13"/>
    </row>
    <row r="64" spans="2:12" s="59" customFormat="1" ht="20.149999999999999" customHeight="1">
      <c r="B64" s="13"/>
      <c r="C64" s="13"/>
      <c r="D64" s="13"/>
      <c r="E64" s="13"/>
      <c r="F64" s="13"/>
      <c r="G64" s="13"/>
      <c r="H64" s="13"/>
      <c r="I64" s="13"/>
      <c r="J64" s="13"/>
      <c r="K64" s="13"/>
      <c r="L64" s="13"/>
    </row>
    <row r="65" spans="2:16" s="59" customFormat="1" ht="23.5">
      <c r="B65" s="13"/>
      <c r="C65" s="13"/>
      <c r="D65" s="13"/>
      <c r="E65" s="13"/>
      <c r="F65" s="13"/>
      <c r="G65" s="13"/>
      <c r="H65" s="13"/>
      <c r="I65" s="13"/>
      <c r="J65" s="13"/>
      <c r="K65" s="13"/>
      <c r="L65" s="13"/>
      <c r="N65" s="13"/>
    </row>
    <row r="66" spans="2:16" s="59" customFormat="1" ht="23.5">
      <c r="B66" s="13"/>
      <c r="C66" s="13"/>
      <c r="D66" s="13"/>
      <c r="E66" s="13"/>
      <c r="F66" s="13"/>
      <c r="G66" s="13"/>
      <c r="H66" s="13"/>
      <c r="I66" s="13"/>
      <c r="J66" s="13"/>
      <c r="K66" s="13"/>
      <c r="L66" s="13"/>
      <c r="N66" s="13"/>
    </row>
    <row r="67" spans="2:16" s="59" customFormat="1" ht="16.5" customHeight="1">
      <c r="B67" s="13"/>
      <c r="C67" s="13"/>
      <c r="D67" s="13"/>
      <c r="E67" s="13"/>
      <c r="F67" s="13"/>
      <c r="G67" s="13"/>
      <c r="H67" s="13"/>
      <c r="I67" s="13"/>
      <c r="J67" s="13"/>
      <c r="K67" s="13"/>
      <c r="L67" s="13"/>
      <c r="N67" s="13"/>
      <c r="O67" s="13"/>
    </row>
    <row r="68" spans="2:16" s="59" customFormat="1" ht="23.5">
      <c r="B68" s="13"/>
      <c r="C68" s="13"/>
      <c r="D68" s="13"/>
      <c r="E68" s="13"/>
      <c r="F68" s="13"/>
      <c r="G68" s="13"/>
      <c r="H68" s="13"/>
      <c r="I68" s="13"/>
      <c r="J68" s="13"/>
      <c r="K68" s="13"/>
      <c r="L68" s="13"/>
      <c r="N68" s="13"/>
      <c r="O68" s="13"/>
      <c r="P68" s="13"/>
    </row>
  </sheetData>
  <sheetProtection sheet="1" insertColumns="0" insertRows="0" sort="0" autoFilter="0" pivotTables="0"/>
  <mergeCells count="23">
    <mergeCell ref="B42:D42"/>
    <mergeCell ref="C29:D29"/>
    <mergeCell ref="B30:B41"/>
    <mergeCell ref="C30:D30"/>
    <mergeCell ref="C39:D39"/>
    <mergeCell ref="C40:D40"/>
    <mergeCell ref="C41:D41"/>
    <mergeCell ref="B2:K2"/>
    <mergeCell ref="C3:K3"/>
    <mergeCell ref="I5:K5"/>
    <mergeCell ref="B10:B19"/>
    <mergeCell ref="J10:J41"/>
    <mergeCell ref="K10:K41"/>
    <mergeCell ref="C19:D19"/>
    <mergeCell ref="B20:B29"/>
    <mergeCell ref="C37:D37"/>
    <mergeCell ref="C38:D38"/>
    <mergeCell ref="C31:D31"/>
    <mergeCell ref="C32:D32"/>
    <mergeCell ref="C33:D33"/>
    <mergeCell ref="C34:D34"/>
    <mergeCell ref="C35:D35"/>
    <mergeCell ref="C36:D36"/>
  </mergeCells>
  <phoneticPr fontId="1"/>
  <pageMargins left="0.7" right="0.7" top="0.75" bottom="0.75" header="0.3" footer="0.3"/>
  <pageSetup paperSize="9" scale="20" orientation="portrait" r:id="rId1"/>
  <colBreaks count="1" manualBreakCount="1">
    <brk id="15" max="52" man="1"/>
  </colBreaks>
  <extLst>
    <ext xmlns:x14="http://schemas.microsoft.com/office/spreadsheetml/2009/9/main" uri="{CCE6A557-97BC-4b89-ADB6-D9C93CAAB3DF}">
      <x14:dataValidations xmlns:xm="http://schemas.microsoft.com/office/excel/2006/main" count="1">
        <x14:dataValidation type="list" allowBlank="1" showInputMessage="1" showErrorMessage="1" xr:uid="{8E0E1D3C-3C17-4E50-BA37-7EC00311819A}">
          <x14:formula1>
            <xm:f>'県確認用（非表示予定）'!$B$3:$B$13</xm:f>
          </x14:formula1>
          <xm:sqref>D20:D28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D9FF-2025-4C99-A898-68B81B424877}">
  <dimension ref="B4:C13"/>
  <sheetViews>
    <sheetView workbookViewId="0">
      <selection activeCell="E24" sqref="E24"/>
    </sheetView>
  </sheetViews>
  <sheetFormatPr defaultRowHeight="14"/>
  <cols>
    <col min="2" max="2" width="32.25" customWidth="1"/>
    <col min="3" max="3" width="17.1640625" customWidth="1"/>
  </cols>
  <sheetData>
    <row r="4" spans="2:3">
      <c r="B4" t="s">
        <v>35</v>
      </c>
      <c r="C4">
        <v>1000000</v>
      </c>
    </row>
    <row r="5" spans="2:3">
      <c r="B5" t="s">
        <v>36</v>
      </c>
      <c r="C5">
        <v>300000</v>
      </c>
    </row>
    <row r="6" spans="2:3">
      <c r="B6" t="s">
        <v>37</v>
      </c>
      <c r="C6">
        <v>1000000</v>
      </c>
    </row>
    <row r="7" spans="2:3">
      <c r="B7" t="s">
        <v>34</v>
      </c>
      <c r="C7">
        <v>300000</v>
      </c>
    </row>
    <row r="8" spans="2:3">
      <c r="B8" t="s">
        <v>38</v>
      </c>
      <c r="C8">
        <v>300000</v>
      </c>
    </row>
    <row r="9" spans="2:3">
      <c r="B9" t="s">
        <v>39</v>
      </c>
      <c r="C9">
        <v>300000</v>
      </c>
    </row>
    <row r="10" spans="2:3">
      <c r="B10" t="s">
        <v>40</v>
      </c>
      <c r="C10">
        <v>300000</v>
      </c>
    </row>
    <row r="11" spans="2:3">
      <c r="B11" t="s">
        <v>41</v>
      </c>
      <c r="C11">
        <v>300000</v>
      </c>
    </row>
    <row r="12" spans="2:3">
      <c r="B12" t="s">
        <v>42</v>
      </c>
      <c r="C12">
        <v>300000</v>
      </c>
    </row>
    <row r="13" spans="2:3">
      <c r="B13" t="s">
        <v>9</v>
      </c>
      <c r="C13">
        <v>1000000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5D5-51EA-44A0-8F93-22B37F096D3A}">
  <dimension ref="B2:M3"/>
  <sheetViews>
    <sheetView workbookViewId="0">
      <selection activeCell="A3" sqref="A3"/>
    </sheetView>
  </sheetViews>
  <sheetFormatPr defaultRowHeight="14"/>
  <cols>
    <col min="4" max="4" width="10.9140625" customWidth="1"/>
    <col min="5" max="5" width="12.58203125" customWidth="1"/>
    <col min="6" max="6" width="9.1640625" bestFit="1" customWidth="1"/>
    <col min="7" max="7" width="14.58203125" customWidth="1"/>
    <col min="9" max="9" width="8.83203125" customWidth="1"/>
    <col min="10" max="10" width="10.75" customWidth="1"/>
    <col min="11" max="11" width="12.9140625" customWidth="1"/>
    <col min="12" max="12" width="12.83203125" customWidth="1"/>
    <col min="13" max="13" width="11.25" bestFit="1" customWidth="1"/>
  </cols>
  <sheetData>
    <row r="2" spans="2:13">
      <c r="B2" t="s">
        <v>89</v>
      </c>
      <c r="C2" t="s">
        <v>0</v>
      </c>
      <c r="D2" t="s">
        <v>3</v>
      </c>
      <c r="E2" t="s">
        <v>1</v>
      </c>
      <c r="F2" t="s">
        <v>59</v>
      </c>
      <c r="G2" t="s">
        <v>60</v>
      </c>
      <c r="H2" t="s">
        <v>61</v>
      </c>
      <c r="I2" t="s">
        <v>62</v>
      </c>
      <c r="J2" t="s">
        <v>6</v>
      </c>
      <c r="K2" t="s">
        <v>97</v>
      </c>
      <c r="L2" t="s">
        <v>63</v>
      </c>
      <c r="M2" t="s">
        <v>96</v>
      </c>
    </row>
    <row r="3" spans="2:13">
      <c r="B3">
        <f>回答様式!C9</f>
        <v>0</v>
      </c>
      <c r="C3">
        <f>回答様式!C10</f>
        <v>0</v>
      </c>
      <c r="D3">
        <f>回答様式!C11</f>
        <v>0</v>
      </c>
      <c r="E3">
        <f>回答様式!C12</f>
        <v>0</v>
      </c>
      <c r="F3">
        <f>回答様式!C13</f>
        <v>0</v>
      </c>
      <c r="G3">
        <f>回答様式!C14</f>
        <v>0</v>
      </c>
      <c r="H3">
        <f>介護ロボット等!K32</f>
        <v>0</v>
      </c>
      <c r="I3">
        <f>ＩＣＴ等!J31</f>
        <v>0</v>
      </c>
      <c r="J3">
        <f>パッケージ!K42</f>
        <v>0</v>
      </c>
      <c r="K3" s="157">
        <f>回答様式!F19</f>
        <v>0</v>
      </c>
      <c r="L3">
        <f>_xlfn.XLOOKUP("〇",回答様式!D21:D26,回答様式!C21:C26,0,FALSE)</f>
        <v>0</v>
      </c>
      <c r="M3" s="157">
        <f>回答様式!C19</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回答様式</vt:lpstr>
      <vt:lpstr>介護ロボット等</vt:lpstr>
      <vt:lpstr>ＩＣＴ等</vt:lpstr>
      <vt:lpstr>パッケージ</vt:lpstr>
      <vt:lpstr>県確認用（非表示予定）</vt:lpstr>
      <vt:lpstr>集計用（非表示予定）</vt:lpstr>
      <vt:lpstr>ＩＣＴ等!Print_Area</vt:lpstr>
      <vt:lpstr>パッケージ!Print_Area</vt:lpstr>
      <vt:lpstr>介護ロボット等!Print_Area</vt:lpstr>
      <vt:lpstr>回答様式!Print_Area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籔　優馬</dc:creator>
  <cp:lastModifiedBy>籔　優馬</cp:lastModifiedBy>
  <cp:lastPrinted>2025-05-30T01:35:45Z</cp:lastPrinted>
  <dcterms:created xsi:type="dcterms:W3CDTF">2025-05-14T02:44:13Z</dcterms:created>
  <dcterms:modified xsi:type="dcterms:W3CDTF">2025-06-04T04:28:05Z</dcterms:modified>
</cp:coreProperties>
</file>