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1"/>
  </bookViews>
  <sheets>
    <sheet name="法定報告" sheetId="1" r:id="rId1"/>
    <sheet name="元データ" sheetId="2" r:id="rId2"/>
  </sheets>
  <definedNames>
    <definedName name="_xlnm.Print_Area" localSheetId="0">'法定報告'!$C$1:$L$59</definedName>
    <definedName name="_xlnm.Print_Titles" localSheetId="0">'法定報告'!$C:$D,'法定報告'!$3:$4</definedName>
  </definedNames>
  <calcPr fullCalcOnLoad="1"/>
</workbook>
</file>

<file path=xl/sharedStrings.xml><?xml version="1.0" encoding="utf-8"?>
<sst xmlns="http://schemas.openxmlformats.org/spreadsheetml/2006/main" count="180" uniqueCount="147">
  <si>
    <t>保険者名</t>
  </si>
  <si>
    <t>特定健診</t>
  </si>
  <si>
    <t>特定保健指導
（動機付け支援）</t>
  </si>
  <si>
    <t>特定保健指導
（積極的支援）</t>
  </si>
  <si>
    <t>001</t>
  </si>
  <si>
    <t>神戸市</t>
  </si>
  <si>
    <t>002</t>
  </si>
  <si>
    <t>姫路市</t>
  </si>
  <si>
    <t>003</t>
  </si>
  <si>
    <t>尼崎市</t>
  </si>
  <si>
    <t>004</t>
  </si>
  <si>
    <t>明石市</t>
  </si>
  <si>
    <t>005</t>
  </si>
  <si>
    <t>西宮市</t>
  </si>
  <si>
    <t>006</t>
  </si>
  <si>
    <t>洲本市</t>
  </si>
  <si>
    <t>007</t>
  </si>
  <si>
    <t>芦屋市</t>
  </si>
  <si>
    <t>008</t>
  </si>
  <si>
    <t>伊丹市</t>
  </si>
  <si>
    <t>009</t>
  </si>
  <si>
    <t>相生市</t>
  </si>
  <si>
    <t>011</t>
  </si>
  <si>
    <t>加古川市</t>
  </si>
  <si>
    <t>013</t>
  </si>
  <si>
    <t>赤穂市</t>
  </si>
  <si>
    <t>014</t>
  </si>
  <si>
    <t>西脇市</t>
  </si>
  <si>
    <t>015</t>
  </si>
  <si>
    <t>宝塚市</t>
  </si>
  <si>
    <t>016</t>
  </si>
  <si>
    <t>三木市</t>
  </si>
  <si>
    <t>017</t>
  </si>
  <si>
    <t>高砂市</t>
  </si>
  <si>
    <t>018</t>
  </si>
  <si>
    <t>川西市</t>
  </si>
  <si>
    <t>019</t>
  </si>
  <si>
    <t>小野市</t>
  </si>
  <si>
    <t>020</t>
  </si>
  <si>
    <t>三田市</t>
  </si>
  <si>
    <t>021</t>
  </si>
  <si>
    <t>加西市</t>
  </si>
  <si>
    <t>022</t>
  </si>
  <si>
    <t>猪名川町</t>
  </si>
  <si>
    <t>024</t>
  </si>
  <si>
    <t>加東市</t>
  </si>
  <si>
    <t>027</t>
  </si>
  <si>
    <t>多可町</t>
  </si>
  <si>
    <t>031</t>
  </si>
  <si>
    <t>稲美町</t>
  </si>
  <si>
    <t>032</t>
  </si>
  <si>
    <t>播磨町</t>
  </si>
  <si>
    <t>037</t>
  </si>
  <si>
    <t>市川町</t>
  </si>
  <si>
    <t>039</t>
  </si>
  <si>
    <t>福崎町</t>
  </si>
  <si>
    <t>040</t>
  </si>
  <si>
    <t>神河町</t>
  </si>
  <si>
    <t>042</t>
  </si>
  <si>
    <t>太子町</t>
  </si>
  <si>
    <t>043</t>
  </si>
  <si>
    <t>たつの市</t>
  </si>
  <si>
    <t>045</t>
  </si>
  <si>
    <t>上郡町</t>
  </si>
  <si>
    <t>046</t>
  </si>
  <si>
    <t>佐用町</t>
  </si>
  <si>
    <t>050</t>
  </si>
  <si>
    <t>宍粟市</t>
  </si>
  <si>
    <t>057</t>
  </si>
  <si>
    <t>香美町</t>
  </si>
  <si>
    <t>062</t>
  </si>
  <si>
    <t>新温泉町</t>
  </si>
  <si>
    <t>065</t>
  </si>
  <si>
    <t>養父市</t>
  </si>
  <si>
    <t>070</t>
  </si>
  <si>
    <t>朝来市</t>
  </si>
  <si>
    <t>073</t>
  </si>
  <si>
    <t>丹波市</t>
  </si>
  <si>
    <t>079</t>
  </si>
  <si>
    <t>篠山市</t>
  </si>
  <si>
    <t>086</t>
  </si>
  <si>
    <t>淡路市</t>
  </si>
  <si>
    <t>093</t>
  </si>
  <si>
    <t>南あわじ市</t>
  </si>
  <si>
    <t>095</t>
  </si>
  <si>
    <t>豊岡市</t>
  </si>
  <si>
    <t>301</t>
  </si>
  <si>
    <t>兵庫食糧</t>
  </si>
  <si>
    <t>303</t>
  </si>
  <si>
    <t>神戸中央卸売市場</t>
  </si>
  <si>
    <t>305</t>
  </si>
  <si>
    <t>兵庫県食品</t>
  </si>
  <si>
    <t>306</t>
  </si>
  <si>
    <t>兵庫県歯科医師</t>
  </si>
  <si>
    <t>307</t>
  </si>
  <si>
    <t>兵庫県医師</t>
  </si>
  <si>
    <t>308</t>
  </si>
  <si>
    <t>兵庫県薬剤師</t>
  </si>
  <si>
    <t>309</t>
  </si>
  <si>
    <t>兵庫県建設</t>
  </si>
  <si>
    <t>県計</t>
  </si>
  <si>
    <t>特定健診
対象者数
①</t>
  </si>
  <si>
    <t>特定健診
受診者数
②</t>
  </si>
  <si>
    <t>対象者数</t>
  </si>
  <si>
    <t>終了者数</t>
  </si>
  <si>
    <t>受診率
（②÷①）</t>
  </si>
  <si>
    <t>市合計</t>
  </si>
  <si>
    <t>町合計</t>
  </si>
  <si>
    <t>市町合計</t>
  </si>
  <si>
    <t>国保組合合計</t>
  </si>
  <si>
    <r>
      <t xml:space="preserve">保健指導
実施率
</t>
    </r>
    <r>
      <rPr>
        <sz val="9"/>
        <rFont val="ＪＳゴシック"/>
        <family val="3"/>
      </rPr>
      <t>(完了まで)</t>
    </r>
  </si>
  <si>
    <t>神戸市</t>
  </si>
  <si>
    <t>尼崎市</t>
  </si>
  <si>
    <t>西宮市</t>
  </si>
  <si>
    <t>川辺郡　猪名川町</t>
  </si>
  <si>
    <t>多可郡　多可町</t>
  </si>
  <si>
    <t>加古郡　稲美町</t>
  </si>
  <si>
    <t>加古郡　播磨町</t>
  </si>
  <si>
    <t>神崎郡　市川町</t>
  </si>
  <si>
    <t>神崎郡　福崎町</t>
  </si>
  <si>
    <t>神崎郡　神河町</t>
  </si>
  <si>
    <t>揖保郡　太子町</t>
  </si>
  <si>
    <t>赤穂郡　上郡町</t>
  </si>
  <si>
    <t>佐用郡　佐用町</t>
  </si>
  <si>
    <t>宍粟市</t>
  </si>
  <si>
    <t>美方郡　香美町</t>
  </si>
  <si>
    <t>美方郡　新温泉町</t>
  </si>
  <si>
    <t>兵庫食糧国民健康保険組合</t>
  </si>
  <si>
    <t>神戸中央卸売市場国民健康保険組合</t>
  </si>
  <si>
    <t>兵庫県食品国民健康保険組合</t>
  </si>
  <si>
    <t>兵庫県歯科医師国民健康保険組合</t>
  </si>
  <si>
    <t>兵庫県医師国民健康保険組合</t>
  </si>
  <si>
    <t>兵庫県薬剤師国民健康保険組合</t>
  </si>
  <si>
    <t>兵庫県建設国民健康保険組合</t>
  </si>
  <si>
    <t>対象者</t>
  </si>
  <si>
    <t>受診者</t>
  </si>
  <si>
    <t>受診率</t>
  </si>
  <si>
    <t>市町国保</t>
  </si>
  <si>
    <t>国保組合</t>
  </si>
  <si>
    <t>兵庫県</t>
  </si>
  <si>
    <t>動機付け</t>
  </si>
  <si>
    <t>終了者</t>
  </si>
  <si>
    <t>積極的</t>
  </si>
  <si>
    <t>番号</t>
  </si>
  <si>
    <t>＊国保連合会に報告された法定報告集計</t>
  </si>
  <si>
    <t>平成２５年１２月２日集計</t>
  </si>
  <si>
    <t>平成２４年度特定健診・保健指導等実績(法定報告)一覧表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</si>
</sst>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[$-411]ggge&quot;年&quot;m&quot;月&quot;;@"/>
    <numFmt numFmtId="182" formatCode="#,##0_ "/>
    <numFmt numFmtId="183" formatCode="#,##0_);[Red]\(#,##0\)"/>
    <numFmt numFmtId="184" formatCode="0_);[Red]\(0\)"/>
    <numFmt numFmtId="185" formatCode="0.0_);[Red]\(0.0\)"/>
    <numFmt numFmtId="186" formatCode="0.0_ "/>
    <numFmt numFmtId="187" formatCode="#,##0.0_);[Red]\(#,##0.0\)"/>
    <numFmt numFmtId="188" formatCode="#,##0_ ;[Red]\-#,##0\ "/>
    <numFmt numFmtId="189" formatCode="0.0%"/>
    <numFmt numFmtId="190" formatCode="0_ "/>
    <numFmt numFmtId="191" formatCode="#,##0;&quot;△ &quot;#,##0"/>
  </numFmts>
  <fonts count="12">
    <font>
      <sz val="11"/>
      <name val="ＪＳゴシック"/>
      <family val="3"/>
    </font>
    <font>
      <u val="single"/>
      <sz val="11"/>
      <color indexed="12"/>
      <name val="ＪＳゴシック"/>
      <family val="3"/>
    </font>
    <font>
      <u val="single"/>
      <sz val="11"/>
      <color indexed="36"/>
      <name val="ＪＳゴシック"/>
      <family val="3"/>
    </font>
    <font>
      <sz val="6"/>
      <name val="ＪＳゴシック"/>
      <family val="3"/>
    </font>
    <font>
      <sz val="14"/>
      <name val="ＪＳゴシック"/>
      <family val="3"/>
    </font>
    <font>
      <sz val="8"/>
      <name val="ＪＳ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9"/>
      <name val="ＪＳ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ＪＳ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hair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8" fontId="0" fillId="0" borderId="0" xfId="17" applyFill="1" applyAlignment="1">
      <alignment vertical="center"/>
    </xf>
    <xf numFmtId="189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89" fontId="5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38" fontId="0" fillId="0" borderId="0" xfId="17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183" fontId="6" fillId="0" borderId="0" xfId="0" applyNumberFormat="1" applyFont="1" applyFill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 shrinkToFit="1"/>
    </xf>
    <xf numFmtId="183" fontId="6" fillId="0" borderId="4" xfId="0" applyNumberFormat="1" applyFont="1" applyFill="1" applyBorder="1" applyAlignment="1">
      <alignment vertical="center"/>
    </xf>
    <xf numFmtId="38" fontId="6" fillId="0" borderId="4" xfId="17" applyFont="1" applyFill="1" applyBorder="1" applyAlignment="1">
      <alignment vertical="center"/>
    </xf>
    <xf numFmtId="189" fontId="6" fillId="0" borderId="4" xfId="0" applyNumberFormat="1" applyFont="1" applyFill="1" applyBorder="1" applyAlignment="1">
      <alignment vertical="center"/>
    </xf>
    <xf numFmtId="189" fontId="0" fillId="0" borderId="5" xfId="0" applyNumberForma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0" fillId="0" borderId="3" xfId="0" applyFont="1" applyBorder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182" fontId="0" fillId="0" borderId="0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vertical="center" shrinkToFit="1"/>
    </xf>
    <xf numFmtId="0" fontId="0" fillId="0" borderId="7" xfId="0" applyFill="1" applyBorder="1" applyAlignment="1">
      <alignment horizontal="center" vertical="center" wrapText="1"/>
    </xf>
    <xf numFmtId="38" fontId="0" fillId="0" borderId="8" xfId="17" applyFont="1" applyFill="1" applyBorder="1" applyAlignment="1">
      <alignment horizontal="center" vertical="center" wrapText="1"/>
    </xf>
    <xf numFmtId="189" fontId="0" fillId="0" borderId="9" xfId="0" applyNumberFormat="1" applyFill="1" applyBorder="1" applyAlignment="1">
      <alignment horizontal="center" vertical="center" wrapText="1"/>
    </xf>
    <xf numFmtId="191" fontId="6" fillId="0" borderId="10" xfId="17" applyNumberFormat="1" applyFont="1" applyFill="1" applyBorder="1" applyAlignment="1">
      <alignment vertical="center"/>
    </xf>
    <xf numFmtId="38" fontId="6" fillId="0" borderId="11" xfId="17" applyNumberFormat="1" applyFont="1" applyFill="1" applyBorder="1" applyAlignment="1">
      <alignment vertical="center"/>
    </xf>
    <xf numFmtId="189" fontId="6" fillId="0" borderId="12" xfId="0" applyNumberFormat="1" applyFont="1" applyFill="1" applyBorder="1" applyAlignment="1">
      <alignment vertical="center"/>
    </xf>
    <xf numFmtId="189" fontId="7" fillId="0" borderId="12" xfId="0" applyNumberFormat="1" applyFont="1" applyFill="1" applyBorder="1" applyAlignment="1">
      <alignment vertical="center"/>
    </xf>
    <xf numFmtId="191" fontId="6" fillId="0" borderId="11" xfId="17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191" fontId="6" fillId="0" borderId="14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191" fontId="6" fillId="0" borderId="12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191" fontId="6" fillId="2" borderId="10" xfId="17" applyNumberFormat="1" applyFont="1" applyFill="1" applyBorder="1" applyAlignment="1">
      <alignment vertical="center"/>
    </xf>
    <xf numFmtId="191" fontId="6" fillId="2" borderId="11" xfId="17" applyNumberFormat="1" applyFont="1" applyFill="1" applyBorder="1" applyAlignment="1">
      <alignment vertical="center"/>
    </xf>
    <xf numFmtId="191" fontId="6" fillId="2" borderId="15" xfId="17" applyNumberFormat="1" applyFont="1" applyFill="1" applyBorder="1" applyAlignment="1">
      <alignment vertical="center"/>
    </xf>
    <xf numFmtId="189" fontId="6" fillId="2" borderId="16" xfId="0" applyNumberFormat="1" applyFont="1" applyFill="1" applyBorder="1" applyAlignment="1">
      <alignment vertical="center"/>
    </xf>
    <xf numFmtId="191" fontId="6" fillId="2" borderId="17" xfId="17" applyNumberFormat="1" applyFont="1" applyFill="1" applyBorder="1" applyAlignment="1">
      <alignment vertical="center"/>
    </xf>
    <xf numFmtId="191" fontId="6" fillId="2" borderId="16" xfId="17" applyNumberFormat="1" applyFont="1" applyFill="1" applyBorder="1" applyAlignment="1">
      <alignment vertical="center"/>
    </xf>
    <xf numFmtId="191" fontId="6" fillId="2" borderId="18" xfId="0" applyNumberFormat="1" applyFont="1" applyFill="1" applyBorder="1" applyAlignment="1">
      <alignment vertical="center"/>
    </xf>
    <xf numFmtId="183" fontId="6" fillId="2" borderId="19" xfId="0" applyNumberFormat="1" applyFont="1" applyFill="1" applyBorder="1" applyAlignment="1">
      <alignment vertical="center"/>
    </xf>
    <xf numFmtId="191" fontId="6" fillId="2" borderId="20" xfId="0" applyNumberFormat="1" applyFont="1" applyFill="1" applyBorder="1" applyAlignment="1">
      <alignment vertical="center"/>
    </xf>
    <xf numFmtId="191" fontId="6" fillId="2" borderId="21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191" fontId="7" fillId="0" borderId="10" xfId="17" applyNumberFormat="1" applyFont="1" applyFill="1" applyBorder="1" applyAlignment="1">
      <alignment vertical="center"/>
    </xf>
    <xf numFmtId="38" fontId="7" fillId="0" borderId="11" xfId="17" applyNumberFormat="1" applyFont="1" applyFill="1" applyBorder="1" applyAlignment="1">
      <alignment vertical="center"/>
    </xf>
    <xf numFmtId="191" fontId="7" fillId="0" borderId="14" xfId="0" applyNumberFormat="1" applyFont="1" applyFill="1" applyBorder="1" applyAlignment="1">
      <alignment vertical="center"/>
    </xf>
    <xf numFmtId="191" fontId="7" fillId="0" borderId="12" xfId="0" applyNumberFormat="1" applyFont="1" applyFill="1" applyBorder="1" applyAlignment="1">
      <alignment vertical="center"/>
    </xf>
    <xf numFmtId="189" fontId="11" fillId="0" borderId="5" xfId="0" applyNumberFormat="1" applyFont="1" applyFill="1" applyBorder="1" applyAlignment="1">
      <alignment vertical="center"/>
    </xf>
    <xf numFmtId="189" fontId="7" fillId="2" borderId="21" xfId="0" applyNumberFormat="1" applyFont="1" applyFill="1" applyBorder="1" applyAlignment="1">
      <alignment vertical="center"/>
    </xf>
    <xf numFmtId="189" fontId="7" fillId="2" borderId="12" xfId="0" applyNumberFormat="1" applyFont="1" applyFill="1" applyBorder="1" applyAlignment="1">
      <alignment vertical="center"/>
    </xf>
    <xf numFmtId="191" fontId="7" fillId="2" borderId="14" xfId="17" applyNumberFormat="1" applyFont="1" applyFill="1" applyBorder="1" applyAlignment="1">
      <alignment vertical="center"/>
    </xf>
    <xf numFmtId="191" fontId="7" fillId="2" borderId="12" xfId="17" applyNumberFormat="1" applyFont="1" applyFill="1" applyBorder="1" applyAlignment="1">
      <alignment vertical="center"/>
    </xf>
    <xf numFmtId="189" fontId="11" fillId="2" borderId="5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189" fontId="0" fillId="3" borderId="3" xfId="17" applyNumberFormat="1" applyFont="1" applyFill="1" applyBorder="1" applyAlignment="1">
      <alignment vertical="center"/>
    </xf>
    <xf numFmtId="189" fontId="11" fillId="3" borderId="3" xfId="17" applyNumberFormat="1" applyFont="1" applyFill="1" applyBorder="1" applyAlignment="1">
      <alignment vertical="center"/>
    </xf>
    <xf numFmtId="189" fontId="0" fillId="3" borderId="3" xfId="17" applyNumberFormat="1" applyFont="1" applyFill="1" applyBorder="1" applyAlignment="1">
      <alignment vertical="center"/>
    </xf>
    <xf numFmtId="38" fontId="0" fillId="0" borderId="3" xfId="17" applyFont="1" applyBorder="1" applyAlignment="1" applyProtection="1">
      <alignment vertical="center"/>
      <protection/>
    </xf>
    <xf numFmtId="38" fontId="0" fillId="0" borderId="3" xfId="17" applyFont="1" applyFill="1" applyBorder="1" applyAlignment="1" applyProtection="1">
      <alignment vertical="center"/>
      <protection/>
    </xf>
    <xf numFmtId="38" fontId="0" fillId="0" borderId="3" xfId="17" applyFont="1" applyBorder="1" applyAlignment="1" applyProtection="1">
      <alignment vertical="center"/>
      <protection/>
    </xf>
    <xf numFmtId="182" fontId="0" fillId="3" borderId="3" xfId="0" applyNumberFormat="1" applyFill="1" applyBorder="1" applyAlignment="1">
      <alignment vertical="center"/>
    </xf>
    <xf numFmtId="189" fontId="0" fillId="3" borderId="3" xfId="0" applyNumberFormat="1" applyFill="1" applyBorder="1" applyAlignment="1">
      <alignment vertical="center"/>
    </xf>
    <xf numFmtId="3" fontId="0" fillId="0" borderId="3" xfId="0" applyNumberFormat="1" applyFill="1" applyBorder="1" applyAlignment="1" applyProtection="1">
      <alignment vertical="center"/>
      <protection/>
    </xf>
    <xf numFmtId="38" fontId="0" fillId="0" borderId="3" xfId="17" applyFont="1" applyFill="1" applyBorder="1" applyAlignment="1" applyProtection="1">
      <alignment vertical="center"/>
      <protection/>
    </xf>
    <xf numFmtId="38" fontId="0" fillId="0" borderId="3" xfId="17" applyFont="1" applyFill="1" applyBorder="1" applyAlignment="1" applyProtection="1">
      <alignment vertical="center"/>
      <protection/>
    </xf>
    <xf numFmtId="189" fontId="6" fillId="2" borderId="5" xfId="0" applyNumberFormat="1" applyFont="1" applyFill="1" applyBorder="1" applyAlignment="1">
      <alignment vertical="center"/>
    </xf>
    <xf numFmtId="189" fontId="7" fillId="2" borderId="2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shrinkToFit="1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C1:U61"/>
  <sheetViews>
    <sheetView view="pageBreakPreview" zoomScaleSheetLayoutView="100" workbookViewId="0" topLeftCell="A1">
      <selection activeCell="H5" sqref="H5"/>
    </sheetView>
  </sheetViews>
  <sheetFormatPr defaultColWidth="8.796875" defaultRowHeight="14.25"/>
  <cols>
    <col min="1" max="1" width="1.69921875" style="1" customWidth="1"/>
    <col min="2" max="2" width="3" style="1" customWidth="1"/>
    <col min="3" max="3" width="4" style="1" customWidth="1"/>
    <col min="4" max="4" width="14.69921875" style="1" customWidth="1"/>
    <col min="5" max="5" width="14.5" style="1" customWidth="1"/>
    <col min="6" max="6" width="13.8984375" style="2" customWidth="1"/>
    <col min="7" max="7" width="10.59765625" style="3" customWidth="1"/>
    <col min="8" max="11" width="10.59765625" style="1" customWidth="1"/>
    <col min="12" max="13" width="9" style="1" customWidth="1"/>
    <col min="14" max="14" width="7.19921875" style="1" customWidth="1"/>
    <col min="15" max="20" width="8.8984375" style="1" customWidth="1"/>
    <col min="21" max="21" width="7.19921875" style="1" customWidth="1"/>
    <col min="22" max="16384" width="9" style="1" customWidth="1"/>
  </cols>
  <sheetData>
    <row r="1" spans="3:9" ht="22.5" customHeight="1">
      <c r="C1" s="82" t="s">
        <v>146</v>
      </c>
      <c r="D1" s="83"/>
      <c r="E1" s="83"/>
      <c r="F1" s="83"/>
      <c r="G1" s="83"/>
      <c r="H1" s="83"/>
      <c r="I1" s="83"/>
    </row>
    <row r="2" spans="6:11" s="4" customFormat="1" ht="20.25" customHeight="1" thickBot="1">
      <c r="F2" s="12"/>
      <c r="G2" s="13"/>
      <c r="H2" s="6"/>
      <c r="I2" s="5"/>
      <c r="J2" s="6" t="s">
        <v>145</v>
      </c>
      <c r="K2" s="7"/>
    </row>
    <row r="3" spans="3:12" ht="42" customHeight="1">
      <c r="C3" s="88" t="s">
        <v>143</v>
      </c>
      <c r="D3" s="90" t="s">
        <v>0</v>
      </c>
      <c r="E3" s="92" t="s">
        <v>1</v>
      </c>
      <c r="F3" s="93"/>
      <c r="G3" s="94"/>
      <c r="H3" s="86" t="s">
        <v>2</v>
      </c>
      <c r="I3" s="86"/>
      <c r="J3" s="86" t="s">
        <v>3</v>
      </c>
      <c r="K3" s="87"/>
      <c r="L3" s="84" t="s">
        <v>110</v>
      </c>
    </row>
    <row r="4" spans="3:12" ht="50.25" customHeight="1">
      <c r="C4" s="89"/>
      <c r="D4" s="91"/>
      <c r="E4" s="32" t="s">
        <v>101</v>
      </c>
      <c r="F4" s="33" t="s">
        <v>102</v>
      </c>
      <c r="G4" s="34" t="s">
        <v>105</v>
      </c>
      <c r="H4" s="40" t="s">
        <v>103</v>
      </c>
      <c r="I4" s="42" t="s">
        <v>104</v>
      </c>
      <c r="J4" s="44" t="s">
        <v>103</v>
      </c>
      <c r="K4" s="42" t="s">
        <v>104</v>
      </c>
      <c r="L4" s="85"/>
    </row>
    <row r="5" spans="3:21" ht="15.75" customHeight="1">
      <c r="C5" s="8" t="s">
        <v>4</v>
      </c>
      <c r="D5" s="30" t="s">
        <v>5</v>
      </c>
      <c r="E5" s="35">
        <f>'元データ'!D3</f>
        <v>253479</v>
      </c>
      <c r="F5" s="36">
        <f>'元データ'!E3</f>
        <v>78727</v>
      </c>
      <c r="G5" s="37">
        <f>F5/E5</f>
        <v>0.31058588679930094</v>
      </c>
      <c r="H5" s="41">
        <f>'元データ'!H3</f>
        <v>7032</v>
      </c>
      <c r="I5" s="43">
        <f>'元データ'!I3</f>
        <v>478</v>
      </c>
      <c r="J5" s="41">
        <f>'元データ'!J3</f>
        <v>2302</v>
      </c>
      <c r="K5" s="43">
        <f>'元データ'!K3</f>
        <v>73</v>
      </c>
      <c r="L5" s="23">
        <f>(I5+K5)/(H5+J5)</f>
        <v>0.0590314977501607</v>
      </c>
      <c r="N5" s="9"/>
      <c r="O5" s="28"/>
      <c r="P5" s="28"/>
      <c r="Q5" s="28"/>
      <c r="R5" s="28"/>
      <c r="S5" s="28"/>
      <c r="T5" s="28"/>
      <c r="U5" s="9"/>
    </row>
    <row r="6" spans="3:21" ht="15.75" customHeight="1">
      <c r="C6" s="8" t="s">
        <v>6</v>
      </c>
      <c r="D6" s="30" t="s">
        <v>7</v>
      </c>
      <c r="E6" s="35">
        <f>'元データ'!D4</f>
        <v>90011</v>
      </c>
      <c r="F6" s="36">
        <f>'元データ'!E4</f>
        <v>29820</v>
      </c>
      <c r="G6" s="37">
        <f aca="true" t="shared" si="0" ref="G6:G56">F6/E6</f>
        <v>0.33129284198597947</v>
      </c>
      <c r="H6" s="41">
        <f>'元データ'!H4</f>
        <v>2647</v>
      </c>
      <c r="I6" s="43">
        <f>'元データ'!I4</f>
        <v>312</v>
      </c>
      <c r="J6" s="41">
        <f>'元データ'!J4</f>
        <v>864</v>
      </c>
      <c r="K6" s="43">
        <f>'元データ'!K4</f>
        <v>57</v>
      </c>
      <c r="L6" s="23">
        <f aca="true" t="shared" si="1" ref="L6:L57">(I6+K6)/(H6+J6)</f>
        <v>0.10509826260324694</v>
      </c>
      <c r="N6" s="9"/>
      <c r="O6" s="29"/>
      <c r="P6" s="29"/>
      <c r="Q6" s="29"/>
      <c r="R6" s="29"/>
      <c r="S6" s="29"/>
      <c r="T6" s="29"/>
      <c r="U6" s="9"/>
    </row>
    <row r="7" spans="3:21" ht="15.75" customHeight="1">
      <c r="C7" s="8" t="s">
        <v>8</v>
      </c>
      <c r="D7" s="30" t="s">
        <v>9</v>
      </c>
      <c r="E7" s="35">
        <f>'元データ'!D5</f>
        <v>80978</v>
      </c>
      <c r="F7" s="36">
        <f>'元データ'!E5</f>
        <v>31727</v>
      </c>
      <c r="G7" s="38">
        <f t="shared" si="0"/>
        <v>0.391797772234434</v>
      </c>
      <c r="H7" s="41">
        <f>'元データ'!H5</f>
        <v>2259</v>
      </c>
      <c r="I7" s="43">
        <f>'元データ'!I5</f>
        <v>1201</v>
      </c>
      <c r="J7" s="41">
        <f>'元データ'!J5</f>
        <v>811</v>
      </c>
      <c r="K7" s="43">
        <f>'元データ'!K5</f>
        <v>188</v>
      </c>
      <c r="L7" s="23">
        <f t="shared" si="1"/>
        <v>0.452442996742671</v>
      </c>
      <c r="N7" s="9"/>
      <c r="O7" s="29"/>
      <c r="P7" s="29"/>
      <c r="Q7" s="29"/>
      <c r="R7" s="29"/>
      <c r="S7" s="29"/>
      <c r="T7" s="29"/>
      <c r="U7" s="9"/>
    </row>
    <row r="8" spans="3:21" ht="15.75" customHeight="1">
      <c r="C8" s="8" t="s">
        <v>10</v>
      </c>
      <c r="D8" s="30" t="s">
        <v>11</v>
      </c>
      <c r="E8" s="35">
        <f>'元データ'!D6</f>
        <v>47558</v>
      </c>
      <c r="F8" s="36">
        <f>'元データ'!E6</f>
        <v>11112</v>
      </c>
      <c r="G8" s="37">
        <f t="shared" si="0"/>
        <v>0.23365154127591573</v>
      </c>
      <c r="H8" s="41">
        <f>'元データ'!H6</f>
        <v>995</v>
      </c>
      <c r="I8" s="43">
        <f>'元データ'!I6</f>
        <v>314</v>
      </c>
      <c r="J8" s="41">
        <f>'元データ'!J6</f>
        <v>313</v>
      </c>
      <c r="K8" s="43">
        <f>'元データ'!K6</f>
        <v>45</v>
      </c>
      <c r="L8" s="23">
        <f t="shared" si="1"/>
        <v>0.27446483180428133</v>
      </c>
      <c r="N8" s="9"/>
      <c r="O8" s="29"/>
      <c r="P8" s="29"/>
      <c r="Q8" s="29"/>
      <c r="R8" s="29"/>
      <c r="S8" s="29"/>
      <c r="T8" s="29"/>
      <c r="U8" s="9"/>
    </row>
    <row r="9" spans="3:21" ht="15.75" customHeight="1">
      <c r="C9" s="8" t="s">
        <v>12</v>
      </c>
      <c r="D9" s="30" t="s">
        <v>13</v>
      </c>
      <c r="E9" s="35">
        <f>'元データ'!D7</f>
        <v>69112</v>
      </c>
      <c r="F9" s="36">
        <f>'元データ'!E7</f>
        <v>22204</v>
      </c>
      <c r="G9" s="37">
        <f t="shared" si="0"/>
        <v>0.3212756106030791</v>
      </c>
      <c r="H9" s="41">
        <f>'元データ'!H7</f>
        <v>1682</v>
      </c>
      <c r="I9" s="43">
        <f>'元データ'!I7</f>
        <v>727</v>
      </c>
      <c r="J9" s="41">
        <f>'元データ'!J7</f>
        <v>530</v>
      </c>
      <c r="K9" s="43">
        <f>'元データ'!K7</f>
        <v>30</v>
      </c>
      <c r="L9" s="23">
        <f t="shared" si="1"/>
        <v>0.3422242314647378</v>
      </c>
      <c r="N9" s="9"/>
      <c r="O9" s="29"/>
      <c r="P9" s="29"/>
      <c r="Q9" s="29"/>
      <c r="R9" s="29"/>
      <c r="S9" s="29"/>
      <c r="T9" s="29"/>
      <c r="U9" s="9"/>
    </row>
    <row r="10" spans="3:21" ht="15.75" customHeight="1">
      <c r="C10" s="8" t="s">
        <v>14</v>
      </c>
      <c r="D10" s="30" t="s">
        <v>15</v>
      </c>
      <c r="E10" s="35">
        <f>'元データ'!D8</f>
        <v>9573</v>
      </c>
      <c r="F10" s="36">
        <f>'元データ'!E8</f>
        <v>2823</v>
      </c>
      <c r="G10" s="37">
        <f t="shared" si="0"/>
        <v>0.29489188342212475</v>
      </c>
      <c r="H10" s="41">
        <f>'元データ'!H8</f>
        <v>221</v>
      </c>
      <c r="I10" s="43">
        <f>'元データ'!I8</f>
        <v>29</v>
      </c>
      <c r="J10" s="41">
        <f>'元データ'!J8</f>
        <v>122</v>
      </c>
      <c r="K10" s="43">
        <f>'元データ'!K8</f>
        <v>3</v>
      </c>
      <c r="L10" s="23">
        <f t="shared" si="1"/>
        <v>0.09329446064139942</v>
      </c>
      <c r="N10" s="9"/>
      <c r="O10" s="29"/>
      <c r="P10" s="29"/>
      <c r="Q10" s="29"/>
      <c r="R10" s="29"/>
      <c r="S10" s="29"/>
      <c r="T10" s="29"/>
      <c r="U10" s="9"/>
    </row>
    <row r="11" spans="3:21" ht="15.75" customHeight="1">
      <c r="C11" s="8" t="s">
        <v>16</v>
      </c>
      <c r="D11" s="30" t="s">
        <v>17</v>
      </c>
      <c r="E11" s="35">
        <f>'元データ'!D9</f>
        <v>15351</v>
      </c>
      <c r="F11" s="36">
        <f>'元データ'!E9</f>
        <v>5714</v>
      </c>
      <c r="G11" s="37">
        <f t="shared" si="0"/>
        <v>0.37222330792782227</v>
      </c>
      <c r="H11" s="41">
        <f>'元データ'!H9</f>
        <v>510</v>
      </c>
      <c r="I11" s="43">
        <f>'元データ'!I9</f>
        <v>64</v>
      </c>
      <c r="J11" s="41">
        <f>'元データ'!J9</f>
        <v>141</v>
      </c>
      <c r="K11" s="43">
        <f>'元データ'!K9</f>
        <v>17</v>
      </c>
      <c r="L11" s="23">
        <f t="shared" si="1"/>
        <v>0.12442396313364056</v>
      </c>
      <c r="N11" s="9"/>
      <c r="O11" s="29"/>
      <c r="P11" s="29"/>
      <c r="Q11" s="29"/>
      <c r="R11" s="29"/>
      <c r="S11" s="29"/>
      <c r="T11" s="29"/>
      <c r="U11" s="9"/>
    </row>
    <row r="12" spans="3:21" ht="15.75" customHeight="1">
      <c r="C12" s="8" t="s">
        <v>18</v>
      </c>
      <c r="D12" s="30" t="s">
        <v>19</v>
      </c>
      <c r="E12" s="35">
        <f>'元データ'!D10</f>
        <v>32485</v>
      </c>
      <c r="F12" s="36">
        <f>'元データ'!E10</f>
        <v>10120</v>
      </c>
      <c r="G12" s="37">
        <f t="shared" si="0"/>
        <v>0.31152839772202556</v>
      </c>
      <c r="H12" s="41">
        <f>'元データ'!H10</f>
        <v>828</v>
      </c>
      <c r="I12" s="43">
        <f>'元データ'!I10</f>
        <v>72</v>
      </c>
      <c r="J12" s="41">
        <f>'元データ'!J10</f>
        <v>322</v>
      </c>
      <c r="K12" s="43">
        <f>'元データ'!K10</f>
        <v>18</v>
      </c>
      <c r="L12" s="23">
        <f t="shared" si="1"/>
        <v>0.0782608695652174</v>
      </c>
      <c r="N12" s="9"/>
      <c r="O12" s="29"/>
      <c r="P12" s="29"/>
      <c r="Q12" s="29"/>
      <c r="R12" s="29"/>
      <c r="S12" s="29"/>
      <c r="T12" s="29"/>
      <c r="U12" s="9"/>
    </row>
    <row r="13" spans="3:21" ht="15.75" customHeight="1">
      <c r="C13" s="8" t="s">
        <v>20</v>
      </c>
      <c r="D13" s="30" t="s">
        <v>21</v>
      </c>
      <c r="E13" s="35">
        <f>'元データ'!D11</f>
        <v>6303</v>
      </c>
      <c r="F13" s="36">
        <f>'元データ'!E11</f>
        <v>2815</v>
      </c>
      <c r="G13" s="37">
        <f t="shared" si="0"/>
        <v>0.4466127240996351</v>
      </c>
      <c r="H13" s="41">
        <f>'元データ'!H11</f>
        <v>261</v>
      </c>
      <c r="I13" s="43">
        <f>'元データ'!I11</f>
        <v>99</v>
      </c>
      <c r="J13" s="41">
        <f>'元データ'!J11</f>
        <v>62</v>
      </c>
      <c r="K13" s="43">
        <f>'元データ'!K11</f>
        <v>1</v>
      </c>
      <c r="L13" s="23">
        <f t="shared" si="1"/>
        <v>0.30959752321981426</v>
      </c>
      <c r="N13" s="9"/>
      <c r="O13" s="29"/>
      <c r="P13" s="29"/>
      <c r="Q13" s="29"/>
      <c r="R13" s="29"/>
      <c r="S13" s="29"/>
      <c r="T13" s="29"/>
      <c r="U13" s="9"/>
    </row>
    <row r="14" spans="3:21" ht="15.75" customHeight="1">
      <c r="C14" s="8" t="s">
        <v>22</v>
      </c>
      <c r="D14" s="30" t="s">
        <v>23</v>
      </c>
      <c r="E14" s="35">
        <f>'元データ'!D12</f>
        <v>47943</v>
      </c>
      <c r="F14" s="36">
        <f>'元データ'!E12</f>
        <v>15795</v>
      </c>
      <c r="G14" s="37">
        <f t="shared" si="0"/>
        <v>0.3294537262999812</v>
      </c>
      <c r="H14" s="41">
        <f>'元データ'!H12</f>
        <v>1289</v>
      </c>
      <c r="I14" s="43">
        <f>'元データ'!I12</f>
        <v>200</v>
      </c>
      <c r="J14" s="41">
        <f>'元データ'!J12</f>
        <v>342</v>
      </c>
      <c r="K14" s="43">
        <f>'元データ'!K12</f>
        <v>16</v>
      </c>
      <c r="L14" s="23">
        <f t="shared" si="1"/>
        <v>0.13243408951563457</v>
      </c>
      <c r="N14" s="9"/>
      <c r="O14" s="29"/>
      <c r="P14" s="29"/>
      <c r="Q14" s="29"/>
      <c r="R14" s="29"/>
      <c r="S14" s="29"/>
      <c r="T14" s="29"/>
      <c r="U14" s="9"/>
    </row>
    <row r="15" spans="3:21" ht="15.75" customHeight="1">
      <c r="C15" s="55" t="s">
        <v>24</v>
      </c>
      <c r="D15" s="56" t="s">
        <v>25</v>
      </c>
      <c r="E15" s="57">
        <f>'元データ'!D13</f>
        <v>8860</v>
      </c>
      <c r="F15" s="58">
        <f>'元データ'!E13</f>
        <v>3042</v>
      </c>
      <c r="G15" s="38">
        <f t="shared" si="0"/>
        <v>0.34334085778781037</v>
      </c>
      <c r="H15" s="59">
        <f>'元データ'!H13</f>
        <v>269</v>
      </c>
      <c r="I15" s="60">
        <f>'元データ'!I13</f>
        <v>73</v>
      </c>
      <c r="J15" s="59">
        <f>'元データ'!J13</f>
        <v>98</v>
      </c>
      <c r="K15" s="60">
        <f>'元データ'!K13</f>
        <v>7</v>
      </c>
      <c r="L15" s="61">
        <f t="shared" si="1"/>
        <v>0.21798365122615804</v>
      </c>
      <c r="N15" s="9"/>
      <c r="O15" s="29"/>
      <c r="P15" s="29"/>
      <c r="Q15" s="29"/>
      <c r="R15" s="29"/>
      <c r="S15" s="29"/>
      <c r="T15" s="29"/>
      <c r="U15" s="9"/>
    </row>
    <row r="16" spans="3:12" ht="15.75" customHeight="1">
      <c r="C16" s="55" t="s">
        <v>26</v>
      </c>
      <c r="D16" s="56" t="s">
        <v>27</v>
      </c>
      <c r="E16" s="57">
        <f>'元データ'!D14</f>
        <v>8136</v>
      </c>
      <c r="F16" s="58">
        <f>'元データ'!E14</f>
        <v>2812</v>
      </c>
      <c r="G16" s="38">
        <f t="shared" si="0"/>
        <v>0.3456243854473943</v>
      </c>
      <c r="H16" s="59">
        <f>'元データ'!H14</f>
        <v>223</v>
      </c>
      <c r="I16" s="60">
        <f>'元データ'!I14</f>
        <v>37</v>
      </c>
      <c r="J16" s="59">
        <f>'元データ'!J14</f>
        <v>130</v>
      </c>
      <c r="K16" s="60">
        <f>'元データ'!K14</f>
        <v>0</v>
      </c>
      <c r="L16" s="61">
        <f t="shared" si="1"/>
        <v>0.1048158640226629</v>
      </c>
    </row>
    <row r="17" spans="3:12" ht="15.75" customHeight="1">
      <c r="C17" s="55" t="s">
        <v>28</v>
      </c>
      <c r="D17" s="56" t="s">
        <v>29</v>
      </c>
      <c r="E17" s="57">
        <f>'元データ'!D15</f>
        <v>38514</v>
      </c>
      <c r="F17" s="58">
        <f>'元データ'!E15</f>
        <v>13892</v>
      </c>
      <c r="G17" s="38">
        <f t="shared" si="0"/>
        <v>0.36070000519291684</v>
      </c>
      <c r="H17" s="59">
        <f>'元データ'!H15</f>
        <v>1215</v>
      </c>
      <c r="I17" s="60">
        <f>'元データ'!I15</f>
        <v>74</v>
      </c>
      <c r="J17" s="59">
        <f>'元データ'!J15</f>
        <v>360</v>
      </c>
      <c r="K17" s="60">
        <f>'元データ'!K15</f>
        <v>10</v>
      </c>
      <c r="L17" s="61">
        <f t="shared" si="1"/>
        <v>0.05333333333333334</v>
      </c>
    </row>
    <row r="18" spans="3:12" ht="15.75" customHeight="1">
      <c r="C18" s="55" t="s">
        <v>30</v>
      </c>
      <c r="D18" s="56" t="s">
        <v>31</v>
      </c>
      <c r="E18" s="57">
        <f>'元データ'!D16</f>
        <v>16036</v>
      </c>
      <c r="F18" s="58">
        <f>'元データ'!E16</f>
        <v>3965</v>
      </c>
      <c r="G18" s="38">
        <f t="shared" si="0"/>
        <v>0.2472561736093789</v>
      </c>
      <c r="H18" s="59">
        <f>'元データ'!H16</f>
        <v>395</v>
      </c>
      <c r="I18" s="60">
        <f>'元データ'!I16</f>
        <v>49</v>
      </c>
      <c r="J18" s="59">
        <f>'元データ'!J16</f>
        <v>145</v>
      </c>
      <c r="K18" s="60">
        <f>'元データ'!K16</f>
        <v>7</v>
      </c>
      <c r="L18" s="61">
        <f t="shared" si="1"/>
        <v>0.1037037037037037</v>
      </c>
    </row>
    <row r="19" spans="3:12" ht="15.75" customHeight="1">
      <c r="C19" s="55" t="s">
        <v>32</v>
      </c>
      <c r="D19" s="56" t="s">
        <v>33</v>
      </c>
      <c r="E19" s="57">
        <f>'元データ'!D17</f>
        <v>16585</v>
      </c>
      <c r="F19" s="58">
        <f>'元データ'!E17</f>
        <v>2253</v>
      </c>
      <c r="G19" s="38">
        <f t="shared" si="0"/>
        <v>0.13584564365390414</v>
      </c>
      <c r="H19" s="59">
        <f>'元データ'!H17</f>
        <v>254</v>
      </c>
      <c r="I19" s="60">
        <f>'元データ'!I17</f>
        <v>24</v>
      </c>
      <c r="J19" s="59">
        <f>'元データ'!J17</f>
        <v>64</v>
      </c>
      <c r="K19" s="60">
        <f>'元データ'!K17</f>
        <v>1</v>
      </c>
      <c r="L19" s="61">
        <f t="shared" si="1"/>
        <v>0.07861635220125786</v>
      </c>
    </row>
    <row r="20" spans="3:12" ht="15.75" customHeight="1">
      <c r="C20" s="55" t="s">
        <v>34</v>
      </c>
      <c r="D20" s="56" t="s">
        <v>35</v>
      </c>
      <c r="E20" s="57">
        <f>'元データ'!D18</f>
        <v>28997</v>
      </c>
      <c r="F20" s="58">
        <f>'元データ'!E18</f>
        <v>9561</v>
      </c>
      <c r="G20" s="38">
        <f t="shared" si="0"/>
        <v>0.3297237645273649</v>
      </c>
      <c r="H20" s="59">
        <f>'元データ'!H18</f>
        <v>797</v>
      </c>
      <c r="I20" s="60">
        <f>'元データ'!I18</f>
        <v>205</v>
      </c>
      <c r="J20" s="59">
        <f>'元データ'!J18</f>
        <v>202</v>
      </c>
      <c r="K20" s="60">
        <f>'元データ'!K18</f>
        <v>50</v>
      </c>
      <c r="L20" s="61">
        <f t="shared" si="1"/>
        <v>0.2552552552552553</v>
      </c>
    </row>
    <row r="21" spans="3:12" ht="15.75" customHeight="1">
      <c r="C21" s="55" t="s">
        <v>36</v>
      </c>
      <c r="D21" s="56" t="s">
        <v>37</v>
      </c>
      <c r="E21" s="57">
        <f>'元データ'!D19</f>
        <v>8399</v>
      </c>
      <c r="F21" s="58">
        <f>'元データ'!E19</f>
        <v>2096</v>
      </c>
      <c r="G21" s="38">
        <f t="shared" si="0"/>
        <v>0.24955351827598524</v>
      </c>
      <c r="H21" s="59">
        <f>'元データ'!H19</f>
        <v>204</v>
      </c>
      <c r="I21" s="60">
        <f>'元データ'!I19</f>
        <v>57</v>
      </c>
      <c r="J21" s="59">
        <f>'元データ'!J19</f>
        <v>86</v>
      </c>
      <c r="K21" s="60">
        <f>'元データ'!K19</f>
        <v>5</v>
      </c>
      <c r="L21" s="61">
        <f t="shared" si="1"/>
        <v>0.21379310344827587</v>
      </c>
    </row>
    <row r="22" spans="3:12" ht="15.75" customHeight="1">
      <c r="C22" s="8" t="s">
        <v>38</v>
      </c>
      <c r="D22" s="30" t="s">
        <v>39</v>
      </c>
      <c r="E22" s="35">
        <f>'元データ'!D20</f>
        <v>14076</v>
      </c>
      <c r="F22" s="36">
        <f>'元データ'!E20</f>
        <v>4575</v>
      </c>
      <c r="G22" s="37">
        <f t="shared" si="0"/>
        <v>0.32502131287297525</v>
      </c>
      <c r="H22" s="41">
        <f>'元データ'!H20</f>
        <v>393</v>
      </c>
      <c r="I22" s="43">
        <f>'元データ'!I20</f>
        <v>48</v>
      </c>
      <c r="J22" s="41">
        <f>'元データ'!J20</f>
        <v>104</v>
      </c>
      <c r="K22" s="43">
        <f>'元データ'!K20</f>
        <v>10</v>
      </c>
      <c r="L22" s="23">
        <f t="shared" si="1"/>
        <v>0.11670020120724346</v>
      </c>
    </row>
    <row r="23" spans="3:12" ht="15.75" customHeight="1">
      <c r="C23" s="8" t="s">
        <v>40</v>
      </c>
      <c r="D23" s="30" t="s">
        <v>41</v>
      </c>
      <c r="E23" s="35">
        <f>'元データ'!D21</f>
        <v>8220</v>
      </c>
      <c r="F23" s="36">
        <f>'元データ'!E21</f>
        <v>2486</v>
      </c>
      <c r="G23" s="37">
        <f t="shared" si="0"/>
        <v>0.3024330900243309</v>
      </c>
      <c r="H23" s="41">
        <f>'元データ'!H21</f>
        <v>240</v>
      </c>
      <c r="I23" s="43">
        <f>'元データ'!I21</f>
        <v>86</v>
      </c>
      <c r="J23" s="41">
        <f>'元データ'!J21</f>
        <v>87</v>
      </c>
      <c r="K23" s="43">
        <f>'元データ'!K21</f>
        <v>17</v>
      </c>
      <c r="L23" s="23">
        <f t="shared" si="1"/>
        <v>0.3149847094801223</v>
      </c>
    </row>
    <row r="24" spans="3:12" ht="15.75" customHeight="1">
      <c r="C24" s="8" t="s">
        <v>42</v>
      </c>
      <c r="D24" s="30" t="s">
        <v>43</v>
      </c>
      <c r="E24" s="35">
        <f>'元データ'!D22</f>
        <v>5089</v>
      </c>
      <c r="F24" s="36">
        <f>'元データ'!E22</f>
        <v>2113</v>
      </c>
      <c r="G24" s="37">
        <f t="shared" si="0"/>
        <v>0.41520927490666143</v>
      </c>
      <c r="H24" s="41">
        <f>'元データ'!H22</f>
        <v>184</v>
      </c>
      <c r="I24" s="43">
        <f>'元データ'!I22</f>
        <v>22</v>
      </c>
      <c r="J24" s="41">
        <f>'元データ'!J22</f>
        <v>48</v>
      </c>
      <c r="K24" s="43">
        <f>'元データ'!K22</f>
        <v>2</v>
      </c>
      <c r="L24" s="23">
        <f t="shared" si="1"/>
        <v>0.10344827586206896</v>
      </c>
    </row>
    <row r="25" spans="3:12" ht="15.75" customHeight="1">
      <c r="C25" s="8" t="s">
        <v>44</v>
      </c>
      <c r="D25" s="30" t="s">
        <v>45</v>
      </c>
      <c r="E25" s="35">
        <f>'元データ'!D23</f>
        <v>5907</v>
      </c>
      <c r="F25" s="36">
        <f>'元データ'!E23</f>
        <v>1931</v>
      </c>
      <c r="G25" s="37">
        <f t="shared" si="0"/>
        <v>0.32690028779414254</v>
      </c>
      <c r="H25" s="41">
        <f>'元データ'!H23</f>
        <v>172</v>
      </c>
      <c r="I25" s="43">
        <f>'元データ'!I23</f>
        <v>75</v>
      </c>
      <c r="J25" s="41">
        <f>'元データ'!J23</f>
        <v>89</v>
      </c>
      <c r="K25" s="43">
        <f>'元データ'!K23</f>
        <v>39</v>
      </c>
      <c r="L25" s="23">
        <f t="shared" si="1"/>
        <v>0.4367816091954023</v>
      </c>
    </row>
    <row r="26" spans="3:12" ht="15.75" customHeight="1">
      <c r="C26" s="8" t="s">
        <v>46</v>
      </c>
      <c r="D26" s="30" t="s">
        <v>47</v>
      </c>
      <c r="E26" s="35">
        <f>'元データ'!D24</f>
        <v>4144</v>
      </c>
      <c r="F26" s="36">
        <f>'元データ'!E24</f>
        <v>1530</v>
      </c>
      <c r="G26" s="37">
        <f t="shared" si="0"/>
        <v>0.3692084942084942</v>
      </c>
      <c r="H26" s="41">
        <f>'元データ'!H24</f>
        <v>122</v>
      </c>
      <c r="I26" s="43">
        <f>'元データ'!I24</f>
        <v>0</v>
      </c>
      <c r="J26" s="41">
        <f>'元データ'!J24</f>
        <v>63</v>
      </c>
      <c r="K26" s="43">
        <f>'元データ'!K24</f>
        <v>7</v>
      </c>
      <c r="L26" s="23">
        <f t="shared" si="1"/>
        <v>0.03783783783783784</v>
      </c>
    </row>
    <row r="27" spans="3:12" ht="15.75" customHeight="1">
      <c r="C27" s="8" t="s">
        <v>48</v>
      </c>
      <c r="D27" s="30" t="s">
        <v>49</v>
      </c>
      <c r="E27" s="35">
        <f>'元データ'!D25</f>
        <v>5913</v>
      </c>
      <c r="F27" s="36">
        <f>'元データ'!E25</f>
        <v>1831</v>
      </c>
      <c r="G27" s="37">
        <f t="shared" si="0"/>
        <v>0.3096566886521224</v>
      </c>
      <c r="H27" s="41">
        <f>'元データ'!H25</f>
        <v>207</v>
      </c>
      <c r="I27" s="43">
        <f>'元データ'!I25</f>
        <v>49</v>
      </c>
      <c r="J27" s="41">
        <f>'元データ'!J25</f>
        <v>52</v>
      </c>
      <c r="K27" s="43">
        <f>'元データ'!K25</f>
        <v>1</v>
      </c>
      <c r="L27" s="23">
        <f t="shared" si="1"/>
        <v>0.19305019305019305</v>
      </c>
    </row>
    <row r="28" spans="3:12" ht="15.75" customHeight="1">
      <c r="C28" s="8" t="s">
        <v>50</v>
      </c>
      <c r="D28" s="30" t="s">
        <v>51</v>
      </c>
      <c r="E28" s="35">
        <f>'元データ'!D26</f>
        <v>5985</v>
      </c>
      <c r="F28" s="36">
        <f>'元データ'!E26</f>
        <v>1932</v>
      </c>
      <c r="G28" s="37">
        <f t="shared" si="0"/>
        <v>0.32280701754385965</v>
      </c>
      <c r="H28" s="41">
        <f>'元データ'!H26</f>
        <v>155</v>
      </c>
      <c r="I28" s="43">
        <f>'元データ'!I26</f>
        <v>33</v>
      </c>
      <c r="J28" s="41">
        <f>'元データ'!J26</f>
        <v>39</v>
      </c>
      <c r="K28" s="43">
        <f>'元データ'!K26</f>
        <v>9</v>
      </c>
      <c r="L28" s="23">
        <f t="shared" si="1"/>
        <v>0.21649484536082475</v>
      </c>
    </row>
    <row r="29" spans="3:12" ht="15.75" customHeight="1">
      <c r="C29" s="8" t="s">
        <v>52</v>
      </c>
      <c r="D29" s="30" t="s">
        <v>53</v>
      </c>
      <c r="E29" s="35">
        <f>'元データ'!D27</f>
        <v>2460</v>
      </c>
      <c r="F29" s="36">
        <f>'元データ'!E27</f>
        <v>1086</v>
      </c>
      <c r="G29" s="37">
        <f t="shared" si="0"/>
        <v>0.44146341463414634</v>
      </c>
      <c r="H29" s="41">
        <f>'元データ'!H27</f>
        <v>99</v>
      </c>
      <c r="I29" s="43">
        <f>'元データ'!I27</f>
        <v>62</v>
      </c>
      <c r="J29" s="41">
        <f>'元データ'!J27</f>
        <v>54</v>
      </c>
      <c r="K29" s="43">
        <f>'元データ'!K27</f>
        <v>16</v>
      </c>
      <c r="L29" s="23">
        <f t="shared" si="1"/>
        <v>0.5098039215686274</v>
      </c>
    </row>
    <row r="30" spans="3:12" ht="15.75" customHeight="1">
      <c r="C30" s="8" t="s">
        <v>54</v>
      </c>
      <c r="D30" s="30" t="s">
        <v>55</v>
      </c>
      <c r="E30" s="35">
        <f>'元データ'!D28</f>
        <v>3204</v>
      </c>
      <c r="F30" s="36">
        <f>'元データ'!E28</f>
        <v>1226</v>
      </c>
      <c r="G30" s="37">
        <f t="shared" si="0"/>
        <v>0.38264669163545567</v>
      </c>
      <c r="H30" s="41">
        <f>'元データ'!H28</f>
        <v>112</v>
      </c>
      <c r="I30" s="43">
        <f>'元データ'!I28</f>
        <v>29</v>
      </c>
      <c r="J30" s="41">
        <f>'元データ'!J28</f>
        <v>44</v>
      </c>
      <c r="K30" s="43">
        <f>'元データ'!K28</f>
        <v>1</v>
      </c>
      <c r="L30" s="23">
        <f t="shared" si="1"/>
        <v>0.19230769230769232</v>
      </c>
    </row>
    <row r="31" spans="3:12" ht="15.75" customHeight="1">
      <c r="C31" s="8" t="s">
        <v>56</v>
      </c>
      <c r="D31" s="30" t="s">
        <v>57</v>
      </c>
      <c r="E31" s="35">
        <f>'元データ'!D29</f>
        <v>2080</v>
      </c>
      <c r="F31" s="36">
        <f>'元データ'!E29</f>
        <v>885</v>
      </c>
      <c r="G31" s="37">
        <f t="shared" si="0"/>
        <v>0.4254807692307692</v>
      </c>
      <c r="H31" s="41">
        <f>'元データ'!H29</f>
        <v>75</v>
      </c>
      <c r="I31" s="43">
        <f>'元データ'!I29</f>
        <v>41</v>
      </c>
      <c r="J31" s="41">
        <f>'元データ'!J29</f>
        <v>29</v>
      </c>
      <c r="K31" s="43">
        <f>'元データ'!K29</f>
        <v>6</v>
      </c>
      <c r="L31" s="23">
        <f t="shared" si="1"/>
        <v>0.4519230769230769</v>
      </c>
    </row>
    <row r="32" spans="3:12" ht="15.75" customHeight="1">
      <c r="C32" s="8" t="s">
        <v>58</v>
      </c>
      <c r="D32" s="30" t="s">
        <v>59</v>
      </c>
      <c r="E32" s="35">
        <f>'元データ'!D30</f>
        <v>5419</v>
      </c>
      <c r="F32" s="36">
        <f>'元データ'!E30</f>
        <v>1476</v>
      </c>
      <c r="G32" s="37">
        <f t="shared" si="0"/>
        <v>0.2723749769330135</v>
      </c>
      <c r="H32" s="41">
        <f>'元データ'!H30</f>
        <v>152</v>
      </c>
      <c r="I32" s="43">
        <f>'元データ'!I30</f>
        <v>85</v>
      </c>
      <c r="J32" s="41">
        <f>'元データ'!J30</f>
        <v>51</v>
      </c>
      <c r="K32" s="43">
        <f>'元データ'!K30</f>
        <v>16</v>
      </c>
      <c r="L32" s="23">
        <f t="shared" si="1"/>
        <v>0.4975369458128079</v>
      </c>
    </row>
    <row r="33" spans="3:12" ht="15.75" customHeight="1">
      <c r="C33" s="8" t="s">
        <v>60</v>
      </c>
      <c r="D33" s="30" t="s">
        <v>61</v>
      </c>
      <c r="E33" s="35">
        <f>'元データ'!D31</f>
        <v>14144</v>
      </c>
      <c r="F33" s="36">
        <f>'元データ'!E31</f>
        <v>5824</v>
      </c>
      <c r="G33" s="37">
        <f t="shared" si="0"/>
        <v>0.4117647058823529</v>
      </c>
      <c r="H33" s="41">
        <f>'元データ'!H31</f>
        <v>571</v>
      </c>
      <c r="I33" s="43">
        <f>'元データ'!I31</f>
        <v>240</v>
      </c>
      <c r="J33" s="41">
        <f>'元データ'!J31</f>
        <v>198</v>
      </c>
      <c r="K33" s="43">
        <f>'元データ'!K31</f>
        <v>21</v>
      </c>
      <c r="L33" s="23">
        <f t="shared" si="1"/>
        <v>0.33940182054616386</v>
      </c>
    </row>
    <row r="34" spans="3:12" ht="15.75" customHeight="1">
      <c r="C34" s="8" t="s">
        <v>62</v>
      </c>
      <c r="D34" s="30" t="s">
        <v>63</v>
      </c>
      <c r="E34" s="35">
        <f>'元データ'!D32</f>
        <v>3134</v>
      </c>
      <c r="F34" s="36">
        <f>'元データ'!E32</f>
        <v>1449</v>
      </c>
      <c r="G34" s="37">
        <f t="shared" si="0"/>
        <v>0.4623484365028717</v>
      </c>
      <c r="H34" s="41">
        <f>'元データ'!H32</f>
        <v>118</v>
      </c>
      <c r="I34" s="43">
        <f>'元データ'!I32</f>
        <v>60</v>
      </c>
      <c r="J34" s="41">
        <f>'元データ'!J32</f>
        <v>41</v>
      </c>
      <c r="K34" s="43">
        <f>'元データ'!K32</f>
        <v>8</v>
      </c>
      <c r="L34" s="23">
        <f t="shared" si="1"/>
        <v>0.4276729559748428</v>
      </c>
    </row>
    <row r="35" spans="3:12" ht="15.75" customHeight="1">
      <c r="C35" s="8" t="s">
        <v>64</v>
      </c>
      <c r="D35" s="30" t="s">
        <v>65</v>
      </c>
      <c r="E35" s="35">
        <f>'元データ'!D33</f>
        <v>3449</v>
      </c>
      <c r="F35" s="36">
        <f>'元データ'!E33</f>
        <v>1095</v>
      </c>
      <c r="G35" s="37">
        <f t="shared" si="0"/>
        <v>0.3174833285010148</v>
      </c>
      <c r="H35" s="41">
        <f>'元データ'!H33</f>
        <v>108</v>
      </c>
      <c r="I35" s="43">
        <f>'元データ'!I33</f>
        <v>30</v>
      </c>
      <c r="J35" s="41">
        <f>'元データ'!J33</f>
        <v>32</v>
      </c>
      <c r="K35" s="43">
        <f>'元データ'!K33</f>
        <v>11</v>
      </c>
      <c r="L35" s="23">
        <f t="shared" si="1"/>
        <v>0.29285714285714287</v>
      </c>
    </row>
    <row r="36" spans="3:12" ht="15.75" customHeight="1">
      <c r="C36" s="8" t="s">
        <v>66</v>
      </c>
      <c r="D36" s="30" t="s">
        <v>67</v>
      </c>
      <c r="E36" s="35">
        <f>'元データ'!D34</f>
        <v>7758</v>
      </c>
      <c r="F36" s="36">
        <f>'元データ'!E34</f>
        <v>2991</v>
      </c>
      <c r="G36" s="37">
        <f t="shared" si="0"/>
        <v>0.38553750966744005</v>
      </c>
      <c r="H36" s="41">
        <f>'元データ'!H34</f>
        <v>239</v>
      </c>
      <c r="I36" s="43">
        <f>'元データ'!I34</f>
        <v>186</v>
      </c>
      <c r="J36" s="41">
        <f>'元データ'!J34</f>
        <v>150</v>
      </c>
      <c r="K36" s="43">
        <f>'元データ'!K34</f>
        <v>60</v>
      </c>
      <c r="L36" s="23">
        <f t="shared" si="1"/>
        <v>0.6323907455012854</v>
      </c>
    </row>
    <row r="37" spans="3:12" ht="15.75" customHeight="1">
      <c r="C37" s="8" t="s">
        <v>68</v>
      </c>
      <c r="D37" s="30" t="s">
        <v>69</v>
      </c>
      <c r="E37" s="35">
        <f>'元データ'!D35</f>
        <v>4061</v>
      </c>
      <c r="F37" s="36">
        <f>'元データ'!E35</f>
        <v>1539</v>
      </c>
      <c r="G37" s="37">
        <f t="shared" si="0"/>
        <v>0.37897069687269147</v>
      </c>
      <c r="H37" s="41">
        <f>'元データ'!H35</f>
        <v>131</v>
      </c>
      <c r="I37" s="43">
        <f>'元データ'!I35</f>
        <v>33</v>
      </c>
      <c r="J37" s="41">
        <f>'元データ'!J35</f>
        <v>77</v>
      </c>
      <c r="K37" s="43">
        <f>'元データ'!K35</f>
        <v>12</v>
      </c>
      <c r="L37" s="23">
        <f t="shared" si="1"/>
        <v>0.21634615384615385</v>
      </c>
    </row>
    <row r="38" spans="3:12" ht="15.75" customHeight="1">
      <c r="C38" s="8" t="s">
        <v>70</v>
      </c>
      <c r="D38" s="30" t="s">
        <v>71</v>
      </c>
      <c r="E38" s="35">
        <f>'元データ'!D36</f>
        <v>3065</v>
      </c>
      <c r="F38" s="36">
        <f>'元データ'!E36</f>
        <v>1230</v>
      </c>
      <c r="G38" s="37">
        <f t="shared" si="0"/>
        <v>0.401305057096248</v>
      </c>
      <c r="H38" s="41">
        <f>'元データ'!H36</f>
        <v>111</v>
      </c>
      <c r="I38" s="43">
        <f>'元データ'!I36</f>
        <v>18</v>
      </c>
      <c r="J38" s="41">
        <f>'元データ'!J36</f>
        <v>53</v>
      </c>
      <c r="K38" s="43">
        <f>'元データ'!K36</f>
        <v>5</v>
      </c>
      <c r="L38" s="23">
        <f t="shared" si="1"/>
        <v>0.1402439024390244</v>
      </c>
    </row>
    <row r="39" spans="3:12" ht="15.75" customHeight="1">
      <c r="C39" s="8" t="s">
        <v>72</v>
      </c>
      <c r="D39" s="30" t="s">
        <v>73</v>
      </c>
      <c r="E39" s="35">
        <f>'元データ'!D37</f>
        <v>4915</v>
      </c>
      <c r="F39" s="36">
        <f>'元データ'!E37</f>
        <v>1782</v>
      </c>
      <c r="G39" s="37">
        <f t="shared" si="0"/>
        <v>0.36256358087487284</v>
      </c>
      <c r="H39" s="41">
        <f>'元データ'!H37</f>
        <v>183</v>
      </c>
      <c r="I39" s="43">
        <f>'元データ'!I37</f>
        <v>105</v>
      </c>
      <c r="J39" s="41">
        <f>'元データ'!J37</f>
        <v>51</v>
      </c>
      <c r="K39" s="43">
        <f>'元データ'!K37</f>
        <v>3</v>
      </c>
      <c r="L39" s="23">
        <f t="shared" si="1"/>
        <v>0.46153846153846156</v>
      </c>
    </row>
    <row r="40" spans="3:12" ht="15.75" customHeight="1">
      <c r="C40" s="8" t="s">
        <v>74</v>
      </c>
      <c r="D40" s="30" t="s">
        <v>75</v>
      </c>
      <c r="E40" s="35">
        <f>'元データ'!D38</f>
        <v>5682</v>
      </c>
      <c r="F40" s="36">
        <f>'元データ'!E38</f>
        <v>1690</v>
      </c>
      <c r="G40" s="37">
        <f t="shared" si="0"/>
        <v>0.2974304822245688</v>
      </c>
      <c r="H40" s="41">
        <f>'元データ'!H38</f>
        <v>133</v>
      </c>
      <c r="I40" s="43">
        <f>'元データ'!I38</f>
        <v>23</v>
      </c>
      <c r="J40" s="41">
        <f>'元データ'!J38</f>
        <v>52</v>
      </c>
      <c r="K40" s="43">
        <f>'元データ'!K38</f>
        <v>1</v>
      </c>
      <c r="L40" s="23">
        <f t="shared" si="1"/>
        <v>0.12972972972972974</v>
      </c>
    </row>
    <row r="41" spans="3:12" ht="15.75" customHeight="1">
      <c r="C41" s="8" t="s">
        <v>76</v>
      </c>
      <c r="D41" s="30" t="s">
        <v>77</v>
      </c>
      <c r="E41" s="35">
        <f>'元データ'!D39</f>
        <v>11439</v>
      </c>
      <c r="F41" s="36">
        <f>'元データ'!E39</f>
        <v>4288</v>
      </c>
      <c r="G41" s="37">
        <f t="shared" si="0"/>
        <v>0.3748579421278084</v>
      </c>
      <c r="H41" s="41">
        <f>'元データ'!H39</f>
        <v>332</v>
      </c>
      <c r="I41" s="43">
        <f>'元データ'!I39</f>
        <v>146</v>
      </c>
      <c r="J41" s="41">
        <f>'元データ'!J39</f>
        <v>146</v>
      </c>
      <c r="K41" s="43">
        <f>'元データ'!K39</f>
        <v>44</v>
      </c>
      <c r="L41" s="23">
        <f t="shared" si="1"/>
        <v>0.39748953974895396</v>
      </c>
    </row>
    <row r="42" spans="3:12" ht="15.75" customHeight="1">
      <c r="C42" s="8" t="s">
        <v>78</v>
      </c>
      <c r="D42" s="30" t="s">
        <v>79</v>
      </c>
      <c r="E42" s="35">
        <f>'元データ'!D40</f>
        <v>7668</v>
      </c>
      <c r="F42" s="36">
        <f>'元データ'!E40</f>
        <v>2672</v>
      </c>
      <c r="G42" s="37">
        <f t="shared" si="0"/>
        <v>0.34846113719353156</v>
      </c>
      <c r="H42" s="41">
        <f>'元データ'!H40</f>
        <v>213</v>
      </c>
      <c r="I42" s="43">
        <f>'元データ'!I40</f>
        <v>17</v>
      </c>
      <c r="J42" s="41">
        <f>'元データ'!J40</f>
        <v>129</v>
      </c>
      <c r="K42" s="43">
        <f>'元データ'!K40</f>
        <v>9</v>
      </c>
      <c r="L42" s="23">
        <f t="shared" si="1"/>
        <v>0.07602339181286549</v>
      </c>
    </row>
    <row r="43" spans="3:12" ht="15.75" customHeight="1">
      <c r="C43" s="8" t="s">
        <v>80</v>
      </c>
      <c r="D43" s="30" t="s">
        <v>81</v>
      </c>
      <c r="E43" s="35">
        <f>'元データ'!D41</f>
        <v>10997</v>
      </c>
      <c r="F43" s="36">
        <f>'元データ'!E41</f>
        <v>2862</v>
      </c>
      <c r="G43" s="37">
        <f t="shared" si="0"/>
        <v>0.26025279621715014</v>
      </c>
      <c r="H43" s="41">
        <f>'元データ'!H41</f>
        <v>222</v>
      </c>
      <c r="I43" s="43">
        <f>'元データ'!I41</f>
        <v>79</v>
      </c>
      <c r="J43" s="41">
        <f>'元データ'!J41</f>
        <v>123</v>
      </c>
      <c r="K43" s="43">
        <f>'元データ'!K41</f>
        <v>1</v>
      </c>
      <c r="L43" s="23">
        <f t="shared" si="1"/>
        <v>0.2318840579710145</v>
      </c>
    </row>
    <row r="44" spans="3:12" ht="15.75" customHeight="1">
      <c r="C44" s="8" t="s">
        <v>82</v>
      </c>
      <c r="D44" s="30" t="s">
        <v>83</v>
      </c>
      <c r="E44" s="35">
        <f>'元データ'!D42</f>
        <v>11317</v>
      </c>
      <c r="F44" s="36">
        <f>'元データ'!E42</f>
        <v>3737</v>
      </c>
      <c r="G44" s="37">
        <f t="shared" si="0"/>
        <v>0.3302111867102589</v>
      </c>
      <c r="H44" s="41">
        <f>'元データ'!H42</f>
        <v>251</v>
      </c>
      <c r="I44" s="43">
        <f>'元データ'!I42</f>
        <v>110</v>
      </c>
      <c r="J44" s="41">
        <f>'元データ'!J42</f>
        <v>141</v>
      </c>
      <c r="K44" s="43">
        <f>'元データ'!K42</f>
        <v>16</v>
      </c>
      <c r="L44" s="23">
        <f t="shared" si="1"/>
        <v>0.32142857142857145</v>
      </c>
    </row>
    <row r="45" spans="3:12" ht="15.75" customHeight="1">
      <c r="C45" s="8" t="s">
        <v>84</v>
      </c>
      <c r="D45" s="30" t="s">
        <v>85</v>
      </c>
      <c r="E45" s="35">
        <f>'元データ'!D43</f>
        <v>16678</v>
      </c>
      <c r="F45" s="36">
        <f>'元データ'!E43</f>
        <v>6374</v>
      </c>
      <c r="G45" s="37">
        <f t="shared" si="0"/>
        <v>0.38218011752008635</v>
      </c>
      <c r="H45" s="41">
        <f>'元データ'!H43</f>
        <v>455</v>
      </c>
      <c r="I45" s="43">
        <f>'元データ'!I43</f>
        <v>188</v>
      </c>
      <c r="J45" s="41">
        <f>'元データ'!J43</f>
        <v>210</v>
      </c>
      <c r="K45" s="43">
        <f>'元データ'!K43</f>
        <v>55</v>
      </c>
      <c r="L45" s="23">
        <f t="shared" si="1"/>
        <v>0.36541353383458647</v>
      </c>
    </row>
    <row r="46" spans="3:12" ht="15.75" customHeight="1">
      <c r="C46" s="97" t="s">
        <v>106</v>
      </c>
      <c r="D46" s="98"/>
      <c r="E46" s="45">
        <f>E5+E6+E7+E8+E9+E10+E11+E12+E13+E14+E15+E16+E17+E18+E19+E20+E21+E22+E23+E25+E33+E36+E39+E40+E41+E42+E43+E44+E45</f>
        <v>897121</v>
      </c>
      <c r="F46" s="46">
        <f>F5+F6+F7+F8+F9+F10+F11+F12+F13+F14+F15+F16+F17+F18+F19+F20+F21+F22+F23+F25+F33+F36+F39+F40+F41+F42+F43+F44+F45</f>
        <v>289690</v>
      </c>
      <c r="G46" s="63">
        <f t="shared" si="0"/>
        <v>0.32291073333474524</v>
      </c>
      <c r="H46" s="64">
        <f>H5+H6+H7+H8+H9+H10+H11+H12+H13+H14+H15+H16+H17+H18+H19+H20+H21+H22+H23+H25+H33+H36+H39+H40+H41+H42+H43+H44+H45</f>
        <v>24485</v>
      </c>
      <c r="I46" s="65">
        <f>I5+I6+I7+I8+I9+I10+I11+I12+I13+I14+I15+I16+I17+I18+I19+I20+I21+I22+I23+I25+I33+I36+I39+I40+I41+I42+I43+I44+I45</f>
        <v>5318</v>
      </c>
      <c r="J46" s="64">
        <f>J5+J6+J7+J8+J9+J10+J11+J12+J13+J14+J15+J16+J17+J18+J19+J20+J21+J22+J23+J25+J33+J36+J39+J40+J41+J42+J43+J44+J45</f>
        <v>8374</v>
      </c>
      <c r="K46" s="65">
        <f>K5+K6+K7+K8+K9+K10+K11+K12+K13+K14+K15+K16+K17+K18+K19+K20+K21+K22+K23+K25+K33+K36+K39+K40+K41+K42+K43+K44+K45</f>
        <v>804</v>
      </c>
      <c r="L46" s="66">
        <f t="shared" si="1"/>
        <v>0.18631120849691105</v>
      </c>
    </row>
    <row r="47" spans="3:12" ht="15.75" customHeight="1">
      <c r="C47" s="97" t="s">
        <v>107</v>
      </c>
      <c r="D47" s="98"/>
      <c r="E47" s="45">
        <f>E24+E26+E27+E28+E29+E30+E31+E32+E34+E35+E37+E38</f>
        <v>48003</v>
      </c>
      <c r="F47" s="46">
        <f>F24+F26+F27+F28+F29+F30+F31+F32+F34+F35+F37+F38</f>
        <v>17392</v>
      </c>
      <c r="G47" s="63">
        <f t="shared" si="0"/>
        <v>0.3623106889152761</v>
      </c>
      <c r="H47" s="64">
        <f>H24+H26+H27+H28+H29+H30+H31+H32+H34+H35+H37+H38</f>
        <v>1574</v>
      </c>
      <c r="I47" s="65">
        <f>I24+I26+I27+I28+I29+I30+I31+I32+I34+I35+I37+I38</f>
        <v>462</v>
      </c>
      <c r="J47" s="64">
        <f>J24+J26+J27+J28+J29+J30+J31+J32+J34+J35+J37+J38</f>
        <v>583</v>
      </c>
      <c r="K47" s="65">
        <f>K24+K26+K27+K28+K29+K30+K31+K32+K34+K35+K37+K38</f>
        <v>94</v>
      </c>
      <c r="L47" s="66">
        <f t="shared" si="1"/>
        <v>0.2577654149281409</v>
      </c>
    </row>
    <row r="48" spans="3:12" ht="15.75" customHeight="1">
      <c r="C48" s="97" t="s">
        <v>108</v>
      </c>
      <c r="D48" s="98"/>
      <c r="E48" s="45">
        <f>E46+E47</f>
        <v>945124</v>
      </c>
      <c r="F48" s="46">
        <f>F46+F47</f>
        <v>307082</v>
      </c>
      <c r="G48" s="63">
        <f t="shared" si="0"/>
        <v>0.32491186341686384</v>
      </c>
      <c r="H48" s="64">
        <f>H46+H47</f>
        <v>26059</v>
      </c>
      <c r="I48" s="65">
        <f>I46+I47</f>
        <v>5780</v>
      </c>
      <c r="J48" s="64">
        <f>J46+J47</f>
        <v>8957</v>
      </c>
      <c r="K48" s="65">
        <f>K46+K47</f>
        <v>898</v>
      </c>
      <c r="L48" s="66">
        <f>(I48+K48)/(H48+J48)</f>
        <v>0.1907128169979438</v>
      </c>
    </row>
    <row r="49" spans="3:12" ht="15.75" customHeight="1">
      <c r="C49" s="8" t="s">
        <v>86</v>
      </c>
      <c r="D49" s="31" t="s">
        <v>87</v>
      </c>
      <c r="E49" s="35">
        <f>'元データ'!D44</f>
        <v>970</v>
      </c>
      <c r="F49" s="39">
        <f>'元データ'!E44</f>
        <v>252</v>
      </c>
      <c r="G49" s="37">
        <f t="shared" si="0"/>
        <v>0.2597938144329897</v>
      </c>
      <c r="H49" s="41">
        <f>'元データ'!H44</f>
        <v>24</v>
      </c>
      <c r="I49" s="43">
        <f>'元データ'!I44</f>
        <v>2</v>
      </c>
      <c r="J49" s="41">
        <f>'元データ'!J44</f>
        <v>17</v>
      </c>
      <c r="K49" s="43">
        <f>'元データ'!K44</f>
        <v>1</v>
      </c>
      <c r="L49" s="23">
        <f t="shared" si="1"/>
        <v>0.07317073170731707</v>
      </c>
    </row>
    <row r="50" spans="3:12" ht="15.75" customHeight="1">
      <c r="C50" s="8" t="s">
        <v>88</v>
      </c>
      <c r="D50" s="31" t="s">
        <v>89</v>
      </c>
      <c r="E50" s="35">
        <f>'元データ'!D45</f>
        <v>179</v>
      </c>
      <c r="F50" s="39">
        <f>'元データ'!E45</f>
        <v>49</v>
      </c>
      <c r="G50" s="37">
        <f t="shared" si="0"/>
        <v>0.2737430167597765</v>
      </c>
      <c r="H50" s="41">
        <f>'元データ'!H45</f>
        <v>6</v>
      </c>
      <c r="I50" s="43">
        <f>'元データ'!I45</f>
        <v>7</v>
      </c>
      <c r="J50" s="41">
        <f>'元データ'!J45</f>
        <v>5</v>
      </c>
      <c r="K50" s="43">
        <f>'元データ'!K45</f>
        <v>1</v>
      </c>
      <c r="L50" s="23">
        <f t="shared" si="1"/>
        <v>0.7272727272727273</v>
      </c>
    </row>
    <row r="51" spans="3:12" ht="15.75" customHeight="1">
      <c r="C51" s="8" t="s">
        <v>90</v>
      </c>
      <c r="D51" s="31" t="s">
        <v>91</v>
      </c>
      <c r="E51" s="35">
        <f>'元データ'!D46</f>
        <v>1429</v>
      </c>
      <c r="F51" s="39">
        <f>'元データ'!E46</f>
        <v>406</v>
      </c>
      <c r="G51" s="37">
        <f t="shared" si="0"/>
        <v>0.2841147655703289</v>
      </c>
      <c r="H51" s="41">
        <f>'元データ'!H46</f>
        <v>38</v>
      </c>
      <c r="I51" s="43">
        <f>'元データ'!I46</f>
        <v>3</v>
      </c>
      <c r="J51" s="41">
        <f>'元データ'!J46</f>
        <v>31</v>
      </c>
      <c r="K51" s="43">
        <f>'元データ'!K46</f>
        <v>1</v>
      </c>
      <c r="L51" s="23">
        <f t="shared" si="1"/>
        <v>0.057971014492753624</v>
      </c>
    </row>
    <row r="52" spans="3:12" ht="15.75" customHeight="1">
      <c r="C52" s="8" t="s">
        <v>92</v>
      </c>
      <c r="D52" s="31" t="s">
        <v>93</v>
      </c>
      <c r="E52" s="35">
        <f>'元データ'!D47</f>
        <v>5653</v>
      </c>
      <c r="F52" s="39">
        <f>'元データ'!E47</f>
        <v>1537</v>
      </c>
      <c r="G52" s="37">
        <f t="shared" si="0"/>
        <v>0.27189103131080844</v>
      </c>
      <c r="H52" s="41">
        <f>'元データ'!H47</f>
        <v>134</v>
      </c>
      <c r="I52" s="43">
        <f>'元データ'!I47</f>
        <v>2</v>
      </c>
      <c r="J52" s="41">
        <f>'元データ'!J47</f>
        <v>98</v>
      </c>
      <c r="K52" s="43">
        <f>'元データ'!K47</f>
        <v>2</v>
      </c>
      <c r="L52" s="23">
        <f t="shared" si="1"/>
        <v>0.017241379310344827</v>
      </c>
    </row>
    <row r="53" spans="3:12" ht="15.75" customHeight="1">
      <c r="C53" s="8" t="s">
        <v>94</v>
      </c>
      <c r="D53" s="31" t="s">
        <v>95</v>
      </c>
      <c r="E53" s="35">
        <f>'元データ'!D48</f>
        <v>10265</v>
      </c>
      <c r="F53" s="39">
        <f>'元データ'!E48</f>
        <v>736</v>
      </c>
      <c r="G53" s="37">
        <f t="shared" si="0"/>
        <v>0.07169995129079396</v>
      </c>
      <c r="H53" s="41">
        <f>'元データ'!H48</f>
        <v>35</v>
      </c>
      <c r="I53" s="43">
        <f>'元データ'!I48</f>
        <v>1</v>
      </c>
      <c r="J53" s="41">
        <f>'元データ'!J48</f>
        <v>18</v>
      </c>
      <c r="K53" s="43">
        <f>'元データ'!K48</f>
        <v>0</v>
      </c>
      <c r="L53" s="23">
        <f t="shared" si="1"/>
        <v>0.018867924528301886</v>
      </c>
    </row>
    <row r="54" spans="3:12" ht="15.75" customHeight="1">
      <c r="C54" s="8" t="s">
        <v>96</v>
      </c>
      <c r="D54" s="31" t="s">
        <v>97</v>
      </c>
      <c r="E54" s="35">
        <f>'元データ'!D49</f>
        <v>1939</v>
      </c>
      <c r="F54" s="39">
        <f>'元データ'!E49</f>
        <v>647</v>
      </c>
      <c r="G54" s="37">
        <f t="shared" si="0"/>
        <v>0.333677153171738</v>
      </c>
      <c r="H54" s="41">
        <f>'元データ'!H49</f>
        <v>35</v>
      </c>
      <c r="I54" s="43">
        <f>'元データ'!I49</f>
        <v>0</v>
      </c>
      <c r="J54" s="41">
        <f>'元データ'!J49</f>
        <v>13</v>
      </c>
      <c r="K54" s="43">
        <f>'元データ'!K49</f>
        <v>0</v>
      </c>
      <c r="L54" s="23">
        <f t="shared" si="1"/>
        <v>0</v>
      </c>
    </row>
    <row r="55" spans="3:12" ht="15.75" customHeight="1">
      <c r="C55" s="8" t="s">
        <v>98</v>
      </c>
      <c r="D55" s="31" t="s">
        <v>99</v>
      </c>
      <c r="E55" s="35">
        <f>'元データ'!D50</f>
        <v>43858</v>
      </c>
      <c r="F55" s="39">
        <f>'元データ'!E50</f>
        <v>12297</v>
      </c>
      <c r="G55" s="37">
        <f t="shared" si="0"/>
        <v>0.2803821423685531</v>
      </c>
      <c r="H55" s="41">
        <f>'元データ'!H50</f>
        <v>1171</v>
      </c>
      <c r="I55" s="43">
        <f>'元データ'!I50</f>
        <v>81</v>
      </c>
      <c r="J55" s="41">
        <f>'元データ'!J50</f>
        <v>1368</v>
      </c>
      <c r="K55" s="43">
        <f>'元データ'!K50</f>
        <v>77</v>
      </c>
      <c r="L55" s="23">
        <f t="shared" si="1"/>
        <v>0.062229224103977944</v>
      </c>
    </row>
    <row r="56" spans="3:12" ht="15.75" customHeight="1">
      <c r="C56" s="99" t="s">
        <v>109</v>
      </c>
      <c r="D56" s="100"/>
      <c r="E56" s="47">
        <f>SUM(E49:E55)</f>
        <v>64293</v>
      </c>
      <c r="F56" s="46">
        <f>SUM(F49:F55)</f>
        <v>15924</v>
      </c>
      <c r="G56" s="48">
        <f t="shared" si="0"/>
        <v>0.24767859642573842</v>
      </c>
      <c r="H56" s="49">
        <f>SUM(H49:H55)</f>
        <v>1443</v>
      </c>
      <c r="I56" s="50">
        <f>SUM(I49:I55)</f>
        <v>96</v>
      </c>
      <c r="J56" s="49">
        <f>SUM(J49:J55)</f>
        <v>1550</v>
      </c>
      <c r="K56" s="50">
        <f>SUM(K49:K55)</f>
        <v>82</v>
      </c>
      <c r="L56" s="80">
        <f t="shared" si="1"/>
        <v>0.059472101570330775</v>
      </c>
    </row>
    <row r="57" spans="3:12" ht="27" customHeight="1" thickBot="1">
      <c r="C57" s="95" t="s">
        <v>100</v>
      </c>
      <c r="D57" s="96"/>
      <c r="E57" s="51">
        <f>E48+E56</f>
        <v>1009417</v>
      </c>
      <c r="F57" s="52">
        <f>F48+F56</f>
        <v>323006</v>
      </c>
      <c r="G57" s="62">
        <f>F57/E57</f>
        <v>0.3199926294088568</v>
      </c>
      <c r="H57" s="53">
        <f>H48+H56</f>
        <v>27502</v>
      </c>
      <c r="I57" s="54">
        <f>I48+I56</f>
        <v>5876</v>
      </c>
      <c r="J57" s="53">
        <f>J48+J56</f>
        <v>10507</v>
      </c>
      <c r="K57" s="54">
        <f>K48+K56</f>
        <v>980</v>
      </c>
      <c r="L57" s="81">
        <f t="shared" si="1"/>
        <v>0.18037833144781498</v>
      </c>
    </row>
    <row r="58" spans="3:11" ht="16.5" customHeight="1">
      <c r="C58" s="18" t="s">
        <v>144</v>
      </c>
      <c r="D58" s="19"/>
      <c r="E58" s="20"/>
      <c r="F58" s="21"/>
      <c r="G58" s="22"/>
      <c r="H58" s="20"/>
      <c r="I58" s="20"/>
      <c r="J58" s="20"/>
      <c r="K58" s="20"/>
    </row>
    <row r="59" spans="3:11" ht="16.5" customHeight="1">
      <c r="C59" s="9"/>
      <c r="D59" s="14"/>
      <c r="E59" s="15"/>
      <c r="F59" s="16"/>
      <c r="G59" s="17"/>
      <c r="H59" s="15"/>
      <c r="I59" s="15"/>
      <c r="J59" s="15"/>
      <c r="K59" s="15"/>
    </row>
    <row r="60" spans="3:11" ht="16.5" customHeight="1">
      <c r="C60" s="9"/>
      <c r="D60" s="14"/>
      <c r="E60" s="15"/>
      <c r="F60" s="16"/>
      <c r="G60" s="17"/>
      <c r="H60" s="15"/>
      <c r="I60" s="15"/>
      <c r="J60" s="15"/>
      <c r="K60" s="15"/>
    </row>
    <row r="61" ht="17.25" customHeight="1">
      <c r="C61" s="9"/>
    </row>
  </sheetData>
  <mergeCells count="12">
    <mergeCell ref="C57:D57"/>
    <mergeCell ref="C46:D46"/>
    <mergeCell ref="C47:D47"/>
    <mergeCell ref="C48:D48"/>
    <mergeCell ref="C56:D56"/>
    <mergeCell ref="C1:I1"/>
    <mergeCell ref="L3:L4"/>
    <mergeCell ref="J3:K3"/>
    <mergeCell ref="C3:C4"/>
    <mergeCell ref="D3:D4"/>
    <mergeCell ref="H3:I3"/>
    <mergeCell ref="E3:G3"/>
  </mergeCells>
  <printOptions horizontalCentered="1" verticalCentered="1"/>
  <pageMargins left="0.2362204724409449" right="0.16" top="0.25" bottom="0.24" header="0.16" footer="0.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5"/>
  <sheetViews>
    <sheetView tabSelected="1" workbookViewId="0" topLeftCell="A34">
      <selection activeCell="J44" sqref="J44:K50"/>
    </sheetView>
  </sheetViews>
  <sheetFormatPr defaultColWidth="8.796875" defaultRowHeight="14.25"/>
  <cols>
    <col min="3" max="3" width="27.19921875" style="0" customWidth="1"/>
    <col min="4" max="4" width="11.59765625" style="0" bestFit="1" customWidth="1"/>
    <col min="5" max="5" width="11.3984375" style="0" customWidth="1"/>
  </cols>
  <sheetData>
    <row r="1" spans="4:11" ht="13.5">
      <c r="D1" s="101" t="s">
        <v>1</v>
      </c>
      <c r="E1" s="101"/>
      <c r="F1" s="101"/>
      <c r="H1" s="25" t="s">
        <v>140</v>
      </c>
      <c r="I1" s="25" t="s">
        <v>140</v>
      </c>
      <c r="J1" s="25" t="s">
        <v>142</v>
      </c>
      <c r="K1" s="25" t="s">
        <v>142</v>
      </c>
    </row>
    <row r="2" spans="4:11" ht="13.5">
      <c r="D2" s="25" t="s">
        <v>134</v>
      </c>
      <c r="E2" s="25" t="s">
        <v>135</v>
      </c>
      <c r="F2" s="25" t="s">
        <v>136</v>
      </c>
      <c r="H2" s="25" t="s">
        <v>134</v>
      </c>
      <c r="I2" s="25" t="s">
        <v>141</v>
      </c>
      <c r="J2" s="25" t="s">
        <v>134</v>
      </c>
      <c r="K2" s="25" t="s">
        <v>141</v>
      </c>
    </row>
    <row r="3" spans="2:11" ht="13.5">
      <c r="B3" s="24">
        <v>284000</v>
      </c>
      <c r="C3" s="25" t="s">
        <v>111</v>
      </c>
      <c r="D3" s="74">
        <v>253479</v>
      </c>
      <c r="E3" s="74">
        <v>78727</v>
      </c>
      <c r="F3" s="69">
        <f>E3/D3</f>
        <v>0.31058588679930094</v>
      </c>
      <c r="H3" s="79">
        <v>7032</v>
      </c>
      <c r="I3" s="79">
        <v>478</v>
      </c>
      <c r="J3" s="79">
        <v>2302</v>
      </c>
      <c r="K3" s="79">
        <v>73</v>
      </c>
    </row>
    <row r="4" spans="2:11" ht="13.5">
      <c r="B4" s="24">
        <v>280024</v>
      </c>
      <c r="C4" s="25" t="s">
        <v>7</v>
      </c>
      <c r="D4" s="72">
        <v>90011</v>
      </c>
      <c r="E4" s="72">
        <v>29820</v>
      </c>
      <c r="F4" s="69">
        <f aca="true" t="shared" si="0" ref="F4:F50">E4/D4</f>
        <v>0.33129284198597947</v>
      </c>
      <c r="H4" s="77">
        <v>2647</v>
      </c>
      <c r="I4" s="77">
        <v>312</v>
      </c>
      <c r="J4" s="77">
        <v>864</v>
      </c>
      <c r="K4" s="77">
        <v>57</v>
      </c>
    </row>
    <row r="5" spans="2:11" ht="13.5">
      <c r="B5" s="11">
        <v>280032</v>
      </c>
      <c r="C5" s="10" t="s">
        <v>112</v>
      </c>
      <c r="D5" s="73">
        <v>80978</v>
      </c>
      <c r="E5" s="73">
        <v>31727</v>
      </c>
      <c r="F5" s="69">
        <f t="shared" si="0"/>
        <v>0.391797772234434</v>
      </c>
      <c r="H5" s="78">
        <v>2259</v>
      </c>
      <c r="I5" s="78">
        <v>1201</v>
      </c>
      <c r="J5" s="78">
        <v>811</v>
      </c>
      <c r="K5" s="78">
        <v>188</v>
      </c>
    </row>
    <row r="6" spans="2:11" ht="13.5">
      <c r="B6" s="11">
        <v>280040</v>
      </c>
      <c r="C6" s="10" t="s">
        <v>11</v>
      </c>
      <c r="D6" s="73">
        <v>47558</v>
      </c>
      <c r="E6" s="73">
        <v>11112</v>
      </c>
      <c r="F6" s="69">
        <f t="shared" si="0"/>
        <v>0.23365154127591573</v>
      </c>
      <c r="H6" s="77">
        <v>995</v>
      </c>
      <c r="I6" s="77">
        <v>314</v>
      </c>
      <c r="J6" s="77">
        <v>313</v>
      </c>
      <c r="K6" s="77">
        <v>45</v>
      </c>
    </row>
    <row r="7" spans="2:11" ht="13.5">
      <c r="B7" s="11">
        <v>280057</v>
      </c>
      <c r="C7" s="10" t="s">
        <v>113</v>
      </c>
      <c r="D7" s="73">
        <v>69112</v>
      </c>
      <c r="E7" s="73">
        <v>22204</v>
      </c>
      <c r="F7" s="69">
        <f t="shared" si="0"/>
        <v>0.3212756106030791</v>
      </c>
      <c r="H7" s="78">
        <v>1682</v>
      </c>
      <c r="I7" s="78">
        <v>727</v>
      </c>
      <c r="J7" s="78">
        <v>530</v>
      </c>
      <c r="K7" s="78">
        <v>30</v>
      </c>
    </row>
    <row r="8" spans="2:11" ht="13.5">
      <c r="B8" s="11">
        <v>280065</v>
      </c>
      <c r="C8" s="10" t="s">
        <v>15</v>
      </c>
      <c r="D8" s="73">
        <v>9573</v>
      </c>
      <c r="E8" s="73">
        <v>2823</v>
      </c>
      <c r="F8" s="69">
        <f t="shared" si="0"/>
        <v>0.29489188342212475</v>
      </c>
      <c r="H8" s="77">
        <v>221</v>
      </c>
      <c r="I8" s="77">
        <v>29</v>
      </c>
      <c r="J8" s="77">
        <v>122</v>
      </c>
      <c r="K8" s="77">
        <v>3</v>
      </c>
    </row>
    <row r="9" spans="2:11" ht="13.5">
      <c r="B9" s="24">
        <v>280073</v>
      </c>
      <c r="C9" s="25" t="s">
        <v>17</v>
      </c>
      <c r="D9" s="72">
        <v>15351</v>
      </c>
      <c r="E9" s="72">
        <v>5714</v>
      </c>
      <c r="F9" s="69">
        <f t="shared" si="0"/>
        <v>0.37222330792782227</v>
      </c>
      <c r="H9" s="77">
        <v>510</v>
      </c>
      <c r="I9" s="77">
        <v>64</v>
      </c>
      <c r="J9" s="77">
        <v>141</v>
      </c>
      <c r="K9" s="77">
        <v>17</v>
      </c>
    </row>
    <row r="10" spans="2:11" ht="13.5">
      <c r="B10" s="24">
        <v>280081</v>
      </c>
      <c r="C10" s="25" t="s">
        <v>19</v>
      </c>
      <c r="D10" s="72">
        <v>32485</v>
      </c>
      <c r="E10" s="72">
        <v>10120</v>
      </c>
      <c r="F10" s="69">
        <f t="shared" si="0"/>
        <v>0.31152839772202556</v>
      </c>
      <c r="H10" s="77">
        <v>828</v>
      </c>
      <c r="I10" s="77">
        <v>72</v>
      </c>
      <c r="J10" s="77">
        <v>322</v>
      </c>
      <c r="K10" s="77">
        <v>18</v>
      </c>
    </row>
    <row r="11" spans="2:11" ht="13.5">
      <c r="B11" s="24">
        <v>280099</v>
      </c>
      <c r="C11" s="25" t="s">
        <v>21</v>
      </c>
      <c r="D11" s="72">
        <v>6303</v>
      </c>
      <c r="E11" s="72">
        <v>2815</v>
      </c>
      <c r="F11" s="69">
        <f t="shared" si="0"/>
        <v>0.4466127240996351</v>
      </c>
      <c r="H11" s="77">
        <v>261</v>
      </c>
      <c r="I11" s="77">
        <v>99</v>
      </c>
      <c r="J11" s="77">
        <v>62</v>
      </c>
      <c r="K11" s="77">
        <v>1</v>
      </c>
    </row>
    <row r="12" spans="2:11" ht="13.5">
      <c r="B12" s="24">
        <v>280115</v>
      </c>
      <c r="C12" s="25" t="s">
        <v>23</v>
      </c>
      <c r="D12" s="72">
        <v>47943</v>
      </c>
      <c r="E12" s="72">
        <v>15795</v>
      </c>
      <c r="F12" s="69">
        <f t="shared" si="0"/>
        <v>0.3294537262999812</v>
      </c>
      <c r="H12" s="77">
        <v>1289</v>
      </c>
      <c r="I12" s="77">
        <v>200</v>
      </c>
      <c r="J12" s="77">
        <v>342</v>
      </c>
      <c r="K12" s="77">
        <v>16</v>
      </c>
    </row>
    <row r="13" spans="2:11" ht="13.5">
      <c r="B13" s="67">
        <v>280131</v>
      </c>
      <c r="C13" s="68" t="s">
        <v>25</v>
      </c>
      <c r="D13" s="72">
        <v>8860</v>
      </c>
      <c r="E13" s="72">
        <v>3042</v>
      </c>
      <c r="F13" s="70">
        <f t="shared" si="0"/>
        <v>0.34334085778781037</v>
      </c>
      <c r="H13" s="77">
        <v>269</v>
      </c>
      <c r="I13" s="77">
        <v>73</v>
      </c>
      <c r="J13" s="77">
        <v>98</v>
      </c>
      <c r="K13" s="77">
        <v>7</v>
      </c>
    </row>
    <row r="14" spans="2:11" ht="13.5">
      <c r="B14" s="67">
        <v>280149</v>
      </c>
      <c r="C14" s="68" t="s">
        <v>27</v>
      </c>
      <c r="D14" s="72">
        <v>8136</v>
      </c>
      <c r="E14" s="72">
        <v>2812</v>
      </c>
      <c r="F14" s="70">
        <f t="shared" si="0"/>
        <v>0.3456243854473943</v>
      </c>
      <c r="H14" s="77">
        <v>223</v>
      </c>
      <c r="I14" s="77">
        <v>37</v>
      </c>
      <c r="J14" s="77">
        <v>130</v>
      </c>
      <c r="K14" s="77">
        <v>0</v>
      </c>
    </row>
    <row r="15" spans="2:11" ht="13.5">
      <c r="B15" s="67">
        <v>280156</v>
      </c>
      <c r="C15" s="68" t="s">
        <v>29</v>
      </c>
      <c r="D15" s="72">
        <v>38514</v>
      </c>
      <c r="E15" s="72">
        <v>13892</v>
      </c>
      <c r="F15" s="70">
        <f t="shared" si="0"/>
        <v>0.36070000519291684</v>
      </c>
      <c r="H15" s="77">
        <v>1215</v>
      </c>
      <c r="I15" s="77">
        <v>74</v>
      </c>
      <c r="J15" s="77">
        <v>360</v>
      </c>
      <c r="K15" s="77">
        <v>10</v>
      </c>
    </row>
    <row r="16" spans="2:11" ht="13.5">
      <c r="B16" s="67">
        <v>280164</v>
      </c>
      <c r="C16" s="68" t="s">
        <v>31</v>
      </c>
      <c r="D16" s="72">
        <v>16036</v>
      </c>
      <c r="E16" s="72">
        <v>3965</v>
      </c>
      <c r="F16" s="70">
        <f t="shared" si="0"/>
        <v>0.2472561736093789</v>
      </c>
      <c r="H16" s="77">
        <v>395</v>
      </c>
      <c r="I16" s="77">
        <v>49</v>
      </c>
      <c r="J16" s="77">
        <v>145</v>
      </c>
      <c r="K16" s="77">
        <v>7</v>
      </c>
    </row>
    <row r="17" spans="2:11" ht="13.5">
      <c r="B17" s="67">
        <v>280172</v>
      </c>
      <c r="C17" s="68" t="s">
        <v>33</v>
      </c>
      <c r="D17" s="72">
        <v>16585</v>
      </c>
      <c r="E17" s="72">
        <v>2253</v>
      </c>
      <c r="F17" s="70">
        <f t="shared" si="0"/>
        <v>0.13584564365390414</v>
      </c>
      <c r="H17" s="77">
        <v>254</v>
      </c>
      <c r="I17" s="77">
        <v>24</v>
      </c>
      <c r="J17" s="77">
        <v>64</v>
      </c>
      <c r="K17" s="77">
        <v>1</v>
      </c>
    </row>
    <row r="18" spans="2:11" ht="13.5">
      <c r="B18" s="24">
        <v>280180</v>
      </c>
      <c r="C18" s="25" t="s">
        <v>35</v>
      </c>
      <c r="D18" s="72">
        <v>28997</v>
      </c>
      <c r="E18" s="72">
        <v>9561</v>
      </c>
      <c r="F18" s="71">
        <f t="shared" si="0"/>
        <v>0.3297237645273649</v>
      </c>
      <c r="H18" s="77">
        <v>797</v>
      </c>
      <c r="I18" s="77">
        <v>205</v>
      </c>
      <c r="J18" s="77">
        <v>202</v>
      </c>
      <c r="K18" s="77">
        <v>50</v>
      </c>
    </row>
    <row r="19" spans="2:11" ht="13.5">
      <c r="B19" s="24">
        <v>280198</v>
      </c>
      <c r="C19" s="25" t="s">
        <v>37</v>
      </c>
      <c r="D19" s="72">
        <v>8399</v>
      </c>
      <c r="E19" s="72">
        <v>2096</v>
      </c>
      <c r="F19" s="71">
        <f t="shared" si="0"/>
        <v>0.24955351827598524</v>
      </c>
      <c r="H19" s="77">
        <v>204</v>
      </c>
      <c r="I19" s="77">
        <v>57</v>
      </c>
      <c r="J19" s="77">
        <v>86</v>
      </c>
      <c r="K19" s="77">
        <v>5</v>
      </c>
    </row>
    <row r="20" spans="2:11" ht="13.5">
      <c r="B20" s="24">
        <v>280206</v>
      </c>
      <c r="C20" s="25" t="s">
        <v>39</v>
      </c>
      <c r="D20" s="72">
        <v>14076</v>
      </c>
      <c r="E20" s="72">
        <v>4575</v>
      </c>
      <c r="F20" s="71">
        <f t="shared" si="0"/>
        <v>0.32502131287297525</v>
      </c>
      <c r="H20" s="77">
        <v>393</v>
      </c>
      <c r="I20" s="77">
        <v>48</v>
      </c>
      <c r="J20" s="77">
        <v>104</v>
      </c>
      <c r="K20" s="77">
        <v>10</v>
      </c>
    </row>
    <row r="21" spans="2:11" ht="13.5">
      <c r="B21" s="24">
        <v>280214</v>
      </c>
      <c r="C21" s="25" t="s">
        <v>41</v>
      </c>
      <c r="D21" s="72">
        <v>8220</v>
      </c>
      <c r="E21" s="72">
        <v>2486</v>
      </c>
      <c r="F21" s="71">
        <f t="shared" si="0"/>
        <v>0.3024330900243309</v>
      </c>
      <c r="H21" s="77">
        <v>240</v>
      </c>
      <c r="I21" s="77">
        <v>86</v>
      </c>
      <c r="J21" s="77">
        <v>87</v>
      </c>
      <c r="K21" s="77">
        <v>17</v>
      </c>
    </row>
    <row r="22" spans="2:11" ht="13.5">
      <c r="B22" s="24">
        <v>280222</v>
      </c>
      <c r="C22" s="25" t="s">
        <v>114</v>
      </c>
      <c r="D22" s="72">
        <v>5089</v>
      </c>
      <c r="E22" s="72">
        <v>2113</v>
      </c>
      <c r="F22" s="71">
        <f t="shared" si="0"/>
        <v>0.41520927490666143</v>
      </c>
      <c r="H22" s="77">
        <v>184</v>
      </c>
      <c r="I22" s="77">
        <v>22</v>
      </c>
      <c r="J22" s="77">
        <v>48</v>
      </c>
      <c r="K22" s="77">
        <v>2</v>
      </c>
    </row>
    <row r="23" spans="2:11" ht="13.5">
      <c r="B23" s="24">
        <v>280248</v>
      </c>
      <c r="C23" s="25" t="s">
        <v>45</v>
      </c>
      <c r="D23" s="72">
        <v>5907</v>
      </c>
      <c r="E23" s="72">
        <v>1931</v>
      </c>
      <c r="F23" s="71">
        <f t="shared" si="0"/>
        <v>0.32690028779414254</v>
      </c>
      <c r="H23" s="77">
        <v>172</v>
      </c>
      <c r="I23" s="77">
        <v>75</v>
      </c>
      <c r="J23" s="77">
        <v>89</v>
      </c>
      <c r="K23" s="77">
        <v>39</v>
      </c>
    </row>
    <row r="24" spans="2:11" ht="13.5">
      <c r="B24" s="24">
        <v>280271</v>
      </c>
      <c r="C24" s="25" t="s">
        <v>115</v>
      </c>
      <c r="D24" s="72">
        <v>4144</v>
      </c>
      <c r="E24" s="72">
        <v>1530</v>
      </c>
      <c r="F24" s="71">
        <f t="shared" si="0"/>
        <v>0.3692084942084942</v>
      </c>
      <c r="H24" s="77">
        <v>122</v>
      </c>
      <c r="I24" s="77">
        <v>0</v>
      </c>
      <c r="J24" s="77">
        <v>63</v>
      </c>
      <c r="K24" s="77">
        <v>7</v>
      </c>
    </row>
    <row r="25" spans="2:11" ht="13.5">
      <c r="B25" s="24">
        <v>280313</v>
      </c>
      <c r="C25" s="25" t="s">
        <v>116</v>
      </c>
      <c r="D25" s="72">
        <v>5913</v>
      </c>
      <c r="E25" s="72">
        <v>1831</v>
      </c>
      <c r="F25" s="71">
        <f t="shared" si="0"/>
        <v>0.3096566886521224</v>
      </c>
      <c r="H25" s="77">
        <v>207</v>
      </c>
      <c r="I25" s="77">
        <v>49</v>
      </c>
      <c r="J25" s="77">
        <v>52</v>
      </c>
      <c r="K25" s="77">
        <v>1</v>
      </c>
    </row>
    <row r="26" spans="2:11" ht="13.5">
      <c r="B26" s="24">
        <v>280321</v>
      </c>
      <c r="C26" s="25" t="s">
        <v>117</v>
      </c>
      <c r="D26" s="72">
        <v>5985</v>
      </c>
      <c r="E26" s="72">
        <v>1932</v>
      </c>
      <c r="F26" s="71">
        <f t="shared" si="0"/>
        <v>0.32280701754385965</v>
      </c>
      <c r="H26" s="77">
        <v>155</v>
      </c>
      <c r="I26" s="77">
        <v>33</v>
      </c>
      <c r="J26" s="77">
        <v>39</v>
      </c>
      <c r="K26" s="77">
        <v>9</v>
      </c>
    </row>
    <row r="27" spans="2:11" ht="13.5">
      <c r="B27" s="24">
        <v>280370</v>
      </c>
      <c r="C27" s="25" t="s">
        <v>118</v>
      </c>
      <c r="D27" s="72">
        <v>2460</v>
      </c>
      <c r="E27" s="72">
        <v>1086</v>
      </c>
      <c r="F27" s="71">
        <f t="shared" si="0"/>
        <v>0.44146341463414634</v>
      </c>
      <c r="H27" s="77">
        <v>99</v>
      </c>
      <c r="I27" s="77">
        <v>62</v>
      </c>
      <c r="J27" s="77">
        <v>54</v>
      </c>
      <c r="K27" s="77">
        <v>16</v>
      </c>
    </row>
    <row r="28" spans="2:11" ht="13.5">
      <c r="B28" s="24">
        <v>280396</v>
      </c>
      <c r="C28" s="25" t="s">
        <v>119</v>
      </c>
      <c r="D28" s="72">
        <v>3204</v>
      </c>
      <c r="E28" s="72">
        <v>1226</v>
      </c>
      <c r="F28" s="71">
        <f t="shared" si="0"/>
        <v>0.38264669163545567</v>
      </c>
      <c r="H28" s="77">
        <v>112</v>
      </c>
      <c r="I28" s="77">
        <v>29</v>
      </c>
      <c r="J28" s="77">
        <v>44</v>
      </c>
      <c r="K28" s="77">
        <v>1</v>
      </c>
    </row>
    <row r="29" spans="2:11" ht="13.5">
      <c r="B29" s="24">
        <v>280404</v>
      </c>
      <c r="C29" s="25" t="s">
        <v>120</v>
      </c>
      <c r="D29" s="72">
        <v>2080</v>
      </c>
      <c r="E29" s="72">
        <v>885</v>
      </c>
      <c r="F29" s="71">
        <f t="shared" si="0"/>
        <v>0.4254807692307692</v>
      </c>
      <c r="H29" s="77">
        <v>75</v>
      </c>
      <c r="I29" s="77">
        <v>41</v>
      </c>
      <c r="J29" s="77">
        <v>29</v>
      </c>
      <c r="K29" s="77">
        <v>6</v>
      </c>
    </row>
    <row r="30" spans="2:11" ht="13.5">
      <c r="B30" s="24">
        <v>280420</v>
      </c>
      <c r="C30" s="25" t="s">
        <v>121</v>
      </c>
      <c r="D30" s="72">
        <v>5419</v>
      </c>
      <c r="E30" s="72">
        <v>1476</v>
      </c>
      <c r="F30" s="71">
        <f t="shared" si="0"/>
        <v>0.2723749769330135</v>
      </c>
      <c r="H30" s="77">
        <v>152</v>
      </c>
      <c r="I30" s="77">
        <v>85</v>
      </c>
      <c r="J30" s="77">
        <v>51</v>
      </c>
      <c r="K30" s="77">
        <v>16</v>
      </c>
    </row>
    <row r="31" spans="2:11" ht="13.5">
      <c r="B31" s="24">
        <v>280438</v>
      </c>
      <c r="C31" s="25" t="s">
        <v>61</v>
      </c>
      <c r="D31" s="72">
        <v>14144</v>
      </c>
      <c r="E31" s="72">
        <v>5824</v>
      </c>
      <c r="F31" s="71">
        <f t="shared" si="0"/>
        <v>0.4117647058823529</v>
      </c>
      <c r="H31" s="77">
        <v>571</v>
      </c>
      <c r="I31" s="77">
        <v>240</v>
      </c>
      <c r="J31" s="77">
        <v>198</v>
      </c>
      <c r="K31" s="77">
        <v>21</v>
      </c>
    </row>
    <row r="32" spans="2:11" ht="13.5">
      <c r="B32" s="24">
        <v>280453</v>
      </c>
      <c r="C32" s="25" t="s">
        <v>122</v>
      </c>
      <c r="D32" s="72">
        <v>3134</v>
      </c>
      <c r="E32" s="72">
        <v>1449</v>
      </c>
      <c r="F32" s="71">
        <f t="shared" si="0"/>
        <v>0.4623484365028717</v>
      </c>
      <c r="H32" s="77">
        <v>118</v>
      </c>
      <c r="I32" s="77">
        <v>60</v>
      </c>
      <c r="J32" s="77">
        <v>41</v>
      </c>
      <c r="K32" s="77">
        <v>8</v>
      </c>
    </row>
    <row r="33" spans="2:11" ht="13.5">
      <c r="B33" s="24">
        <v>280461</v>
      </c>
      <c r="C33" s="25" t="s">
        <v>123</v>
      </c>
      <c r="D33" s="72">
        <v>3449</v>
      </c>
      <c r="E33" s="72">
        <v>1095</v>
      </c>
      <c r="F33" s="71">
        <f t="shared" si="0"/>
        <v>0.3174833285010148</v>
      </c>
      <c r="H33" s="77">
        <v>108</v>
      </c>
      <c r="I33" s="77">
        <v>30</v>
      </c>
      <c r="J33" s="77">
        <v>32</v>
      </c>
      <c r="K33" s="77">
        <v>11</v>
      </c>
    </row>
    <row r="34" spans="2:11" ht="13.5">
      <c r="B34" s="11">
        <v>280503</v>
      </c>
      <c r="C34" s="10" t="s">
        <v>124</v>
      </c>
      <c r="D34" s="72">
        <v>7758</v>
      </c>
      <c r="E34" s="72">
        <v>2991</v>
      </c>
      <c r="F34" s="71">
        <f t="shared" si="0"/>
        <v>0.38553750966744005</v>
      </c>
      <c r="H34" s="77">
        <v>239</v>
      </c>
      <c r="I34" s="77">
        <v>186</v>
      </c>
      <c r="J34" s="77">
        <v>150</v>
      </c>
      <c r="K34" s="77">
        <v>60</v>
      </c>
    </row>
    <row r="35" spans="2:11" ht="13.5">
      <c r="B35" s="24">
        <v>280578</v>
      </c>
      <c r="C35" s="25" t="s">
        <v>125</v>
      </c>
      <c r="D35" s="72">
        <v>4061</v>
      </c>
      <c r="E35" s="72">
        <v>1539</v>
      </c>
      <c r="F35" s="71">
        <f t="shared" si="0"/>
        <v>0.37897069687269147</v>
      </c>
      <c r="H35" s="77">
        <v>131</v>
      </c>
      <c r="I35" s="77">
        <v>33</v>
      </c>
      <c r="J35" s="77">
        <v>77</v>
      </c>
      <c r="K35" s="77">
        <v>12</v>
      </c>
    </row>
    <row r="36" spans="2:11" ht="13.5">
      <c r="B36" s="24">
        <v>280628</v>
      </c>
      <c r="C36" s="25" t="s">
        <v>126</v>
      </c>
      <c r="D36" s="72">
        <v>3065</v>
      </c>
      <c r="E36" s="72">
        <v>1230</v>
      </c>
      <c r="F36" s="71">
        <f t="shared" si="0"/>
        <v>0.401305057096248</v>
      </c>
      <c r="H36" s="77">
        <v>111</v>
      </c>
      <c r="I36" s="77">
        <v>18</v>
      </c>
      <c r="J36" s="77">
        <v>53</v>
      </c>
      <c r="K36" s="77">
        <v>5</v>
      </c>
    </row>
    <row r="37" spans="2:11" ht="13.5">
      <c r="B37" s="24">
        <v>280651</v>
      </c>
      <c r="C37" s="25" t="s">
        <v>73</v>
      </c>
      <c r="D37" s="72">
        <v>4915</v>
      </c>
      <c r="E37" s="72">
        <v>1782</v>
      </c>
      <c r="F37" s="71">
        <f t="shared" si="0"/>
        <v>0.36256358087487284</v>
      </c>
      <c r="H37" s="77">
        <v>183</v>
      </c>
      <c r="I37" s="77">
        <v>105</v>
      </c>
      <c r="J37" s="77">
        <v>51</v>
      </c>
      <c r="K37" s="77">
        <v>3</v>
      </c>
    </row>
    <row r="38" spans="2:11" ht="13.5">
      <c r="B38" s="24">
        <v>280701</v>
      </c>
      <c r="C38" s="25" t="s">
        <v>75</v>
      </c>
      <c r="D38" s="72">
        <v>5682</v>
      </c>
      <c r="E38" s="72">
        <v>1690</v>
      </c>
      <c r="F38" s="71">
        <f t="shared" si="0"/>
        <v>0.2974304822245688</v>
      </c>
      <c r="H38" s="77">
        <v>133</v>
      </c>
      <c r="I38" s="77">
        <v>23</v>
      </c>
      <c r="J38" s="77">
        <v>52</v>
      </c>
      <c r="K38" s="77">
        <v>1</v>
      </c>
    </row>
    <row r="39" spans="2:11" ht="13.5">
      <c r="B39" s="24">
        <v>280735</v>
      </c>
      <c r="C39" s="25" t="s">
        <v>77</v>
      </c>
      <c r="D39" s="72">
        <v>11439</v>
      </c>
      <c r="E39" s="72">
        <v>4288</v>
      </c>
      <c r="F39" s="71">
        <f t="shared" si="0"/>
        <v>0.3748579421278084</v>
      </c>
      <c r="H39" s="77">
        <v>332</v>
      </c>
      <c r="I39" s="77">
        <v>146</v>
      </c>
      <c r="J39" s="77">
        <v>146</v>
      </c>
      <c r="K39" s="77">
        <v>44</v>
      </c>
    </row>
    <row r="40" spans="2:11" ht="13.5">
      <c r="B40" s="24">
        <v>280792</v>
      </c>
      <c r="C40" s="25" t="s">
        <v>79</v>
      </c>
      <c r="D40" s="72">
        <v>7668</v>
      </c>
      <c r="E40" s="72">
        <v>2672</v>
      </c>
      <c r="F40" s="71">
        <f t="shared" si="0"/>
        <v>0.34846113719353156</v>
      </c>
      <c r="H40" s="77">
        <v>213</v>
      </c>
      <c r="I40" s="77">
        <v>17</v>
      </c>
      <c r="J40" s="77">
        <v>129</v>
      </c>
      <c r="K40" s="77">
        <v>9</v>
      </c>
    </row>
    <row r="41" spans="2:11" ht="13.5">
      <c r="B41" s="24">
        <v>280867</v>
      </c>
      <c r="C41" s="25" t="s">
        <v>81</v>
      </c>
      <c r="D41" s="72">
        <v>10997</v>
      </c>
      <c r="E41" s="72">
        <v>2862</v>
      </c>
      <c r="F41" s="71">
        <f t="shared" si="0"/>
        <v>0.26025279621715014</v>
      </c>
      <c r="H41" s="77">
        <v>222</v>
      </c>
      <c r="I41" s="77">
        <v>79</v>
      </c>
      <c r="J41" s="77">
        <v>123</v>
      </c>
      <c r="K41" s="77">
        <v>1</v>
      </c>
    </row>
    <row r="42" spans="2:11" ht="13.5">
      <c r="B42" s="24">
        <v>280933</v>
      </c>
      <c r="C42" s="25" t="s">
        <v>83</v>
      </c>
      <c r="D42" s="72">
        <v>11317</v>
      </c>
      <c r="E42" s="72">
        <v>3737</v>
      </c>
      <c r="F42" s="71">
        <f t="shared" si="0"/>
        <v>0.3302111867102589</v>
      </c>
      <c r="H42" s="77">
        <v>251</v>
      </c>
      <c r="I42" s="77">
        <v>110</v>
      </c>
      <c r="J42" s="77">
        <v>141</v>
      </c>
      <c r="K42" s="77">
        <v>16</v>
      </c>
    </row>
    <row r="43" spans="2:11" ht="13.5">
      <c r="B43" s="24">
        <v>280958</v>
      </c>
      <c r="C43" s="25" t="s">
        <v>85</v>
      </c>
      <c r="D43" s="72">
        <v>16678</v>
      </c>
      <c r="E43" s="72">
        <v>6374</v>
      </c>
      <c r="F43" s="71">
        <f t="shared" si="0"/>
        <v>0.38218011752008635</v>
      </c>
      <c r="H43" s="77">
        <v>455</v>
      </c>
      <c r="I43" s="77">
        <v>188</v>
      </c>
      <c r="J43" s="77">
        <v>210</v>
      </c>
      <c r="K43" s="77">
        <v>55</v>
      </c>
    </row>
    <row r="44" spans="2:11" ht="13.5">
      <c r="B44" s="24">
        <v>283010</v>
      </c>
      <c r="C44" s="26" t="s">
        <v>127</v>
      </c>
      <c r="D44" s="72">
        <v>970</v>
      </c>
      <c r="E44" s="72">
        <v>252</v>
      </c>
      <c r="F44" s="71">
        <f t="shared" si="0"/>
        <v>0.2597938144329897</v>
      </c>
      <c r="H44" s="77">
        <v>24</v>
      </c>
      <c r="I44" s="77">
        <v>2</v>
      </c>
      <c r="J44" s="77">
        <v>17</v>
      </c>
      <c r="K44" s="77">
        <v>1</v>
      </c>
    </row>
    <row r="45" spans="2:11" ht="13.5">
      <c r="B45" s="24">
        <v>283036</v>
      </c>
      <c r="C45" s="26" t="s">
        <v>128</v>
      </c>
      <c r="D45" s="72">
        <v>179</v>
      </c>
      <c r="E45" s="72">
        <v>49</v>
      </c>
      <c r="F45" s="71">
        <f t="shared" si="0"/>
        <v>0.2737430167597765</v>
      </c>
      <c r="H45" s="77">
        <v>6</v>
      </c>
      <c r="I45" s="77">
        <v>7</v>
      </c>
      <c r="J45" s="77">
        <v>5</v>
      </c>
      <c r="K45" s="77">
        <v>1</v>
      </c>
    </row>
    <row r="46" spans="2:11" ht="13.5">
      <c r="B46" s="24">
        <v>283051</v>
      </c>
      <c r="C46" s="26" t="s">
        <v>129</v>
      </c>
      <c r="D46" s="72">
        <v>1429</v>
      </c>
      <c r="E46" s="72">
        <v>406</v>
      </c>
      <c r="F46" s="71">
        <f t="shared" si="0"/>
        <v>0.2841147655703289</v>
      </c>
      <c r="H46" s="77">
        <v>38</v>
      </c>
      <c r="I46" s="77">
        <v>3</v>
      </c>
      <c r="J46" s="77">
        <v>31</v>
      </c>
      <c r="K46" s="77">
        <v>1</v>
      </c>
    </row>
    <row r="47" spans="2:11" ht="13.5">
      <c r="B47" s="24">
        <v>283069</v>
      </c>
      <c r="C47" s="26" t="s">
        <v>130</v>
      </c>
      <c r="D47" s="72">
        <v>5653</v>
      </c>
      <c r="E47" s="72">
        <v>1537</v>
      </c>
      <c r="F47" s="71">
        <f t="shared" si="0"/>
        <v>0.27189103131080844</v>
      </c>
      <c r="H47" s="77">
        <v>134</v>
      </c>
      <c r="I47" s="77">
        <v>2</v>
      </c>
      <c r="J47" s="77">
        <v>98</v>
      </c>
      <c r="K47" s="77">
        <v>2</v>
      </c>
    </row>
    <row r="48" spans="2:11" ht="13.5">
      <c r="B48" s="24">
        <v>283077</v>
      </c>
      <c r="C48" s="26" t="s">
        <v>131</v>
      </c>
      <c r="D48" s="72">
        <v>10265</v>
      </c>
      <c r="E48" s="72">
        <v>736</v>
      </c>
      <c r="F48" s="71">
        <f t="shared" si="0"/>
        <v>0.07169995129079396</v>
      </c>
      <c r="H48" s="77">
        <v>35</v>
      </c>
      <c r="I48" s="77">
        <v>1</v>
      </c>
      <c r="J48" s="77">
        <v>18</v>
      </c>
      <c r="K48" s="77">
        <v>0</v>
      </c>
    </row>
    <row r="49" spans="2:11" ht="13.5">
      <c r="B49" s="24">
        <v>283085</v>
      </c>
      <c r="C49" s="26" t="s">
        <v>132</v>
      </c>
      <c r="D49" s="72">
        <v>1939</v>
      </c>
      <c r="E49" s="72">
        <v>647</v>
      </c>
      <c r="F49" s="71">
        <f t="shared" si="0"/>
        <v>0.333677153171738</v>
      </c>
      <c r="H49" s="77">
        <v>35</v>
      </c>
      <c r="I49" s="77">
        <v>0</v>
      </c>
      <c r="J49" s="77">
        <v>13</v>
      </c>
      <c r="K49" s="77">
        <v>0</v>
      </c>
    </row>
    <row r="50" spans="2:11" ht="13.5">
      <c r="B50" s="24">
        <v>283093</v>
      </c>
      <c r="C50" s="26" t="s">
        <v>133</v>
      </c>
      <c r="D50" s="72">
        <v>43858</v>
      </c>
      <c r="E50" s="72">
        <v>12297</v>
      </c>
      <c r="F50" s="71">
        <f t="shared" si="0"/>
        <v>0.2803821423685531</v>
      </c>
      <c r="H50" s="77">
        <v>1171</v>
      </c>
      <c r="I50" s="77">
        <v>81</v>
      </c>
      <c r="J50" s="77">
        <v>1368</v>
      </c>
      <c r="K50" s="77">
        <v>77</v>
      </c>
    </row>
    <row r="51" spans="2:11" ht="13.5">
      <c r="B51" s="25" t="s">
        <v>137</v>
      </c>
      <c r="C51" s="25"/>
      <c r="D51" s="75">
        <f>SUM(D3:D43)</f>
        <v>945124</v>
      </c>
      <c r="E51" s="75">
        <f>SUM(E3:E43)</f>
        <v>307082</v>
      </c>
      <c r="F51" s="76">
        <f>E51/D51</f>
        <v>0.32491186341686384</v>
      </c>
      <c r="H51" s="75">
        <f>SUM(H3:H43)</f>
        <v>26059</v>
      </c>
      <c r="I51" s="75">
        <f>SUM(I3:I43)</f>
        <v>5780</v>
      </c>
      <c r="J51" s="75">
        <f>SUM(J3:J43)</f>
        <v>8957</v>
      </c>
      <c r="K51" s="75">
        <f>SUM(K3:K43)</f>
        <v>898</v>
      </c>
    </row>
    <row r="52" spans="2:11" ht="13.5">
      <c r="B52" s="25" t="s">
        <v>138</v>
      </c>
      <c r="C52" s="25"/>
      <c r="D52" s="75">
        <f>SUM(D44:D50)</f>
        <v>64293</v>
      </c>
      <c r="E52" s="75">
        <f>SUM(E44:E50)</f>
        <v>15924</v>
      </c>
      <c r="F52" s="76">
        <f>E52/D52</f>
        <v>0.24767859642573842</v>
      </c>
      <c r="H52" s="75">
        <f>SUM(H44:H50)</f>
        <v>1443</v>
      </c>
      <c r="I52" s="75">
        <f>SUM(I44:I50)</f>
        <v>96</v>
      </c>
      <c r="J52" s="75">
        <f>SUM(J44:J50)</f>
        <v>1550</v>
      </c>
      <c r="K52" s="75">
        <f>SUM(K44:K50)</f>
        <v>82</v>
      </c>
    </row>
    <row r="53" spans="2:11" ht="13.5">
      <c r="B53" s="25" t="s">
        <v>139</v>
      </c>
      <c r="C53" s="25"/>
      <c r="D53" s="75">
        <f>D51+D52</f>
        <v>1009417</v>
      </c>
      <c r="E53" s="75">
        <f>E51+E52</f>
        <v>323006</v>
      </c>
      <c r="F53" s="76">
        <f>E53/D53</f>
        <v>0.3199926294088568</v>
      </c>
      <c r="H53" s="75">
        <f>H51+H52</f>
        <v>27502</v>
      </c>
      <c r="I53" s="75">
        <f>I51+I52</f>
        <v>5876</v>
      </c>
      <c r="J53" s="75">
        <f>J51+J52</f>
        <v>10507</v>
      </c>
      <c r="K53" s="75">
        <f>K51+K52</f>
        <v>980</v>
      </c>
    </row>
    <row r="55" ht="13.5">
      <c r="H55" s="27"/>
    </row>
  </sheetData>
  <mergeCells count="1">
    <mergeCell ref="D1:F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yamakawa</dc:creator>
  <cp:keywords/>
  <dc:description/>
  <cp:lastModifiedBy>兵庫県</cp:lastModifiedBy>
  <cp:lastPrinted>2013-12-02T04:43:03Z</cp:lastPrinted>
  <dcterms:created xsi:type="dcterms:W3CDTF">2010-07-07T08:03:52Z</dcterms:created>
  <dcterms:modified xsi:type="dcterms:W3CDTF">2013-12-02T05:43:21Z</dcterms:modified>
  <cp:category/>
  <cp:version/>
  <cp:contentType/>
  <cp:contentStatus/>
</cp:coreProperties>
</file>