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510" activeTab="0"/>
  </bookViews>
  <sheets>
    <sheet name="第１表" sheetId="1" r:id="rId1"/>
    <sheet name="2表" sheetId="2" r:id="rId2"/>
    <sheet name="第3表" sheetId="3" r:id="rId3"/>
    <sheet name="4表1" sheetId="4" r:id="rId4"/>
    <sheet name="第４表２" sheetId="5" r:id="rId5"/>
    <sheet name="第5表1" sheetId="6" r:id="rId6"/>
    <sheet name="第5表2" sheetId="7" r:id="rId7"/>
    <sheet name="第6表" sheetId="8" r:id="rId8"/>
    <sheet name="第７表" sheetId="9" r:id="rId9"/>
    <sheet name="第8表" sheetId="10" r:id="rId10"/>
    <sheet name="第9表" sheetId="11" r:id="rId11"/>
    <sheet name="第10表" sheetId="12" r:id="rId12"/>
    <sheet name="第11表" sheetId="13" r:id="rId13"/>
    <sheet name="第12表" sheetId="14" r:id="rId14"/>
    <sheet name="表13" sheetId="15" r:id="rId15"/>
    <sheet name="14-1表" sheetId="16" r:id="rId16"/>
    <sheet name="別記" sheetId="17" r:id="rId17"/>
    <sheet name="14-1表（注）" sheetId="18" r:id="rId18"/>
    <sheet name="14-2表(医療)" sheetId="19" r:id="rId19"/>
    <sheet name="14-2表（後期）" sheetId="20" r:id="rId20"/>
    <sheet name="14-2表(介護)" sheetId="21" r:id="rId21"/>
    <sheet name="第１５表" sheetId="22" r:id="rId22"/>
    <sheet name="第16表" sheetId="23" r:id="rId23"/>
    <sheet name="第17表" sheetId="24" r:id="rId24"/>
    <sheet name="第18表" sheetId="25" r:id="rId25"/>
  </sheets>
  <externalReferences>
    <externalReference r:id="rId28"/>
    <externalReference r:id="rId29"/>
    <externalReference r:id="rId30"/>
  </externalReferences>
  <definedNames>
    <definedName name="_x1" localSheetId="7">#REF!</definedName>
    <definedName name="_x1" localSheetId="9">#REF!</definedName>
    <definedName name="_x1">'第１表'!$E$17:$G$56</definedName>
    <definedName name="_x2" localSheetId="7">#REF!</definedName>
    <definedName name="_x2" localSheetId="9">#REF!</definedName>
    <definedName name="_x2">'第１表'!$Q$17:$Q$56</definedName>
    <definedName name="_y1" localSheetId="2">'[2]第３表⑲'!#REF!</definedName>
    <definedName name="_y1">'[2]第３表⑲'!#REF!</definedName>
    <definedName name="_Y622" localSheetId="7">#REF!</definedName>
    <definedName name="_Y622" localSheetId="9">#REF!</definedName>
    <definedName name="_Y622">'第１表'!#REF!</definedName>
    <definedName name="_z5" localSheetId="7">#REF!</definedName>
    <definedName name="_z5" localSheetId="9">#REF!</definedName>
    <definedName name="_z5">'第１表'!$Q$17:$R$56</definedName>
    <definedName name="a" localSheetId="2">'[2]第３表⑲'!#REF!</definedName>
    <definedName name="a" localSheetId="7">#REF!</definedName>
    <definedName name="a" localSheetId="9">#REF!</definedName>
    <definedName name="a">'第１表'!$A$11:$X$15</definedName>
    <definedName name="a_62年B140.aa">#REF!</definedName>
    <definedName name="a_63年B140.aa">#REF!</definedName>
    <definedName name="a_元年B140.aa">#REF!</definedName>
    <definedName name="aa" localSheetId="7">#REF!</definedName>
    <definedName name="aa" localSheetId="8">'第７表'!$H$15:$H$62</definedName>
    <definedName name="aa" localSheetId="9">#REF!</definedName>
    <definedName name="aa">'第１表'!$A$57:$X$57</definedName>
    <definedName name="aaa" localSheetId="1">'2表'!#REF!</definedName>
    <definedName name="aaa" localSheetId="3">'[1]2表'!#REF!</definedName>
    <definedName name="aaa" localSheetId="4">'第４表２'!$E$16:$J$64</definedName>
    <definedName name="aaa" localSheetId="7">#REF!</definedName>
    <definedName name="aaa" localSheetId="9">#REF!</definedName>
    <definedName name="aaa">'第１表'!$AC$17:$AC$56</definedName>
    <definedName name="b" localSheetId="7">#REF!</definedName>
    <definedName name="b" localSheetId="9">#REF!</definedName>
    <definedName name="b">'第１表'!$Q$17:$R$56</definedName>
    <definedName name="bb" localSheetId="7">#REF!</definedName>
    <definedName name="bb" localSheetId="9">#REF!</definedName>
    <definedName name="bb">'第１表'!$F$17:$F$56</definedName>
    <definedName name="bbb">'第４表２'!$H$5:$H$64</definedName>
    <definedName name="e_2年B140.aa">#REF!</definedName>
    <definedName name="ee" localSheetId="7">#REF!</definedName>
    <definedName name="ee" localSheetId="9">#REF!</definedName>
    <definedName name="ee">'第１表'!$C$17:$C$56</definedName>
    <definedName name="ji" localSheetId="7">#REF!</definedName>
    <definedName name="ji" localSheetId="9">#REF!</definedName>
    <definedName name="ji">'第１表'!$Q$17:$Q$56</definedName>
    <definedName name="ppp">'第７表'!$D$15:$D$54</definedName>
    <definedName name="_xlnm.Print_Area" localSheetId="15">'14-1表'!$A$1:$AH$55</definedName>
    <definedName name="_xlnm.Print_Area" localSheetId="17">'14-1表（注）'!$A$1:$AA$17</definedName>
    <definedName name="_xlnm.Print_Area" localSheetId="18">'14-2表(医療)'!$A$1:$U$61</definedName>
    <definedName name="_xlnm.Print_Area" localSheetId="20">'14-2表(介護)'!$A$1:$U$61</definedName>
    <definedName name="_xlnm.Print_Area" localSheetId="19">'14-2表（後期）'!$A$1:$U$61</definedName>
    <definedName name="_xlnm.Print_Area" localSheetId="1">'2表'!$A$1:$V$65</definedName>
    <definedName name="_xlnm.Print_Area" localSheetId="3">'4表1'!$A$1:$AD$69</definedName>
    <definedName name="_xlnm.Print_Area" localSheetId="21">'第１５表'!$A$1:$L$73</definedName>
    <definedName name="_xlnm.Print_Area" localSheetId="23">'第17表'!$A$1:$AL$55</definedName>
    <definedName name="_xlnm.Print_Area" localSheetId="24">'第18表'!$A$1:$AJ$58</definedName>
    <definedName name="_xlnm.Print_Area" localSheetId="0">'第１表'!$A$1:$X$135</definedName>
    <definedName name="_xlnm.Print_Area" localSheetId="2">'第3表'!$A$1:$F$37</definedName>
    <definedName name="_xlnm.Print_Area" localSheetId="4">'第４表２'!$A$1:$J$68</definedName>
    <definedName name="_xlnm.Print_Area" localSheetId="5">'第5表1'!$A$1:$L$66</definedName>
    <definedName name="_xlnm.Print_Area" localSheetId="6">'第5表2'!$A$1:$L$65</definedName>
    <definedName name="_xlnm.Print_Area" localSheetId="8">'第７表'!$A$1:$P$57</definedName>
    <definedName name="_xlnm.Print_Area" localSheetId="9">'第8表'!$A$1:$N$62</definedName>
    <definedName name="_xlnm.Print_Area" localSheetId="14">'表13'!$A$1:$N$64</definedName>
    <definedName name="_xlnm.Print_Area" localSheetId="16">'別記'!$A$1:$B$50</definedName>
    <definedName name="_xlnm.Print_Titles" localSheetId="15">'14-1表'!$3:$5</definedName>
    <definedName name="_xlnm.Print_Titles" localSheetId="18">'14-2表(医療)'!$1:$5</definedName>
    <definedName name="_xlnm.Print_Titles" localSheetId="20">'14-2表(介護)'!$2:$5</definedName>
    <definedName name="_xlnm.Print_Titles" localSheetId="19">'14-2表（後期）'!$1:$5</definedName>
    <definedName name="_xlnm.Print_Titles" localSheetId="1">'2表'!$A:$B,'2表'!$3:$4</definedName>
    <definedName name="_xlnm.Print_Titles" localSheetId="3">'4表1'!$A:$B,'4表1'!$3:$5</definedName>
    <definedName name="_xlnm.Print_Titles" localSheetId="13">'第12表'!$A:$B</definedName>
    <definedName name="_xlnm.Print_Titles" localSheetId="21">'第１５表'!$3:$4</definedName>
    <definedName name="_xlnm.Print_Titles" localSheetId="0">'第１表'!$A:$B</definedName>
    <definedName name="_xlnm.Print_Titles" localSheetId="4">'第４表２'!$3:$5</definedName>
    <definedName name="_xlnm.Print_Titles" localSheetId="6">'第5表2'!$A:$B</definedName>
    <definedName name="_xlnm.Print_Titles" localSheetId="8">'第７表'!$3:$5</definedName>
    <definedName name="_xlnm.Print_Titles">'2表'!$3:$4</definedName>
    <definedName name="Z_28CC178B_3759_11D7_B313_0000F437382E_.wvu.PrintArea" localSheetId="0" hidden="1">'第１表'!$A$1:$X$56</definedName>
    <definedName name="Z_68FAB2CB_375F_11D7_B313_0000F437382E_.wvu.PrintArea" localSheetId="8" hidden="1">'第７表'!$A$1:$P$54</definedName>
    <definedName name="Z_68FAB2CB_375F_11D7_B313_0000F437382E_.wvu.PrintTitles" localSheetId="8" hidden="1">'第７表'!$3:$5</definedName>
    <definedName name="Z_69BBE5B3_B0CA_4CD2_931E_1826ACFC675F_.wvu.Cols" localSheetId="15" hidden="1">'14-1表'!#REF!,'14-1表'!#REF!</definedName>
    <definedName name="Z_69BBE5B3_B0CA_4CD2_931E_1826ACFC675F_.wvu.PrintArea" localSheetId="15" hidden="1">'14-1表'!$A$1:$T$54</definedName>
    <definedName name="Z_69BBE5B3_B0CA_4CD2_931E_1826ACFC675F_.wvu.PrintTitles" localSheetId="15" hidden="1">'14-1表'!$3:$5</definedName>
    <definedName name="Z_6D4057F8_6FDE_4B78_B21A_4C9E15A51A21_.wvu.PrintArea" localSheetId="1" hidden="1">'2表'!$A$1:$X$66</definedName>
    <definedName name="Z_6D4057F8_6FDE_4B78_B21A_4C9E15A51A21_.wvu.PrintArea" localSheetId="3" hidden="1">'4表1'!$A$1:$AF$67</definedName>
    <definedName name="Z_6D4057F8_6FDE_4B78_B21A_4C9E15A51A21_.wvu.PrintTitles" localSheetId="1" hidden="1">'2表'!$3:$4</definedName>
    <definedName name="Z_6D4057F8_6FDE_4B78_B21A_4C9E15A51A21_.wvu.PrintTitles" localSheetId="3" hidden="1">'4表1'!$3:$5</definedName>
    <definedName name="Z_72477D2F_85CD_4C6C_8D9D_199088487107_.wvu.PrintArea" localSheetId="0" hidden="1">'第１表'!$A$78:$X$132</definedName>
    <definedName name="Z_7BA64ECB_375A_11D7_B313_0000F437382E_.wvu.PrintArea" localSheetId="1" hidden="1">'2表'!$A$1:$X$66</definedName>
    <definedName name="Z_7BA64ECB_375A_11D7_B313_0000F437382E_.wvu.PrintArea" localSheetId="3" hidden="1">'4表1'!$A$1:$AF$67</definedName>
    <definedName name="Z_7BA64ECB_375A_11D7_B313_0000F437382E_.wvu.PrintTitles" localSheetId="1" hidden="1">'2表'!$3:$4</definedName>
    <definedName name="Z_7BA64ECB_375A_11D7_B313_0000F437382E_.wvu.PrintTitles" localSheetId="3" hidden="1">'4表1'!$3:$5</definedName>
    <definedName name="Z_7DB922E9_86A5_4BD9_8FC8_B7AC70C4F9FE_.wvu.PrintArea" localSheetId="8" hidden="1">'第７表'!$A$1:$P$54</definedName>
    <definedName name="Z_7DB922E9_86A5_4BD9_8FC8_B7AC70C4F9FE_.wvu.PrintTitles" localSheetId="8" hidden="1">'第７表'!$3:$5</definedName>
    <definedName name="Z_7F1DBCF0_5D3E_4883_9BE6_D45AA764589E_.wvu.PrintArea" localSheetId="4" hidden="1">'第４表２'!$A$1:$J$67</definedName>
    <definedName name="Z_7F1DBCF0_5D3E_4883_9BE6_D45AA764589E_.wvu.PrintTitles" localSheetId="4" hidden="1">'第４表２'!$3:$5</definedName>
    <definedName name="Z_8ADEDFEB_375C_11D7_B313_0000F437382E_.wvu.PrintArea" localSheetId="4" hidden="1">'第４表２'!$A$1:$J$66</definedName>
    <definedName name="Z_8ADEDFEB_375C_11D7_B313_0000F437382E_.wvu.PrintTitles" localSheetId="4" hidden="1">'第４表２'!$3:$5</definedName>
    <definedName name="Z_C27BC126_152B_4F2B_A4D8_62DA60F7DC67_.wvu.PrintArea" localSheetId="20" hidden="1">'14-2表(介護)'!$A$2:$U$61</definedName>
    <definedName name="Z_C27BC126_152B_4F2B_A4D8_62DA60F7DC67_.wvu.PrintTitles" localSheetId="18" hidden="1">'14-2表(医療)'!$1:$5</definedName>
    <definedName name="Z_C27BC126_152B_4F2B_A4D8_62DA60F7DC67_.wvu.PrintTitles" localSheetId="20" hidden="1">'14-2表(介護)'!$2:$5</definedName>
    <definedName name="Z_C27BC126_152B_4F2B_A4D8_62DA60F7DC67_.wvu.PrintTitles" localSheetId="19" hidden="1">'14-2表（後期）'!$1:$5</definedName>
    <definedName name="Z_C3F04A6B_3821_11D7_B313_0000F437382E_.wvu.PrintArea" localSheetId="20" hidden="1">'14-2表(介護)'!$A$2:$U$61</definedName>
    <definedName name="Z_C3F04A6B_3821_11D7_B313_0000F437382E_.wvu.PrintTitles" localSheetId="18" hidden="1">'14-2表(医療)'!$1:$5</definedName>
    <definedName name="Z_C3F04A6B_3821_11D7_B313_0000F437382E_.wvu.PrintTitles" localSheetId="20" hidden="1">'14-2表(介護)'!$2:$5</definedName>
    <definedName name="Z_C3F04A6B_3821_11D7_B313_0000F437382E_.wvu.PrintTitles" localSheetId="19" hidden="1">'14-2表（後期）'!$1:$5</definedName>
    <definedName name="Z_CE8B83E0_3529_11D7_AC82_E6BAA843AE7F_.wvu.PrintArea" localSheetId="0" hidden="1">'第１表'!$A$1:$X$56</definedName>
    <definedName name="Z_D35E552D_02D9_4E72_A7DC_309FC672F2AA_.wvu.PrintArea" localSheetId="21" hidden="1">'第１５表'!$A$1:$L$73</definedName>
    <definedName name="Z_D35E552D_02D9_4E72_A7DC_309FC672F2AA_.wvu.PrintTitles" localSheetId="21" hidden="1">'第１５表'!$3:$4</definedName>
    <definedName name="Z_E05F340B_3825_11D7_B313_0000F437382E_.wvu.PrintArea" localSheetId="21" hidden="1">'第１５表'!$A$1:$L$73</definedName>
    <definedName name="Z_E05F340B_3825_11D7_B313_0000F437382E_.wvu.PrintTitles" localSheetId="21" hidden="1">'第１５表'!$3:$4</definedName>
    <definedName name="Z_F4CB1E28_3BC4_11D7_A848_00000E9865EB_.wvu.PrintArea" localSheetId="21" hidden="1">'第１５表'!$A$1:$L$73</definedName>
    <definedName name="Z_F4CB1E28_3BC4_11D7_A848_00000E9865EB_.wvu.PrintTitles" localSheetId="21" hidden="1">'第１５表'!$3:$4</definedName>
    <definedName name="Z_F86409E1_3BA4_11D7_A848_00000E9865EB_.wvu.PrintArea" localSheetId="0" hidden="1">'第１表'!$A$78:$X$132</definedName>
    <definedName name="Z_F86409E9_3BA4_11D7_A848_00000E9865EB_.wvu.PrintArea" localSheetId="1" hidden="1">'2表'!$A$1:$X$66</definedName>
    <definedName name="Z_F86409E9_3BA4_11D7_A848_00000E9865EB_.wvu.PrintArea" localSheetId="3" hidden="1">'4表1'!$A$1:$AF$67</definedName>
    <definedName name="Z_F86409E9_3BA4_11D7_A848_00000E9865EB_.wvu.PrintTitles" localSheetId="1" hidden="1">'2表'!$3:$4</definedName>
    <definedName name="Z_F86409E9_3BA4_11D7_A848_00000E9865EB_.wvu.PrintTitles" localSheetId="3" hidden="1">'4表1'!$3:$5</definedName>
    <definedName name="Z_F86409F1_3BA4_11D7_A848_00000E9865EB_.wvu.PrintArea" localSheetId="4" hidden="1">'第４表２'!$A$1:$J$67</definedName>
    <definedName name="Z_F86409F1_3BA4_11D7_A848_00000E9865EB_.wvu.PrintTitles" localSheetId="4" hidden="1">'第４表２'!$3:$5</definedName>
    <definedName name="Z_F86409FB_3BA4_11D7_A848_00000E9865EB_.wvu.PrintArea" localSheetId="8" hidden="1">'第７表'!$A$1:$P$54</definedName>
    <definedName name="Z_F86409FB_3BA4_11D7_A848_00000E9865EB_.wvu.PrintTitles" localSheetId="8" hidden="1">'第７表'!$3:$5</definedName>
    <definedName name="Z_F8640A04_3BA4_11D7_A848_00000E9865EB_.wvu.Cols" localSheetId="15" hidden="1">'14-1表'!#REF!,'14-1表'!#REF!</definedName>
    <definedName name="Z_F8640A04_3BA4_11D7_A848_00000E9865EB_.wvu.PrintArea" localSheetId="15" hidden="1">'14-1表'!$A$1:$T$54</definedName>
    <definedName name="Z_F8640A04_3BA4_11D7_A848_00000E9865EB_.wvu.PrintTitles" localSheetId="15" hidden="1">'14-1表'!$3:$5</definedName>
    <definedName name="Z_F8640A07_3BA4_11D7_A848_00000E9865EB_.wvu.PrintArea" localSheetId="20" hidden="1">'14-2表(介護)'!$A$2:$U$61</definedName>
    <definedName name="Z_F8640A07_3BA4_11D7_A848_00000E9865EB_.wvu.PrintTitles" localSheetId="18" hidden="1">'14-2表(医療)'!$1:$5</definedName>
    <definedName name="Z_F8640A07_3BA4_11D7_A848_00000E9865EB_.wvu.PrintTitles" localSheetId="20" hidden="1">'14-2表(介護)'!$2:$5</definedName>
    <definedName name="Z_F8640A07_3BA4_11D7_A848_00000E9865EB_.wvu.PrintTitles" localSheetId="19" hidden="1">'14-2表（後期）'!$1:$5</definedName>
    <definedName name="一般計">#REF!</definedName>
    <definedName name="印刷">'第４表２'!$A$1:$J$66</definedName>
    <definedName name="印刷１" localSheetId="1">'2表'!$A$1:$K$66</definedName>
    <definedName name="印刷１" localSheetId="7">#REF!</definedName>
    <definedName name="印刷１" localSheetId="8">'第７表'!$A$1:$H$54</definedName>
    <definedName name="印刷１" localSheetId="9">#REF!</definedName>
    <definedName name="印刷１">'第１表'!$A$1:$N$56</definedName>
    <definedName name="印刷２" localSheetId="1">'2表'!$L$1:$X$66</definedName>
    <definedName name="印刷２" localSheetId="2">'[2]第３表⑲'!#REF!</definedName>
    <definedName name="印刷２" localSheetId="7">#REF!</definedName>
    <definedName name="印刷２" localSheetId="8">'第７表'!$I$1:$P$54</definedName>
    <definedName name="印刷２" localSheetId="9">#REF!</definedName>
    <definedName name="印刷２">'第１表'!$Q$1:$X$56</definedName>
    <definedName name="印刷３" localSheetId="3">'4表1'!$A$1:$Q$67</definedName>
    <definedName name="印刷３" localSheetId="7">#REF!</definedName>
    <definedName name="印刷３" localSheetId="9">#REF!</definedName>
    <definedName name="印刷３">'第１表'!$A$78:$N$132</definedName>
    <definedName name="印刷４" localSheetId="3">'4表1'!$R$1:$AF$64</definedName>
    <definedName name="印刷４" localSheetId="7">#REF!</definedName>
    <definedName name="印刷４" localSheetId="9">#REF!</definedName>
    <definedName name="印刷４">'第１表'!$Q$78:$X$132</definedName>
    <definedName name="基金保有額４">#REF!</definedName>
    <definedName name="基盤安定" localSheetId="3">'[1]2表'!#REF!</definedName>
    <definedName name="基盤安定">'2表'!#REF!</definedName>
    <definedName name="審査支払手数料">#REF!</definedName>
    <definedName name="退職計">#REF!</definedName>
    <definedName name="老人計">#REF!</definedName>
  </definedNames>
  <calcPr fullCalcOnLoad="1"/>
</workbook>
</file>

<file path=xl/sharedStrings.xml><?xml version="1.0" encoding="utf-8"?>
<sst xmlns="http://schemas.openxmlformats.org/spreadsheetml/2006/main" count="4349" uniqueCount="1105">
  <si>
    <t>事業開始</t>
  </si>
  <si>
    <t>世 帯 数</t>
  </si>
  <si>
    <t>総被保険</t>
  </si>
  <si>
    <t>退職被保</t>
  </si>
  <si>
    <t>一世帯当</t>
  </si>
  <si>
    <t>年度末総被</t>
  </si>
  <si>
    <t xml:space="preserve"> その他の保険給付（年度末現在）</t>
  </si>
  <si>
    <t>番号</t>
  </si>
  <si>
    <t>保険者名</t>
  </si>
  <si>
    <t xml:space="preserve"> 者数 </t>
  </si>
  <si>
    <t>険者等数</t>
  </si>
  <si>
    <t>たり被保数</t>
  </si>
  <si>
    <t>の割合</t>
  </si>
  <si>
    <t>人   口</t>
  </si>
  <si>
    <t>保険者数</t>
  </si>
  <si>
    <t>加入率</t>
  </si>
  <si>
    <t>負担金</t>
  </si>
  <si>
    <t>出産育児</t>
  </si>
  <si>
    <t>葬祭費</t>
  </si>
  <si>
    <t>その他</t>
  </si>
  <si>
    <t>事  務</t>
  </si>
  <si>
    <t>年 月 日</t>
  </si>
  <si>
    <t>(A)</t>
  </si>
  <si>
    <t>(B)</t>
  </si>
  <si>
    <t>(C)</t>
  </si>
  <si>
    <t>(D)</t>
  </si>
  <si>
    <t>(B)/(A)</t>
  </si>
  <si>
    <t>(C)/(B)</t>
  </si>
  <si>
    <t>一時金</t>
  </si>
  <si>
    <t>職員数</t>
  </si>
  <si>
    <t>世帯</t>
  </si>
  <si>
    <t>人</t>
  </si>
  <si>
    <t>%</t>
  </si>
  <si>
    <t>円</t>
  </si>
  <si>
    <t>市　計</t>
  </si>
  <si>
    <t>町　計</t>
  </si>
  <si>
    <t>市町計</t>
  </si>
  <si>
    <t>表末の</t>
  </si>
  <si>
    <t>組合計</t>
  </si>
  <si>
    <t>(注)参照</t>
  </si>
  <si>
    <t>神 戸 市</t>
  </si>
  <si>
    <t>姫 路 市</t>
  </si>
  <si>
    <t>尼 崎 市</t>
  </si>
  <si>
    <t>明 石 市</t>
  </si>
  <si>
    <t>西 宮 市</t>
  </si>
  <si>
    <t>洲 本 市</t>
  </si>
  <si>
    <t>芦 屋 市</t>
  </si>
  <si>
    <t>伊 丹 市</t>
  </si>
  <si>
    <t>相 生 市</t>
  </si>
  <si>
    <t>豊 岡 市</t>
  </si>
  <si>
    <t>加古川市</t>
  </si>
  <si>
    <t>赤 穂 市</t>
  </si>
  <si>
    <t>西 脇 市</t>
  </si>
  <si>
    <t>宝 塚 市</t>
  </si>
  <si>
    <t>三 木 市</t>
  </si>
  <si>
    <t>高 砂 市</t>
  </si>
  <si>
    <t>川 西 市</t>
  </si>
  <si>
    <t>小 野 市</t>
  </si>
  <si>
    <t>三 田 市</t>
  </si>
  <si>
    <t>加 西 市</t>
  </si>
  <si>
    <t>猪名川町</t>
  </si>
  <si>
    <t>―</t>
  </si>
  <si>
    <t>稲 美 町</t>
  </si>
  <si>
    <t>播 磨 町</t>
  </si>
  <si>
    <t>市 川 町</t>
  </si>
  <si>
    <t>福 崎 町</t>
  </si>
  <si>
    <t>太 子 町</t>
  </si>
  <si>
    <t>上 郡 町</t>
  </si>
  <si>
    <t>佐 用 町</t>
  </si>
  <si>
    <t xml:space="preserve">         一部負担金の割合</t>
  </si>
  <si>
    <t>兵庫食糧</t>
  </si>
  <si>
    <t>経組100,000</t>
  </si>
  <si>
    <t>従組 80,000</t>
  </si>
  <si>
    <t>家   70,000</t>
  </si>
  <si>
    <t>明 石 浦</t>
  </si>
  <si>
    <t>中央卸売</t>
  </si>
  <si>
    <t>食　　品</t>
  </si>
  <si>
    <t>甲 　60,000</t>
  </si>
  <si>
    <t xml:space="preserve">埋葬手当     </t>
  </si>
  <si>
    <t>乙   55,000</t>
  </si>
  <si>
    <t>3年以上(組)</t>
  </si>
  <si>
    <t>家 　50,000</t>
  </si>
  <si>
    <t>歯科医師</t>
  </si>
  <si>
    <t>医　　師</t>
  </si>
  <si>
    <t>組  500,000</t>
  </si>
  <si>
    <t>傷病手当(組)</t>
  </si>
  <si>
    <t xml:space="preserve">准  300,000 </t>
  </si>
  <si>
    <t xml:space="preserve">家  200,000 </t>
  </si>
  <si>
    <t>薬 剤 師</t>
  </si>
  <si>
    <t>兵庫建設</t>
  </si>
  <si>
    <t xml:space="preserve">組   60,000 </t>
  </si>
  <si>
    <t>他   40,000</t>
  </si>
  <si>
    <t>通院</t>
  </si>
  <si>
    <t>1,500×40日</t>
  </si>
  <si>
    <t>入院</t>
  </si>
  <si>
    <t>出産手当(組)</t>
  </si>
  <si>
    <t>　　　第１表  　保　険　者　別　一　般　状　況</t>
  </si>
  <si>
    <t>－</t>
  </si>
  <si>
    <t>年度</t>
  </si>
  <si>
    <t>世帯</t>
  </si>
  <si>
    <t>介護2号被保</t>
  </si>
  <si>
    <t>険者の割合</t>
  </si>
  <si>
    <t>(E)</t>
  </si>
  <si>
    <t>(E)/(B)</t>
  </si>
  <si>
    <t>●</t>
  </si>
  <si>
    <t>年度末総被</t>
  </si>
  <si>
    <t>保険者数</t>
  </si>
  <si>
    <t>(A)</t>
  </si>
  <si>
    <t>人</t>
  </si>
  <si>
    <t>　○  △</t>
  </si>
  <si>
    <t>　○</t>
  </si>
  <si>
    <t>その他</t>
  </si>
  <si>
    <t xml:space="preserve"> 南あわじ市</t>
  </si>
  <si>
    <t>養 父 市</t>
  </si>
  <si>
    <t>丹 波 市</t>
  </si>
  <si>
    <t>篠 山 市</t>
  </si>
  <si>
    <r>
      <t>(</t>
    </r>
    <r>
      <rPr>
        <sz val="10"/>
        <rFont val="ＭＳ 明朝"/>
        <family val="1"/>
      </rPr>
      <t>F</t>
    </r>
    <r>
      <rPr>
        <sz val="10"/>
        <rFont val="ＭＳ 明朝"/>
        <family val="1"/>
      </rPr>
      <t>)</t>
    </r>
  </si>
  <si>
    <r>
      <t>(</t>
    </r>
    <r>
      <rPr>
        <sz val="10"/>
        <rFont val="ＭＳ 明朝"/>
        <family val="1"/>
      </rPr>
      <t>G</t>
    </r>
    <r>
      <rPr>
        <sz val="10"/>
        <rFont val="ＭＳ 明朝"/>
        <family val="1"/>
      </rPr>
      <t>)</t>
    </r>
  </si>
  <si>
    <t xml:space="preserve">　　　　 </t>
  </si>
  <si>
    <t>新温泉町</t>
  </si>
  <si>
    <t>　　 ２　一部負担金の割合の欄における記号は次のとおり。　</t>
  </si>
  <si>
    <t>入院外</t>
  </si>
  <si>
    <t>入院</t>
  </si>
  <si>
    <t>（３歳未満、７０歳以上除く）</t>
  </si>
  <si>
    <t>葬祭一時金</t>
  </si>
  <si>
    <t>　　　　 △：障害者自立支援法施行令第１条第３項に規定された医療に係る精神医療付加金</t>
  </si>
  <si>
    <t>自宅療養</t>
  </si>
  <si>
    <t xml:space="preserve"> 　　　　○：感染症の予防及び感染症の患者に対する医療に関する法律第３７条の２適用の</t>
  </si>
  <si>
    <t xml:space="preserve"> 　　　　　　結核医療付加金支給</t>
  </si>
  <si>
    <t>　　 　　□：感染症の予防及び感染症の患者に対する医療に関する法律第３７条適用の</t>
  </si>
  <si>
    <t>神    戸</t>
  </si>
  <si>
    <t>阪 神 南</t>
  </si>
  <si>
    <t>阪 神 北</t>
  </si>
  <si>
    <t>北 播 磨</t>
  </si>
  <si>
    <t>中 播 磨</t>
  </si>
  <si>
    <t>西 播 磨</t>
  </si>
  <si>
    <t>淡    路</t>
  </si>
  <si>
    <t>－</t>
  </si>
  <si>
    <t xml:space="preserve">　○  </t>
  </si>
  <si>
    <t>　○</t>
  </si>
  <si>
    <t>　○  △</t>
  </si>
  <si>
    <t>●</t>
  </si>
  <si>
    <t>●</t>
  </si>
  <si>
    <t xml:space="preserve">　○  </t>
  </si>
  <si>
    <t>たつの市</t>
  </si>
  <si>
    <t>●</t>
  </si>
  <si>
    <t>●</t>
  </si>
  <si>
    <t>●</t>
  </si>
  <si>
    <t>加 東 市</t>
  </si>
  <si>
    <t>多 可 町</t>
  </si>
  <si>
    <t>神 河 町</t>
  </si>
  <si>
    <t>宍 粟 市</t>
  </si>
  <si>
    <t>香 美 町</t>
  </si>
  <si>
    <t>朝 来 市</t>
  </si>
  <si>
    <t>淡 路 市</t>
  </si>
  <si>
    <t>　　　　30%</t>
  </si>
  <si>
    <t>経組100,000</t>
  </si>
  <si>
    <t>　　　　30%</t>
  </si>
  <si>
    <t>　　　　30%</t>
  </si>
  <si>
    <t>　　　　30%</t>
  </si>
  <si>
    <t>3,500×60日</t>
  </si>
  <si>
    <t>　　 ４　その他の保険給付の欄の記号は、次のとおり。</t>
  </si>
  <si>
    <t xml:space="preserve">             付加金支給</t>
  </si>
  <si>
    <t>　　 ５　「事務職員数」欄は、年度末現在の専任・兼任をあわせた人数</t>
  </si>
  <si>
    <t>　　 ３　組は組合員、甲は甲種組合員（歯科医師、食品にあっては事業主）、乙は乙種組合員</t>
  </si>
  <si>
    <t>　　　　　ある組合員</t>
  </si>
  <si>
    <t>　　　　（甲に使用されている者）、家は家族、経組は経営者である組合員、従組は従業員で</t>
  </si>
  <si>
    <r>
      <t>　非該当分は「3</t>
    </r>
    <r>
      <rPr>
        <sz val="10"/>
        <rFont val="ＭＳ 明朝"/>
        <family val="1"/>
      </rPr>
      <t>90,000円」である。</t>
    </r>
  </si>
  <si>
    <r>
      <t>※　出産育児一時金「4</t>
    </r>
    <r>
      <rPr>
        <sz val="10"/>
        <rFont val="ＭＳ 明朝"/>
        <family val="1"/>
      </rPr>
      <t>20,000円」とあるのは、一部の保険者においては、産科医療補償制度</t>
    </r>
  </si>
  <si>
    <t>未就学児</t>
  </si>
  <si>
    <t>就学児</t>
  </si>
  <si>
    <r>
      <t>(</t>
    </r>
    <r>
      <rPr>
        <sz val="10"/>
        <rFont val="ＭＳ 明朝"/>
        <family val="1"/>
      </rPr>
      <t>F</t>
    </r>
    <r>
      <rPr>
        <sz val="10"/>
        <rFont val="ＭＳ 明朝"/>
        <family val="1"/>
      </rPr>
      <t>)</t>
    </r>
  </si>
  <si>
    <t>～３９歳</t>
  </si>
  <si>
    <t>４０～</t>
  </si>
  <si>
    <t>６４歳</t>
  </si>
  <si>
    <r>
      <t>(</t>
    </r>
    <r>
      <rPr>
        <sz val="10"/>
        <rFont val="ＭＳ 明朝"/>
        <family val="1"/>
      </rPr>
      <t>G</t>
    </r>
    <r>
      <rPr>
        <sz val="10"/>
        <rFont val="ＭＳ 明朝"/>
        <family val="1"/>
      </rPr>
      <t>)</t>
    </r>
  </si>
  <si>
    <r>
      <t>(</t>
    </r>
    <r>
      <rPr>
        <sz val="10"/>
        <rFont val="ＭＳ 明朝"/>
        <family val="1"/>
      </rPr>
      <t>H</t>
    </r>
    <r>
      <rPr>
        <sz val="10"/>
        <rFont val="ＭＳ 明朝"/>
        <family val="1"/>
      </rPr>
      <t>)</t>
    </r>
  </si>
  <si>
    <r>
      <t>(</t>
    </r>
    <r>
      <rPr>
        <sz val="10"/>
        <rFont val="ＭＳ 明朝"/>
        <family val="1"/>
      </rPr>
      <t>I</t>
    </r>
    <r>
      <rPr>
        <sz val="10"/>
        <rFont val="ＭＳ 明朝"/>
        <family val="1"/>
      </rPr>
      <t>)</t>
    </r>
  </si>
  <si>
    <r>
      <t>6</t>
    </r>
    <r>
      <rPr>
        <sz val="10"/>
        <rFont val="ＭＳ 明朝"/>
        <family val="1"/>
      </rPr>
      <t>5歳以上</t>
    </r>
  </si>
  <si>
    <t>の割合</t>
  </si>
  <si>
    <t>６５～</t>
  </si>
  <si>
    <t>６９歳</t>
  </si>
  <si>
    <t>７０～</t>
  </si>
  <si>
    <t>７４歳</t>
  </si>
  <si>
    <t>【再掲】</t>
  </si>
  <si>
    <t>65歳以上</t>
  </si>
  <si>
    <r>
      <t>(</t>
    </r>
    <r>
      <rPr>
        <sz val="10"/>
        <rFont val="ＭＳ 明朝"/>
        <family val="1"/>
      </rPr>
      <t>I</t>
    </r>
    <r>
      <rPr>
        <sz val="10"/>
        <rFont val="ＭＳ 明朝"/>
        <family val="1"/>
      </rPr>
      <t>)/(B)</t>
    </r>
  </si>
  <si>
    <r>
      <t>(</t>
    </r>
    <r>
      <rPr>
        <sz val="10"/>
        <rFont val="ＭＳ 明朝"/>
        <family val="1"/>
      </rPr>
      <t>F</t>
    </r>
    <r>
      <rPr>
        <sz val="10"/>
        <rFont val="ＭＳ 明朝"/>
        <family val="1"/>
      </rPr>
      <t>)/(B)</t>
    </r>
  </si>
  <si>
    <r>
      <t>40～</t>
    </r>
    <r>
      <rPr>
        <sz val="10"/>
        <rFont val="ＭＳ 明朝"/>
        <family val="1"/>
      </rPr>
      <t>64歳</t>
    </r>
  </si>
  <si>
    <r>
      <t>(</t>
    </r>
    <r>
      <rPr>
        <sz val="10"/>
        <rFont val="ＭＳ 明朝"/>
        <family val="1"/>
      </rPr>
      <t>J</t>
    </r>
    <r>
      <rPr>
        <sz val="10"/>
        <rFont val="ＭＳ 明朝"/>
        <family val="1"/>
      </rPr>
      <t>)</t>
    </r>
  </si>
  <si>
    <r>
      <t>(</t>
    </r>
    <r>
      <rPr>
        <sz val="10"/>
        <rFont val="ＭＳ 明朝"/>
        <family val="1"/>
      </rPr>
      <t>K</t>
    </r>
    <r>
      <rPr>
        <sz val="10"/>
        <rFont val="ＭＳ 明朝"/>
        <family val="1"/>
      </rPr>
      <t>)</t>
    </r>
  </si>
  <si>
    <r>
      <t>(</t>
    </r>
    <r>
      <rPr>
        <sz val="10"/>
        <rFont val="ＭＳ 明朝"/>
        <family val="1"/>
      </rPr>
      <t>K</t>
    </r>
    <r>
      <rPr>
        <sz val="10"/>
        <rFont val="ＭＳ 明朝"/>
        <family val="1"/>
      </rPr>
      <t>)/(</t>
    </r>
    <r>
      <rPr>
        <sz val="10"/>
        <rFont val="ＭＳ 明朝"/>
        <family val="1"/>
      </rPr>
      <t>J</t>
    </r>
    <r>
      <rPr>
        <sz val="10"/>
        <rFont val="ＭＳ 明朝"/>
        <family val="1"/>
      </rPr>
      <t>)</t>
    </r>
  </si>
  <si>
    <t>一 部</t>
  </si>
  <si>
    <t>６５～</t>
  </si>
  <si>
    <t>７０～</t>
  </si>
  <si>
    <t>６９歳</t>
  </si>
  <si>
    <t>７４歳</t>
  </si>
  <si>
    <t>(G)</t>
  </si>
  <si>
    <t>(H)</t>
  </si>
  <si>
    <t>（２年以上の加入で組合員が傷病手当金を受けない場合加算）</t>
  </si>
  <si>
    <t>※</t>
  </si>
  <si>
    <t>※</t>
  </si>
  <si>
    <t>※規則等により産科補償制度の適用があった出産については３万円を加算。</t>
  </si>
  <si>
    <t>傷病手当(組)
（２年以上加入）</t>
  </si>
  <si>
    <t>傷病手当（准、入院）
（１年以上加入）
4,000×180日
出産手当金
3,000×90日</t>
  </si>
  <si>
    <t>○  △（現物）</t>
  </si>
  <si>
    <r>
      <t>3</t>
    </r>
    <r>
      <rPr>
        <sz val="10"/>
        <rFont val="ＭＳ 明朝"/>
        <family val="1"/>
      </rPr>
      <t>,500×40日
療養付加給付金</t>
    </r>
  </si>
  <si>
    <t>　○　△　□</t>
  </si>
  <si>
    <t>　　３　朝来市は、生野町、和田山町、山東町、朝来町が平成１７年４月１日に合併</t>
  </si>
  <si>
    <t>(注) １ （A）（B）（C）（D）（E）（F）（G）（H）（Ｉ）の各欄は、年間平均</t>
  </si>
  <si>
    <t>(注)１ （A）（B）（C）（D）（E）（F）（G）（H）（Ｉ）の各欄は、年間平均</t>
  </si>
  <si>
    <t>２３</t>
  </si>
  <si>
    <t>S36. 1. 1</t>
  </si>
  <si>
    <t>S34.10. 1</t>
  </si>
  <si>
    <t>S32. 4. 1</t>
  </si>
  <si>
    <t>S34. 4. 1</t>
  </si>
  <si>
    <t>S26. 4. 1</t>
  </si>
  <si>
    <t>H18. 2.11</t>
  </si>
  <si>
    <t>S34. 1.18</t>
  </si>
  <si>
    <t>S29. 8. 1</t>
  </si>
  <si>
    <t>S30. 4. 1</t>
  </si>
  <si>
    <t>S26. 9. 1</t>
  </si>
  <si>
    <t>H17.10. 1</t>
  </si>
  <si>
    <t>S30. 3.14</t>
  </si>
  <si>
    <t>S26. 6. 1</t>
  </si>
  <si>
    <t>S29. 7. 1</t>
  </si>
  <si>
    <t>S35. 9. 1</t>
  </si>
  <si>
    <t>S29.12. 1</t>
  </si>
  <si>
    <t>S31. 9.30</t>
  </si>
  <si>
    <t>S42. 4. 1</t>
  </si>
  <si>
    <t>S33. 1. 1</t>
  </si>
  <si>
    <t>H18. 3.20</t>
  </si>
  <si>
    <t>H17.11. 1</t>
  </si>
  <si>
    <t>S30. 7.25</t>
  </si>
  <si>
    <t>H17.11. 7</t>
  </si>
  <si>
    <t>S30. 3.25</t>
  </si>
  <si>
    <t>H17. 4. 1</t>
  </si>
  <si>
    <t>H16. 4. 1</t>
  </si>
  <si>
    <t>H16.11. 1</t>
  </si>
  <si>
    <t>H11. 4. 1</t>
  </si>
  <si>
    <t>H17. 1.11</t>
  </si>
  <si>
    <r>
      <t xml:space="preserve">　　   </t>
    </r>
    <r>
      <rPr>
        <sz val="10"/>
        <rFont val="ＭＳ 明朝"/>
        <family val="1"/>
      </rPr>
      <t xml:space="preserve"> </t>
    </r>
    <r>
      <rPr>
        <sz val="10"/>
        <rFont val="ＭＳ 明朝"/>
        <family val="1"/>
      </rPr>
      <t>淡路市は、津名町、淡路町、北淡町、一宮町、東浦町が平成１７年４月１日に合併</t>
    </r>
  </si>
  <si>
    <r>
      <t xml:space="preserve">　　   </t>
    </r>
    <r>
      <rPr>
        <sz val="10"/>
        <rFont val="ＭＳ 明朝"/>
        <family val="1"/>
      </rPr>
      <t xml:space="preserve"> </t>
    </r>
    <r>
      <rPr>
        <sz val="10"/>
        <rFont val="ＭＳ 明朝"/>
        <family val="1"/>
      </rPr>
      <t>豊岡市は、旧豊岡市、城崎町、竹野町、日高町、出石町、但東町が平成１７年４月１日</t>
    </r>
  </si>
  <si>
    <r>
      <t xml:space="preserve">　　   </t>
    </r>
    <r>
      <rPr>
        <sz val="10"/>
        <rFont val="ＭＳ 明朝"/>
        <family val="1"/>
      </rPr>
      <t xml:space="preserve"> </t>
    </r>
    <r>
      <rPr>
        <sz val="10"/>
        <rFont val="ＭＳ 明朝"/>
        <family val="1"/>
      </rPr>
      <t>に合併</t>
    </r>
  </si>
  <si>
    <r>
      <t xml:space="preserve">　　   </t>
    </r>
    <r>
      <rPr>
        <sz val="10"/>
        <rFont val="ＭＳ 明朝"/>
        <family val="1"/>
      </rPr>
      <t xml:space="preserve"> </t>
    </r>
    <r>
      <rPr>
        <sz val="10"/>
        <rFont val="ＭＳ 明朝"/>
        <family val="1"/>
      </rPr>
      <t>宍粟市は、山崎町、一宮町、波賀町、千種町が平成１７年４月１日に合併</t>
    </r>
  </si>
  <si>
    <r>
      <t xml:space="preserve">　　   </t>
    </r>
    <r>
      <rPr>
        <sz val="10"/>
        <rFont val="ＭＳ 明朝"/>
        <family val="1"/>
      </rPr>
      <t xml:space="preserve"> </t>
    </r>
    <r>
      <rPr>
        <sz val="10"/>
        <rFont val="ＭＳ 明朝"/>
        <family val="1"/>
      </rPr>
      <t>香美町は、香住町、村岡町、美方町が平成１７年４月１日に合併</t>
    </r>
  </si>
  <si>
    <r>
      <t xml:space="preserve">　　   </t>
    </r>
    <r>
      <rPr>
        <sz val="10"/>
        <rFont val="ＭＳ 明朝"/>
        <family val="1"/>
      </rPr>
      <t xml:space="preserve"> </t>
    </r>
    <r>
      <rPr>
        <sz val="10"/>
        <rFont val="ＭＳ 明朝"/>
        <family val="1"/>
      </rPr>
      <t>西脇市は、旧西脇市、黒田庄町が平成１７年１０月１日に合併</t>
    </r>
  </si>
  <si>
    <t>　　  　佐用町は、旧佐用町、上月町、南光町、三日月町が平成１７年１０月１日に合併</t>
  </si>
  <si>
    <r>
      <t xml:space="preserve">　　  </t>
    </r>
    <r>
      <rPr>
        <sz val="10"/>
        <rFont val="ＭＳ 明朝"/>
        <family val="1"/>
      </rPr>
      <t xml:space="preserve"> </t>
    </r>
    <r>
      <rPr>
        <sz val="10"/>
        <rFont val="ＭＳ 明朝"/>
        <family val="1"/>
      </rPr>
      <t xml:space="preserve"> </t>
    </r>
    <r>
      <rPr>
        <sz val="10"/>
        <rFont val="ＭＳ 明朝"/>
        <family val="1"/>
      </rPr>
      <t>たつの市は、龍野市、新宮町、揖保川町、御津町が平成１７年１０月１日に合併</t>
    </r>
  </si>
  <si>
    <r>
      <t xml:space="preserve">　　   </t>
    </r>
    <r>
      <rPr>
        <sz val="10"/>
        <rFont val="ＭＳ 明朝"/>
        <family val="1"/>
      </rPr>
      <t xml:space="preserve"> </t>
    </r>
    <r>
      <rPr>
        <sz val="10"/>
        <rFont val="ＭＳ 明朝"/>
        <family val="1"/>
      </rPr>
      <t>新温泉町は、浜坂町、温泉町が平成１７年１０月１日に合併</t>
    </r>
  </si>
  <si>
    <r>
      <t xml:space="preserve">　　   </t>
    </r>
    <r>
      <rPr>
        <sz val="10"/>
        <rFont val="ＭＳ 明朝"/>
        <family val="1"/>
      </rPr>
      <t xml:space="preserve"> </t>
    </r>
    <r>
      <rPr>
        <sz val="10"/>
        <rFont val="ＭＳ 明朝"/>
        <family val="1"/>
      </rPr>
      <t>三木市は、旧三木市、吉川町が平成１７年１０月２４日に合併</t>
    </r>
  </si>
  <si>
    <r>
      <t xml:space="preserve">　　   </t>
    </r>
    <r>
      <rPr>
        <sz val="10"/>
        <rFont val="ＭＳ 明朝"/>
        <family val="1"/>
      </rPr>
      <t xml:space="preserve"> </t>
    </r>
    <r>
      <rPr>
        <sz val="10"/>
        <rFont val="ＭＳ 明朝"/>
        <family val="1"/>
      </rPr>
      <t>多可町は、中町、加美町、八千代町が平成１７年１１月１日に合併</t>
    </r>
  </si>
  <si>
    <r>
      <t xml:space="preserve">　　   </t>
    </r>
    <r>
      <rPr>
        <sz val="10"/>
        <rFont val="ＭＳ 明朝"/>
        <family val="1"/>
      </rPr>
      <t xml:space="preserve"> </t>
    </r>
    <r>
      <rPr>
        <sz val="10"/>
        <rFont val="ＭＳ 明朝"/>
        <family val="1"/>
      </rPr>
      <t>神河町は、神崎町、大河内町が平成１７年１１月７日に合併</t>
    </r>
  </si>
  <si>
    <r>
      <t xml:space="preserve">　　   </t>
    </r>
    <r>
      <rPr>
        <sz val="10"/>
        <rFont val="ＭＳ 明朝"/>
        <family val="1"/>
      </rPr>
      <t xml:space="preserve"> </t>
    </r>
    <r>
      <rPr>
        <sz val="10"/>
        <rFont val="ＭＳ 明朝"/>
        <family val="1"/>
      </rPr>
      <t>洲本市は、旧洲本市、五色町が平成１８年２月１１日に合併</t>
    </r>
  </si>
  <si>
    <r>
      <t xml:space="preserve">　　   </t>
    </r>
    <r>
      <rPr>
        <sz val="10"/>
        <rFont val="ＭＳ 明朝"/>
        <family val="1"/>
      </rPr>
      <t xml:space="preserve"> </t>
    </r>
    <r>
      <rPr>
        <sz val="10"/>
        <rFont val="ＭＳ 明朝"/>
        <family val="1"/>
      </rPr>
      <t>加東市は、社町、滝野町、東条町が平成１８年３月２０日に合併</t>
    </r>
  </si>
  <si>
    <r>
      <t xml:space="preserve">　　   </t>
    </r>
    <r>
      <rPr>
        <sz val="10"/>
        <rFont val="ＭＳ 明朝"/>
        <family val="1"/>
      </rPr>
      <t xml:space="preserve"> </t>
    </r>
    <r>
      <rPr>
        <sz val="10"/>
        <rFont val="ＭＳ 明朝"/>
        <family val="1"/>
      </rPr>
      <t>姫路市は、旧姫路市、家島町、夢前町、香寺町、安富町が平成１８年３月２７日に合併</t>
    </r>
  </si>
  <si>
    <t>S25.10. 1</t>
  </si>
  <si>
    <t>S28. 8. 1</t>
  </si>
  <si>
    <t>S29. 1.20</t>
  </si>
  <si>
    <r>
      <t>S20</t>
    </r>
    <r>
      <rPr>
        <sz val="10"/>
        <rFont val="ＭＳ 明朝"/>
        <family val="1"/>
      </rPr>
      <t xml:space="preserve">. </t>
    </r>
    <r>
      <rPr>
        <sz val="10"/>
        <rFont val="ＭＳ 明朝"/>
        <family val="1"/>
      </rPr>
      <t>4</t>
    </r>
    <r>
      <rPr>
        <sz val="10"/>
        <rFont val="ＭＳ 明朝"/>
        <family val="1"/>
      </rPr>
      <t>.</t>
    </r>
    <r>
      <rPr>
        <sz val="10"/>
        <rFont val="ＭＳ 明朝"/>
        <family val="1"/>
      </rPr>
      <t>13</t>
    </r>
  </si>
  <si>
    <t>S32. 1. 1</t>
  </si>
  <si>
    <t>S32. 4.25</t>
  </si>
  <si>
    <t>S33. 2.20</t>
  </si>
  <si>
    <t>S45. 8. 1</t>
  </si>
  <si>
    <r>
      <t>　　　　　●：70歳以上前期高齢者（一般）は2</t>
    </r>
    <r>
      <rPr>
        <sz val="10"/>
        <rFont val="ＭＳ 明朝"/>
        <family val="1"/>
      </rPr>
      <t>0%（</t>
    </r>
    <r>
      <rPr>
        <sz val="10"/>
        <rFont val="ＭＳ 明朝"/>
        <family val="1"/>
      </rPr>
      <t>誕生日がS19.4.1までの者は10%</t>
    </r>
    <r>
      <rPr>
        <sz val="10"/>
        <rFont val="ＭＳ 明朝"/>
        <family val="1"/>
      </rPr>
      <t>）、３歳未満は20%、その他は30%。</t>
    </r>
  </si>
  <si>
    <t>-</t>
  </si>
  <si>
    <t>　　　　-</t>
  </si>
  <si>
    <t xml:space="preserve">           -</t>
  </si>
  <si>
    <t>２２</t>
  </si>
  <si>
    <t>２４</t>
  </si>
  <si>
    <t>２５</t>
  </si>
  <si>
    <t>２６(県計)</t>
  </si>
  <si>
    <t>　　２　人口（J）欄及び加入率（K）／（J）については、平成２７年４月１日現在</t>
  </si>
  <si>
    <t xml:space="preserve">　○ </t>
  </si>
  <si>
    <r>
      <t>　非該当分は「</t>
    </r>
    <r>
      <rPr>
        <sz val="10"/>
        <rFont val="ＭＳ 明朝"/>
        <family val="1"/>
      </rPr>
      <t>404,000円」である。</t>
    </r>
  </si>
  <si>
    <t>第２表　　保　険　者　別　経　理　状　況</t>
  </si>
  <si>
    <t xml:space="preserve"> </t>
  </si>
  <si>
    <t xml:space="preserve">         (単位　　千円)</t>
  </si>
  <si>
    <t>保険料(税)</t>
  </si>
  <si>
    <t>国庫支出金</t>
  </si>
  <si>
    <t>療養給付費</t>
  </si>
  <si>
    <t>前期高齢者</t>
  </si>
  <si>
    <t>都道府県</t>
  </si>
  <si>
    <t>一般会計</t>
  </si>
  <si>
    <t>繰越金</t>
  </si>
  <si>
    <t>その他収入</t>
  </si>
  <si>
    <t>合    計</t>
  </si>
  <si>
    <t>総務費</t>
  </si>
  <si>
    <t>保険給付費</t>
  </si>
  <si>
    <t>後期高齢者</t>
  </si>
  <si>
    <t>老人保健</t>
  </si>
  <si>
    <t>介護</t>
  </si>
  <si>
    <t>保健</t>
  </si>
  <si>
    <t>前年度</t>
  </si>
  <si>
    <t>収支差引額</t>
  </si>
  <si>
    <t>交付金</t>
  </si>
  <si>
    <t>交付金</t>
  </si>
  <si>
    <t>支出金</t>
  </si>
  <si>
    <t>繰入金</t>
  </si>
  <si>
    <t>支援金</t>
  </si>
  <si>
    <t>納付金</t>
  </si>
  <si>
    <t>拠出金</t>
  </si>
  <si>
    <t>事業費</t>
  </si>
  <si>
    <t>繰上充用金</t>
  </si>
  <si>
    <t>平成22年度</t>
  </si>
  <si>
    <t>２３</t>
  </si>
  <si>
    <t>２６(県計)</t>
  </si>
  <si>
    <t>市  計</t>
  </si>
  <si>
    <t>町  計</t>
  </si>
  <si>
    <t xml:space="preserve"> 宝 塚 市 </t>
  </si>
  <si>
    <t>猪名川町</t>
  </si>
  <si>
    <t>神 河 町</t>
  </si>
  <si>
    <t>たつの市</t>
  </si>
  <si>
    <t>養 父 市</t>
  </si>
  <si>
    <t>養 父 市</t>
  </si>
  <si>
    <t>丹 波 市</t>
  </si>
  <si>
    <t>丹 波 市</t>
  </si>
  <si>
    <t>篠 山 市</t>
  </si>
  <si>
    <t>篠 山 市</t>
  </si>
  <si>
    <t>南あわじ市</t>
  </si>
  <si>
    <t>南あわじ市</t>
  </si>
  <si>
    <t xml:space="preserve">  豊 岡 市  </t>
  </si>
  <si>
    <t>(注) 1　各欄とも千円未満四捨五入。ただし横計が不一致の場合がある。</t>
  </si>
  <si>
    <t xml:space="preserve">     2  市町の「一般会計繰入金」欄は、保険基盤安定繰入金他を含む。</t>
  </si>
  <si>
    <t>保険料</t>
  </si>
  <si>
    <t>(税)</t>
  </si>
  <si>
    <t xml:space="preserve">第４表　　保 険 者 別 １ 人 当 た り 経 理 状 況（その１）  </t>
  </si>
  <si>
    <t>(単位　　円)</t>
  </si>
  <si>
    <t>　 収</t>
  </si>
  <si>
    <t xml:space="preserve">   入</t>
  </si>
  <si>
    <t>　　支</t>
  </si>
  <si>
    <t>　　出</t>
  </si>
  <si>
    <t>収支
差引額</t>
  </si>
  <si>
    <t>事務費</t>
  </si>
  <si>
    <t>療給等</t>
  </si>
  <si>
    <t>普通調整</t>
  </si>
  <si>
    <t>特別調整</t>
  </si>
  <si>
    <t>高額共同</t>
  </si>
  <si>
    <t>事業費</t>
  </si>
  <si>
    <t>県支出金</t>
  </si>
  <si>
    <t>基盤安定</t>
  </si>
  <si>
    <t>基金</t>
  </si>
  <si>
    <t>保険</t>
  </si>
  <si>
    <t>前年度繰</t>
  </si>
  <si>
    <t>計</t>
  </si>
  <si>
    <t>負担金</t>
  </si>
  <si>
    <t>補助金</t>
  </si>
  <si>
    <t>給付費</t>
  </si>
  <si>
    <t>上充用金</t>
  </si>
  <si>
    <t>－</t>
  </si>
  <si>
    <t xml:space="preserve"> </t>
  </si>
  <si>
    <t>(注) 1　第４表は、主な事項記載のため、横計は一致しない。</t>
  </si>
  <si>
    <t xml:space="preserve">     2  各欄とも円未満四捨五入。</t>
  </si>
  <si>
    <t xml:space="preserve">     3  市町の「一般会計繰入金」欄は、保険基盤安定繰入金他を含む。</t>
  </si>
  <si>
    <t xml:space="preserve">     4  「保険給付費」欄の数値は、「（保険給付費計－審査支払手数料）／平均被保険者数」</t>
  </si>
  <si>
    <t>　　　　である。</t>
  </si>
  <si>
    <t xml:space="preserve">第３表　保 険 者 別 基 金 等 保 有 額 </t>
  </si>
  <si>
    <t>(出納閉鎖時現在)  （単位　円）</t>
  </si>
  <si>
    <t>基金等保有額</t>
  </si>
  <si>
    <t>２２</t>
  </si>
  <si>
    <r>
      <t>加 東</t>
    </r>
    <r>
      <rPr>
        <sz val="10"/>
        <rFont val="ＭＳ 明朝"/>
        <family val="1"/>
      </rPr>
      <t xml:space="preserve"> </t>
    </r>
    <r>
      <rPr>
        <sz val="10"/>
        <rFont val="ＭＳ 明朝"/>
        <family val="1"/>
      </rPr>
      <t>市</t>
    </r>
  </si>
  <si>
    <r>
      <t>多 可</t>
    </r>
    <r>
      <rPr>
        <sz val="10"/>
        <rFont val="ＭＳ 明朝"/>
        <family val="1"/>
      </rPr>
      <t xml:space="preserve"> </t>
    </r>
    <r>
      <rPr>
        <sz val="10"/>
        <rFont val="ＭＳ 明朝"/>
        <family val="1"/>
      </rPr>
      <t>町</t>
    </r>
  </si>
  <si>
    <t>２６(県計)</t>
  </si>
  <si>
    <r>
      <t>神 河</t>
    </r>
    <r>
      <rPr>
        <sz val="10"/>
        <rFont val="ＭＳ 明朝"/>
        <family val="1"/>
      </rPr>
      <t xml:space="preserve"> </t>
    </r>
    <r>
      <rPr>
        <sz val="10"/>
        <rFont val="ＭＳ 明朝"/>
        <family val="1"/>
      </rPr>
      <t>町</t>
    </r>
  </si>
  <si>
    <r>
      <t>宍 粟</t>
    </r>
    <r>
      <rPr>
        <sz val="10"/>
        <rFont val="ＭＳ 明朝"/>
        <family val="1"/>
      </rPr>
      <t xml:space="preserve"> </t>
    </r>
    <r>
      <rPr>
        <sz val="10"/>
        <rFont val="ＭＳ 明朝"/>
        <family val="1"/>
      </rPr>
      <t>市</t>
    </r>
  </si>
  <si>
    <r>
      <t>香 美</t>
    </r>
    <r>
      <rPr>
        <sz val="10"/>
        <rFont val="ＭＳ 明朝"/>
        <family val="1"/>
      </rPr>
      <t xml:space="preserve"> </t>
    </r>
    <r>
      <rPr>
        <sz val="10"/>
        <rFont val="ＭＳ 明朝"/>
        <family val="1"/>
      </rPr>
      <t>町</t>
    </r>
  </si>
  <si>
    <r>
      <t>朝 来</t>
    </r>
    <r>
      <rPr>
        <sz val="10"/>
        <rFont val="ＭＳ 明朝"/>
        <family val="1"/>
      </rPr>
      <t xml:space="preserve"> </t>
    </r>
    <r>
      <rPr>
        <sz val="10"/>
        <rFont val="ＭＳ 明朝"/>
        <family val="1"/>
      </rPr>
      <t>市</t>
    </r>
  </si>
  <si>
    <r>
      <t>淡 路</t>
    </r>
    <r>
      <rPr>
        <sz val="10"/>
        <rFont val="ＭＳ 明朝"/>
        <family val="1"/>
      </rPr>
      <t xml:space="preserve"> </t>
    </r>
    <r>
      <rPr>
        <sz val="10"/>
        <rFont val="ＭＳ 明朝"/>
        <family val="1"/>
      </rPr>
      <t>市</t>
    </r>
  </si>
  <si>
    <t>（注）　保有額は平成２６年度決算剰余金にかかる基金積立金を除いた</t>
  </si>
  <si>
    <r>
      <t xml:space="preserve"> </t>
    </r>
    <r>
      <rPr>
        <sz val="10"/>
        <rFont val="ＭＳ 明朝"/>
        <family val="1"/>
      </rPr>
      <t xml:space="preserve"> </t>
    </r>
    <r>
      <rPr>
        <sz val="10"/>
        <rFont val="ＭＳ 明朝"/>
        <family val="1"/>
      </rPr>
      <t xml:space="preserve">    </t>
    </r>
    <r>
      <rPr>
        <sz val="10"/>
        <rFont val="ＭＳ 明朝"/>
        <family val="1"/>
      </rPr>
      <t>数値である。</t>
    </r>
  </si>
  <si>
    <t xml:space="preserve">第４表　保険者別１人当たり経理状況（その２） </t>
  </si>
  <si>
    <t>１人当たり調定額</t>
  </si>
  <si>
    <t>順</t>
  </si>
  <si>
    <t>１世帯当たり</t>
  </si>
  <si>
    <t>１人当たり</t>
  </si>
  <si>
    <t>調定額</t>
  </si>
  <si>
    <t>保険者負担等</t>
  </si>
  <si>
    <t>(A)/(B)</t>
  </si>
  <si>
    <t>一般(A)</t>
  </si>
  <si>
    <t>退職</t>
  </si>
  <si>
    <t>総数</t>
  </si>
  <si>
    <t>位</t>
  </si>
  <si>
    <t xml:space="preserve">  (B)　 円</t>
  </si>
  <si>
    <t>平成２２年度</t>
  </si>
  <si>
    <t>２３</t>
  </si>
  <si>
    <t>一般</t>
  </si>
  <si>
    <t>２６(県計)</t>
  </si>
  <si>
    <t>新温泉町</t>
  </si>
  <si>
    <t xml:space="preserve">  明 石 浦  </t>
  </si>
  <si>
    <t>-</t>
  </si>
  <si>
    <t xml:space="preserve">  薬 剤 師  </t>
  </si>
  <si>
    <t>(注) 「Ｂ」欄は、一般被保険者に係る療養諸費・高額療養費・高額介護合算療養費と後期高齢者支援</t>
  </si>
  <si>
    <t>　　　金・前期高齢者納付金・老健医療費拠出金及び介護納付金の合算額から前期高齢者交付金の額を</t>
  </si>
  <si>
    <t>　　　控除した額の１人当たり額。</t>
  </si>
  <si>
    <r>
      <t>第５表　 保険者別保険給付状況</t>
    </r>
    <r>
      <rPr>
        <sz val="12"/>
        <rFont val="ＭＳ 明朝"/>
        <family val="1"/>
      </rPr>
      <t>（ 一般被保険者分・その１ )</t>
    </r>
    <r>
      <rPr>
        <sz val="14"/>
        <rFont val="ＭＳ 明朝"/>
        <family val="1"/>
      </rPr>
      <t xml:space="preserve"> </t>
    </r>
  </si>
  <si>
    <t>療養の給付等</t>
  </si>
  <si>
    <t>療養費等</t>
  </si>
  <si>
    <t>計（療養諸費）</t>
  </si>
  <si>
    <t>療　　養　　諸　　費　　負　　担　　区　　分</t>
  </si>
  <si>
    <t>件数</t>
  </si>
  <si>
    <t>費用額</t>
  </si>
  <si>
    <t>保険者負担</t>
  </si>
  <si>
    <t>一部負担金</t>
  </si>
  <si>
    <t>薬剤一部負担金</t>
  </si>
  <si>
    <t>他法負担</t>
  </si>
  <si>
    <t>件</t>
  </si>
  <si>
    <t>養 父 市</t>
  </si>
  <si>
    <t>丹 波 市</t>
  </si>
  <si>
    <t>篠 山 市</t>
  </si>
  <si>
    <t>南あわじ市</t>
  </si>
  <si>
    <t>（注）　「薬剤一部負担金」欄は、「一部負担金」・「他法負担」欄</t>
  </si>
  <si>
    <t>　　　　　　の再掲</t>
  </si>
  <si>
    <r>
      <t>第５表　 保険者別保険給付状況</t>
    </r>
    <r>
      <rPr>
        <sz val="12"/>
        <rFont val="ＭＳ 明朝"/>
        <family val="1"/>
      </rPr>
      <t>（ 一般被保険者分・その２ ）</t>
    </r>
    <r>
      <rPr>
        <sz val="14"/>
        <rFont val="ＭＳ 明朝"/>
        <family val="1"/>
      </rPr>
      <t xml:space="preserve"> </t>
    </r>
  </si>
  <si>
    <t>そ　　　の　　　他　　　の</t>
  </si>
  <si>
    <t>保　　　険　　　給　　　付</t>
  </si>
  <si>
    <t>高額療養費</t>
  </si>
  <si>
    <t>出産育児給付</t>
  </si>
  <si>
    <t>葬祭給付</t>
  </si>
  <si>
    <t>金額</t>
  </si>
  <si>
    <t>２３</t>
  </si>
  <si>
    <r>
      <t>第７表　保険者別保険給付状況</t>
    </r>
    <r>
      <rPr>
        <sz val="12"/>
        <rFont val="ＭＳ 明朝"/>
        <family val="1"/>
      </rPr>
      <t>( 退職被保険者等分 )</t>
    </r>
  </si>
  <si>
    <t xml:space="preserve">      高額療養費</t>
  </si>
  <si>
    <t>２２</t>
  </si>
  <si>
    <t>　　　（注）　「薬剤一部負担金」欄は、「一部負担金」・「他法負担」欄の再掲。</t>
  </si>
  <si>
    <t xml:space="preserve">    第１３表　保険者別・制度別１人当たり医療費及び対前年度比</t>
  </si>
  <si>
    <t>前年度伸び率に使用</t>
  </si>
  <si>
    <t>一般被保険者</t>
  </si>
  <si>
    <t>退職被保険者等</t>
  </si>
  <si>
    <t>金 額(円)</t>
  </si>
  <si>
    <t>順位</t>
  </si>
  <si>
    <t>伸 率(%)</t>
  </si>
  <si>
    <t>金 額(円)</t>
  </si>
  <si>
    <t>平成２２年度</t>
  </si>
  <si>
    <t>２６(県計)</t>
  </si>
  <si>
    <t xml:space="preserve"> 兵庫食糧</t>
  </si>
  <si>
    <t xml:space="preserve"> 中央卸売</t>
  </si>
  <si>
    <t xml:space="preserve"> 歯科医師</t>
  </si>
  <si>
    <t xml:space="preserve"> 兵庫建設</t>
  </si>
  <si>
    <r>
      <t>第１４表　保険者別保険料（税）の賦課状況</t>
    </r>
    <r>
      <rPr>
        <sz val="12"/>
        <rFont val="ＭＳ 明朝"/>
        <family val="1"/>
      </rPr>
      <t>（その１－１）</t>
    </r>
  </si>
  <si>
    <r>
      <t>第１４表　保険者別保険料（税）の賦課状況</t>
    </r>
    <r>
      <rPr>
        <sz val="12"/>
        <rFont val="ＭＳ 明朝"/>
        <family val="1"/>
      </rPr>
      <t>（その１－２）</t>
    </r>
  </si>
  <si>
    <r>
      <t>第１４表　保険者別保険料（税）の賦課状況</t>
    </r>
    <r>
      <rPr>
        <sz val="12"/>
        <rFont val="ＭＳ 明朝"/>
        <family val="1"/>
      </rPr>
      <t>（その１－３）</t>
    </r>
  </si>
  <si>
    <t>医療分</t>
  </si>
  <si>
    <t>後期高齢者支援金分</t>
  </si>
  <si>
    <t>介護分</t>
  </si>
  <si>
    <t>料税</t>
  </si>
  <si>
    <t>算定</t>
  </si>
  <si>
    <t>徴収</t>
  </si>
  <si>
    <t>資産割</t>
  </si>
  <si>
    <t>　料　（税）　率</t>
  </si>
  <si>
    <t>賦課</t>
  </si>
  <si>
    <t>　</t>
  </si>
  <si>
    <t>算定基</t>
  </si>
  <si>
    <t>所得割</t>
  </si>
  <si>
    <t>均等割</t>
  </si>
  <si>
    <t>平等割</t>
  </si>
  <si>
    <t>限度額</t>
  </si>
  <si>
    <t>の別</t>
  </si>
  <si>
    <t>方式</t>
  </si>
  <si>
    <t>回数</t>
  </si>
  <si>
    <t>礎　　</t>
  </si>
  <si>
    <t>（％）</t>
  </si>
  <si>
    <t>（円）</t>
  </si>
  <si>
    <t>（万円）</t>
  </si>
  <si>
    <t>001</t>
  </si>
  <si>
    <t>神戸市</t>
  </si>
  <si>
    <t>料</t>
  </si>
  <si>
    <t>002</t>
  </si>
  <si>
    <t xml:space="preserve">姫路市 </t>
  </si>
  <si>
    <t>ﾛ</t>
  </si>
  <si>
    <t>姫路市</t>
  </si>
  <si>
    <t>003</t>
  </si>
  <si>
    <t>尼崎市</t>
  </si>
  <si>
    <t>004</t>
  </si>
  <si>
    <t>明石市</t>
  </si>
  <si>
    <t>005</t>
  </si>
  <si>
    <t>西宮市</t>
  </si>
  <si>
    <t>006</t>
  </si>
  <si>
    <t>洲本市</t>
  </si>
  <si>
    <t>税</t>
  </si>
  <si>
    <t>007</t>
  </si>
  <si>
    <t>芦屋市</t>
  </si>
  <si>
    <t>008</t>
  </si>
  <si>
    <t>伊丹市</t>
  </si>
  <si>
    <t>009</t>
  </si>
  <si>
    <t>相生市</t>
  </si>
  <si>
    <t>011</t>
  </si>
  <si>
    <t>013</t>
  </si>
  <si>
    <t>赤穂市</t>
  </si>
  <si>
    <t>014</t>
  </si>
  <si>
    <t>西脇市</t>
  </si>
  <si>
    <t>西脇市</t>
  </si>
  <si>
    <t>015</t>
  </si>
  <si>
    <t>宝塚市</t>
  </si>
  <si>
    <t>016</t>
  </si>
  <si>
    <t>三木市</t>
  </si>
  <si>
    <t>三木市</t>
  </si>
  <si>
    <t>017</t>
  </si>
  <si>
    <t>高砂市</t>
  </si>
  <si>
    <t>018</t>
  </si>
  <si>
    <t>川西市</t>
  </si>
  <si>
    <t>019</t>
  </si>
  <si>
    <t>小野市</t>
  </si>
  <si>
    <t>020</t>
  </si>
  <si>
    <t>三田市</t>
  </si>
  <si>
    <t>021</t>
  </si>
  <si>
    <t>加西市</t>
  </si>
  <si>
    <t>022</t>
  </si>
  <si>
    <t>024</t>
  </si>
  <si>
    <t>加東市</t>
  </si>
  <si>
    <t>加東市</t>
  </si>
  <si>
    <t>027</t>
  </si>
  <si>
    <t>多可町</t>
  </si>
  <si>
    <t>多可町</t>
  </si>
  <si>
    <t>031</t>
  </si>
  <si>
    <t>稲美町</t>
  </si>
  <si>
    <t>032</t>
  </si>
  <si>
    <t>播磨町</t>
  </si>
  <si>
    <t>037</t>
  </si>
  <si>
    <t>市川町</t>
  </si>
  <si>
    <t>039</t>
  </si>
  <si>
    <t>福崎町</t>
  </si>
  <si>
    <t>040</t>
  </si>
  <si>
    <t>神河町</t>
  </si>
  <si>
    <t>042</t>
  </si>
  <si>
    <t>太子町</t>
  </si>
  <si>
    <t>043</t>
  </si>
  <si>
    <t>たつの市</t>
  </si>
  <si>
    <t>たつの市</t>
  </si>
  <si>
    <t>045</t>
  </si>
  <si>
    <t>上郡町</t>
  </si>
  <si>
    <t>046</t>
  </si>
  <si>
    <t>佐用町</t>
  </si>
  <si>
    <t>佐用町</t>
  </si>
  <si>
    <t>050</t>
  </si>
  <si>
    <t>宍粟市</t>
  </si>
  <si>
    <t>宍粟市</t>
  </si>
  <si>
    <t>057</t>
  </si>
  <si>
    <t>香美町</t>
  </si>
  <si>
    <t>062</t>
  </si>
  <si>
    <t>新温泉町</t>
  </si>
  <si>
    <t>新温泉町</t>
  </si>
  <si>
    <t>065</t>
  </si>
  <si>
    <t>養父市</t>
  </si>
  <si>
    <t>070</t>
  </si>
  <si>
    <t>朝来市</t>
  </si>
  <si>
    <t>073</t>
  </si>
  <si>
    <t>丹波市</t>
  </si>
  <si>
    <t>079</t>
  </si>
  <si>
    <t>篠山市</t>
  </si>
  <si>
    <t>086</t>
  </si>
  <si>
    <t>淡路市</t>
  </si>
  <si>
    <t>093</t>
  </si>
  <si>
    <t>南あわじ市</t>
  </si>
  <si>
    <t>095</t>
  </si>
  <si>
    <t>豊岡市</t>
  </si>
  <si>
    <t xml:space="preserve"> 明 石 浦</t>
  </si>
  <si>
    <t xml:space="preserve"> 食　　品</t>
  </si>
  <si>
    <t>詳細は別記</t>
  </si>
  <si>
    <t xml:space="preserve"> 医　　師</t>
  </si>
  <si>
    <t xml:space="preserve"> 薬 剤 師</t>
  </si>
  <si>
    <t>＊別 記</t>
  </si>
  <si>
    <t>保　　　険　　　料　　　率　　　等　　　　　　</t>
  </si>
  <si>
    <r>
      <t>均等割　　１人月額　経営者組合員 1</t>
    </r>
    <r>
      <rPr>
        <sz val="10"/>
        <rFont val="ＭＳ 明朝"/>
        <family val="1"/>
      </rPr>
      <t>1</t>
    </r>
    <r>
      <rPr>
        <sz val="10"/>
        <rFont val="ＭＳ 明朝"/>
        <family val="1"/>
      </rPr>
      <t>,</t>
    </r>
    <r>
      <rPr>
        <sz val="10"/>
        <rFont val="ＭＳ 明朝"/>
        <family val="1"/>
      </rPr>
      <t>3</t>
    </r>
    <r>
      <rPr>
        <sz val="10"/>
        <rFont val="ＭＳ 明朝"/>
        <family val="1"/>
      </rPr>
      <t>00円　従業員組合員 1</t>
    </r>
    <r>
      <rPr>
        <sz val="10"/>
        <rFont val="ＭＳ 明朝"/>
        <family val="1"/>
      </rPr>
      <t>0</t>
    </r>
    <r>
      <rPr>
        <sz val="10"/>
        <rFont val="ＭＳ 明朝"/>
        <family val="1"/>
      </rPr>
      <t>,</t>
    </r>
    <r>
      <rPr>
        <sz val="10"/>
        <rFont val="ＭＳ 明朝"/>
        <family val="1"/>
      </rPr>
      <t>3</t>
    </r>
    <r>
      <rPr>
        <sz val="10"/>
        <rFont val="ＭＳ 明朝"/>
        <family val="1"/>
      </rPr>
      <t>00円</t>
    </r>
  </si>
  <si>
    <t xml:space="preserve">               </t>
  </si>
  <si>
    <r>
      <t>　　　　　　　　　　組合員の世帯に属する家族</t>
    </r>
    <r>
      <rPr>
        <sz val="10"/>
        <rFont val="ＭＳ 明朝"/>
        <family val="1"/>
      </rPr>
      <t>(3人目まで)3</t>
    </r>
    <r>
      <rPr>
        <sz val="10"/>
        <rFont val="ＭＳ 明朝"/>
        <family val="1"/>
      </rPr>
      <t>,</t>
    </r>
    <r>
      <rPr>
        <sz val="10"/>
        <rFont val="ＭＳ 明朝"/>
        <family val="1"/>
      </rPr>
      <t>6</t>
    </r>
    <r>
      <rPr>
        <sz val="10"/>
        <rFont val="ＭＳ 明朝"/>
        <family val="1"/>
      </rPr>
      <t>00円　</t>
    </r>
    <r>
      <rPr>
        <sz val="10"/>
        <rFont val="ＭＳ 明朝"/>
        <family val="1"/>
      </rPr>
      <t>(4人目以降)1,600円</t>
    </r>
  </si>
  <si>
    <t>　　　　　　　　　　後期組合員 100円</t>
  </si>
  <si>
    <r>
      <t>後期分　　１人月額　全被保険者　</t>
    </r>
    <r>
      <rPr>
        <sz val="10"/>
        <rFont val="ＭＳ 明朝"/>
        <family val="1"/>
      </rPr>
      <t>1,900</t>
    </r>
    <r>
      <rPr>
        <sz val="10"/>
        <rFont val="ＭＳ 明朝"/>
        <family val="1"/>
      </rPr>
      <t>円</t>
    </r>
  </si>
  <si>
    <t>限度額　　１世帯月額 45,000円</t>
  </si>
  <si>
    <t>介護分　　１人月額　2,100円</t>
  </si>
  <si>
    <t>神戸中央</t>
  </si>
  <si>
    <r>
      <t>均等割　　１人月額　経営者組合員 1</t>
    </r>
    <r>
      <rPr>
        <sz val="10"/>
        <rFont val="ＭＳ 明朝"/>
        <family val="1"/>
      </rPr>
      <t>6</t>
    </r>
    <r>
      <rPr>
        <sz val="10"/>
        <rFont val="ＭＳ 明朝"/>
        <family val="1"/>
      </rPr>
      <t xml:space="preserve">,000円　従業員組合員 </t>
    </r>
    <r>
      <rPr>
        <sz val="10"/>
        <rFont val="ＭＳ 明朝"/>
        <family val="1"/>
      </rPr>
      <t>8</t>
    </r>
    <r>
      <rPr>
        <sz val="10"/>
        <rFont val="ＭＳ 明朝"/>
        <family val="1"/>
      </rPr>
      <t>,500円</t>
    </r>
  </si>
  <si>
    <t>卸売市場</t>
  </si>
  <si>
    <r>
      <t xml:space="preserve">  　　　　　　　　　組合員の世帯に属する家族 </t>
    </r>
    <r>
      <rPr>
        <sz val="10"/>
        <rFont val="ＭＳ 明朝"/>
        <family val="1"/>
      </rPr>
      <t>3</t>
    </r>
    <r>
      <rPr>
        <sz val="10"/>
        <rFont val="ＭＳ 明朝"/>
        <family val="1"/>
      </rPr>
      <t>,500円</t>
    </r>
  </si>
  <si>
    <t>　　　　　　　　　　後期組合員 200円</t>
  </si>
  <si>
    <r>
      <t>後期分　　１人月額　全被保険者　</t>
    </r>
    <r>
      <rPr>
        <sz val="10"/>
        <rFont val="ＭＳ 明朝"/>
        <family val="1"/>
      </rPr>
      <t>2</t>
    </r>
    <r>
      <rPr>
        <sz val="10"/>
        <rFont val="ＭＳ 明朝"/>
        <family val="1"/>
      </rPr>
      <t>,</t>
    </r>
    <r>
      <rPr>
        <sz val="10"/>
        <rFont val="ＭＳ 明朝"/>
        <family val="1"/>
      </rPr>
      <t>0</t>
    </r>
    <r>
      <rPr>
        <sz val="10"/>
        <rFont val="ＭＳ 明朝"/>
        <family val="1"/>
      </rPr>
      <t>00円</t>
    </r>
  </si>
  <si>
    <t>限度額　　１世帯月額 43,000円</t>
  </si>
  <si>
    <r>
      <t>介護分　　１人月額　2,</t>
    </r>
    <r>
      <rPr>
        <sz val="10"/>
        <rFont val="ＭＳ 明朝"/>
        <family val="1"/>
      </rPr>
      <t>0</t>
    </r>
    <r>
      <rPr>
        <sz val="10"/>
        <rFont val="ＭＳ 明朝"/>
        <family val="1"/>
      </rPr>
      <t>00円</t>
    </r>
  </si>
  <si>
    <t>兵庫県</t>
  </si>
  <si>
    <t>応能割　　甲乙種組合員：市県民税に応じて月額 800円～37,000円</t>
  </si>
  <si>
    <t>食  品</t>
  </si>
  <si>
    <r>
      <t xml:space="preserve">均等割　　１人月額　甲種組合員（経営者） </t>
    </r>
    <r>
      <rPr>
        <sz val="10"/>
        <rFont val="ＭＳ 明朝"/>
        <family val="1"/>
      </rPr>
      <t>3</t>
    </r>
    <r>
      <rPr>
        <sz val="10"/>
        <rFont val="ＭＳ 明朝"/>
        <family val="1"/>
      </rPr>
      <t>,</t>
    </r>
    <r>
      <rPr>
        <sz val="10"/>
        <rFont val="ＭＳ 明朝"/>
        <family val="1"/>
      </rPr>
      <t>9</t>
    </r>
    <r>
      <rPr>
        <sz val="10"/>
        <rFont val="ＭＳ 明朝"/>
        <family val="1"/>
      </rPr>
      <t>00円</t>
    </r>
  </si>
  <si>
    <r>
      <t xml:space="preserve">　　　　　　　　　　乙種組合員（従業員） </t>
    </r>
    <r>
      <rPr>
        <sz val="10"/>
        <rFont val="ＭＳ 明朝"/>
        <family val="1"/>
      </rPr>
      <t>3</t>
    </r>
    <r>
      <rPr>
        <sz val="10"/>
        <rFont val="ＭＳ 明朝"/>
        <family val="1"/>
      </rPr>
      <t>,</t>
    </r>
    <r>
      <rPr>
        <sz val="10"/>
        <rFont val="ＭＳ 明朝"/>
        <family val="1"/>
      </rPr>
      <t>7</t>
    </r>
    <r>
      <rPr>
        <sz val="10"/>
        <rFont val="ＭＳ 明朝"/>
        <family val="1"/>
      </rPr>
      <t xml:space="preserve">00円　家族 </t>
    </r>
    <r>
      <rPr>
        <sz val="10"/>
        <rFont val="ＭＳ 明朝"/>
        <family val="1"/>
      </rPr>
      <t>1</t>
    </r>
    <r>
      <rPr>
        <sz val="10"/>
        <rFont val="ＭＳ 明朝"/>
        <family val="1"/>
      </rPr>
      <t>,</t>
    </r>
    <r>
      <rPr>
        <sz val="10"/>
        <rFont val="ＭＳ 明朝"/>
        <family val="1"/>
      </rPr>
      <t>4</t>
    </r>
    <r>
      <rPr>
        <sz val="10"/>
        <rFont val="ＭＳ 明朝"/>
        <family val="1"/>
      </rPr>
      <t>00円　</t>
    </r>
  </si>
  <si>
    <t>後期分　　１人月額　全被保険者　1,600円</t>
  </si>
  <si>
    <t>限度額　　１世帯月額 42,000円</t>
  </si>
  <si>
    <t>介護分　　１人月額　1,400円</t>
  </si>
  <si>
    <t>兵 庫 県</t>
  </si>
  <si>
    <r>
      <t>均等割　　１人月額　甲１種組合員（歯科医師）14,000</t>
    </r>
    <r>
      <rPr>
        <sz val="10"/>
        <rFont val="ＭＳ 明朝"/>
        <family val="1"/>
      </rPr>
      <t>円  家族 9</t>
    </r>
    <r>
      <rPr>
        <sz val="10"/>
        <rFont val="ＭＳ 明朝"/>
        <family val="1"/>
      </rPr>
      <t>,1</t>
    </r>
    <r>
      <rPr>
        <sz val="10"/>
        <rFont val="ＭＳ 明朝"/>
        <family val="1"/>
      </rPr>
      <t>00円</t>
    </r>
  </si>
  <si>
    <r>
      <t>　　　　　　　　　　乙１種組合員（従業員）10,0</t>
    </r>
    <r>
      <rPr>
        <sz val="10"/>
        <rFont val="ＭＳ 明朝"/>
        <family val="1"/>
      </rPr>
      <t>00円　家族 9,100円　</t>
    </r>
  </si>
  <si>
    <t>　　　　　　　　　　後期組合員 600円</t>
  </si>
  <si>
    <t>後期分　　１人月額　全被保険者 3,000円</t>
  </si>
  <si>
    <t>応能割　　組合員　診療報酬×0.0033（限度額　年間300,000円）</t>
  </si>
  <si>
    <r>
      <t>介護分　　１人月額　3,7</t>
    </r>
    <r>
      <rPr>
        <sz val="10"/>
        <rFont val="ＭＳ 明朝"/>
        <family val="1"/>
      </rPr>
      <t>00円</t>
    </r>
  </si>
  <si>
    <r>
      <t>均等割　　１人月額　組合員 23</t>
    </r>
    <r>
      <rPr>
        <sz val="10"/>
        <rFont val="ＭＳ 明朝"/>
        <family val="1"/>
      </rPr>
      <t>,</t>
    </r>
    <r>
      <rPr>
        <sz val="10"/>
        <rFont val="ＭＳ 明朝"/>
        <family val="1"/>
      </rPr>
      <t>0</t>
    </r>
    <r>
      <rPr>
        <sz val="10"/>
        <rFont val="ＭＳ 明朝"/>
        <family val="1"/>
      </rPr>
      <t>00円　　家族</t>
    </r>
    <r>
      <rPr>
        <sz val="10"/>
        <rFont val="ＭＳ 明朝"/>
        <family val="1"/>
      </rPr>
      <t>7</t>
    </r>
    <r>
      <rPr>
        <sz val="10"/>
        <rFont val="ＭＳ 明朝"/>
        <family val="1"/>
      </rPr>
      <t>,500円</t>
    </r>
  </si>
  <si>
    <t>医  師</t>
  </si>
  <si>
    <r>
      <t xml:space="preserve">                 　 準組合員 11</t>
    </r>
    <r>
      <rPr>
        <sz val="10"/>
        <rFont val="ＭＳ 明朝"/>
        <family val="1"/>
      </rPr>
      <t>,</t>
    </r>
    <r>
      <rPr>
        <sz val="10"/>
        <rFont val="ＭＳ 明朝"/>
        <family val="1"/>
      </rPr>
      <t>0</t>
    </r>
    <r>
      <rPr>
        <sz val="10"/>
        <rFont val="ＭＳ 明朝"/>
        <family val="1"/>
      </rPr>
      <t xml:space="preserve">00円　家族 </t>
    </r>
    <r>
      <rPr>
        <sz val="10"/>
        <rFont val="ＭＳ 明朝"/>
        <family val="1"/>
      </rPr>
      <t>7</t>
    </r>
    <r>
      <rPr>
        <sz val="10"/>
        <rFont val="ＭＳ 明朝"/>
        <family val="1"/>
      </rPr>
      <t>,</t>
    </r>
    <r>
      <rPr>
        <sz val="10"/>
        <rFont val="ＭＳ 明朝"/>
        <family val="1"/>
      </rPr>
      <t>5</t>
    </r>
    <r>
      <rPr>
        <sz val="10"/>
        <rFont val="ＭＳ 明朝"/>
        <family val="1"/>
      </rPr>
      <t>00円</t>
    </r>
  </si>
  <si>
    <t>　　　　　　　　　　後期（第二種）組合員 5,000円</t>
  </si>
  <si>
    <t>後期分　　１人月額　全被保険者　3,000円</t>
  </si>
  <si>
    <r>
      <t>介護分　　１人月額　3,</t>
    </r>
    <r>
      <rPr>
        <sz val="10"/>
        <rFont val="ＭＳ 明朝"/>
        <family val="1"/>
      </rPr>
      <t>5</t>
    </r>
    <r>
      <rPr>
        <sz val="10"/>
        <rFont val="ＭＳ 明朝"/>
        <family val="1"/>
      </rPr>
      <t>00円</t>
    </r>
  </si>
  <si>
    <r>
      <t>均等割　　１人月額　甲種組合員 13</t>
    </r>
    <r>
      <rPr>
        <sz val="10"/>
        <rFont val="ＭＳ 明朝"/>
        <family val="1"/>
      </rPr>
      <t>,</t>
    </r>
    <r>
      <rPr>
        <sz val="10"/>
        <rFont val="ＭＳ 明朝"/>
        <family val="1"/>
      </rPr>
      <t>8</t>
    </r>
    <r>
      <rPr>
        <sz val="10"/>
        <rFont val="ＭＳ 明朝"/>
        <family val="1"/>
      </rPr>
      <t xml:space="preserve">00円　乙種組合員（従業員） </t>
    </r>
    <r>
      <rPr>
        <sz val="10"/>
        <rFont val="ＭＳ 明朝"/>
        <family val="1"/>
      </rPr>
      <t>11,5</t>
    </r>
    <r>
      <rPr>
        <sz val="10"/>
        <rFont val="ＭＳ 明朝"/>
        <family val="1"/>
      </rPr>
      <t>00円　家族</t>
    </r>
    <r>
      <rPr>
        <sz val="10"/>
        <rFont val="ＭＳ 明朝"/>
        <family val="1"/>
      </rPr>
      <t xml:space="preserve"> 5,800</t>
    </r>
    <r>
      <rPr>
        <sz val="10"/>
        <rFont val="ＭＳ 明朝"/>
        <family val="1"/>
      </rPr>
      <t>円</t>
    </r>
  </si>
  <si>
    <t>薬剤師</t>
  </si>
  <si>
    <t xml:space="preserve">                　　丙種（資格なし）組合員 500円　家族8,800円　</t>
  </si>
  <si>
    <r>
      <t xml:space="preserve">限度額　　１世帯月額 </t>
    </r>
    <r>
      <rPr>
        <sz val="10"/>
        <rFont val="ＭＳ 明朝"/>
        <family val="1"/>
      </rPr>
      <t>42</t>
    </r>
    <r>
      <rPr>
        <sz val="10"/>
        <rFont val="ＭＳ 明朝"/>
        <family val="1"/>
      </rPr>
      <t>,</t>
    </r>
    <r>
      <rPr>
        <sz val="10"/>
        <rFont val="ＭＳ 明朝"/>
        <family val="1"/>
      </rPr>
      <t>5</t>
    </r>
    <r>
      <rPr>
        <sz val="10"/>
        <rFont val="ＭＳ 明朝"/>
        <family val="1"/>
      </rPr>
      <t>00円</t>
    </r>
  </si>
  <si>
    <r>
      <t>介護分　　１人月額　3,</t>
    </r>
    <r>
      <rPr>
        <sz val="10"/>
        <rFont val="ＭＳ 明朝"/>
        <family val="1"/>
      </rPr>
      <t>4</t>
    </r>
    <r>
      <rPr>
        <sz val="10"/>
        <rFont val="ＭＳ 明朝"/>
        <family val="1"/>
      </rPr>
      <t xml:space="preserve">00円（限度額 月額 </t>
    </r>
    <r>
      <rPr>
        <sz val="10"/>
        <rFont val="ＭＳ 明朝"/>
        <family val="1"/>
      </rPr>
      <t>10</t>
    </r>
    <r>
      <rPr>
        <sz val="10"/>
        <rFont val="ＭＳ 明朝"/>
        <family val="1"/>
      </rPr>
      <t>,</t>
    </r>
    <r>
      <rPr>
        <sz val="10"/>
        <rFont val="ＭＳ 明朝"/>
        <family val="1"/>
      </rPr>
      <t>0</t>
    </r>
    <r>
      <rPr>
        <sz val="10"/>
        <rFont val="ＭＳ 明朝"/>
        <family val="1"/>
      </rPr>
      <t>00円）</t>
    </r>
  </si>
  <si>
    <r>
      <t>均等割　　第１種組合員（満25歳未満の組合員） 3</t>
    </r>
    <r>
      <rPr>
        <sz val="10"/>
        <rFont val="ＭＳ 明朝"/>
        <family val="1"/>
      </rPr>
      <t>,300円</t>
    </r>
  </si>
  <si>
    <t>○</t>
  </si>
  <si>
    <t>建　設</t>
  </si>
  <si>
    <r>
      <t>(1人月額) 第２種組合員（満25歳以上～満30歳未満の組合員） 7</t>
    </r>
    <r>
      <rPr>
        <sz val="10"/>
        <rFont val="ＭＳ 明朝"/>
        <family val="1"/>
      </rPr>
      <t>,300円</t>
    </r>
  </si>
  <si>
    <t>　　　　　第３種組合員（第１種、第２種、或いは第５種以外の建設技能労働者及びこれに準ずる</t>
  </si>
  <si>
    <r>
      <t>　　　　　　　　　　　　組合員） 1</t>
    </r>
    <r>
      <rPr>
        <sz val="10"/>
        <rFont val="ＭＳ 明朝"/>
        <family val="1"/>
      </rPr>
      <t>2</t>
    </r>
    <r>
      <rPr>
        <sz val="10"/>
        <rFont val="ＭＳ 明朝"/>
        <family val="1"/>
      </rPr>
      <t>,100円</t>
    </r>
  </si>
  <si>
    <t>　　　　　第４種組合員（第１種、第２種、特別第４種、或いは第５種以外の事業主及びこれに準</t>
  </si>
  <si>
    <r>
      <t>　　　　　　　　　 　 　ずる組合員） 1</t>
    </r>
    <r>
      <rPr>
        <sz val="10"/>
        <rFont val="ＭＳ 明朝"/>
        <family val="1"/>
      </rPr>
      <t>4</t>
    </r>
    <r>
      <rPr>
        <sz val="10"/>
        <rFont val="ＭＳ 明朝"/>
        <family val="1"/>
      </rPr>
      <t>,000円</t>
    </r>
  </si>
  <si>
    <r>
      <t>　　　　　特別第４種組合員（法人事業所の代表者である組合員）　2</t>
    </r>
    <r>
      <rPr>
        <sz val="10"/>
        <rFont val="ＭＳ 明朝"/>
        <family val="1"/>
      </rPr>
      <t>3</t>
    </r>
    <r>
      <rPr>
        <sz val="10"/>
        <rFont val="ＭＳ 明朝"/>
        <family val="1"/>
      </rPr>
      <t>,300円</t>
    </r>
  </si>
  <si>
    <r>
      <t>　　　　　第５種組合員（満70歳以上の組合員） 1</t>
    </r>
    <r>
      <rPr>
        <sz val="10"/>
        <rFont val="ＭＳ 明朝"/>
        <family val="1"/>
      </rPr>
      <t>1</t>
    </r>
    <r>
      <rPr>
        <sz val="10"/>
        <rFont val="ＭＳ 明朝"/>
        <family val="1"/>
      </rPr>
      <t>,</t>
    </r>
    <r>
      <rPr>
        <sz val="10"/>
        <rFont val="ＭＳ 明朝"/>
        <family val="1"/>
      </rPr>
      <t>5</t>
    </r>
    <r>
      <rPr>
        <sz val="10"/>
        <rFont val="ＭＳ 明朝"/>
        <family val="1"/>
      </rPr>
      <t>00円</t>
    </r>
  </si>
  <si>
    <t>　　　　　第６種組合員（第３種に該当する女子の組合員） 9,800円</t>
  </si>
  <si>
    <r>
      <t>　　　　　家族　</t>
    </r>
    <r>
      <rPr>
        <sz val="10"/>
        <rFont val="ＭＳ 明朝"/>
        <family val="1"/>
      </rPr>
      <t>(4</t>
    </r>
    <r>
      <rPr>
        <sz val="10"/>
        <rFont val="ＭＳ 明朝"/>
        <family val="1"/>
      </rPr>
      <t>人目まで</t>
    </r>
    <r>
      <rPr>
        <sz val="10"/>
        <rFont val="ＭＳ 明朝"/>
        <family val="1"/>
      </rPr>
      <t>)2</t>
    </r>
    <r>
      <rPr>
        <sz val="10"/>
        <rFont val="ＭＳ 明朝"/>
        <family val="1"/>
      </rPr>
      <t>,</t>
    </r>
    <r>
      <rPr>
        <sz val="10"/>
        <rFont val="ＭＳ 明朝"/>
        <family val="1"/>
      </rPr>
      <t>3</t>
    </r>
    <r>
      <rPr>
        <sz val="10"/>
        <rFont val="ＭＳ 明朝"/>
        <family val="1"/>
      </rPr>
      <t>00円　　</t>
    </r>
    <r>
      <rPr>
        <sz val="10"/>
        <rFont val="ＭＳ 明朝"/>
        <family val="1"/>
      </rPr>
      <t>(5</t>
    </r>
    <r>
      <rPr>
        <sz val="10"/>
        <rFont val="ＭＳ 明朝"/>
        <family val="1"/>
      </rPr>
      <t>人目以降</t>
    </r>
    <r>
      <rPr>
        <sz val="10"/>
        <rFont val="ＭＳ 明朝"/>
        <family val="1"/>
      </rPr>
      <t>)</t>
    </r>
    <r>
      <rPr>
        <sz val="10"/>
        <rFont val="ＭＳ 明朝"/>
        <family val="1"/>
      </rPr>
      <t>30</t>
    </r>
    <r>
      <rPr>
        <sz val="10"/>
        <rFont val="ＭＳ 明朝"/>
        <family val="1"/>
      </rPr>
      <t xml:space="preserve">0円 </t>
    </r>
  </si>
  <si>
    <r>
      <t>　　　　　　　　20歳超～60歳未満の男子（大学等在学中及び心身障害者を除く）１人　</t>
    </r>
    <r>
      <rPr>
        <sz val="10"/>
        <rFont val="ＭＳ 明朝"/>
        <family val="1"/>
      </rPr>
      <t>8</t>
    </r>
    <r>
      <rPr>
        <sz val="10"/>
        <rFont val="ＭＳ 明朝"/>
        <family val="1"/>
      </rPr>
      <t>,</t>
    </r>
    <r>
      <rPr>
        <sz val="10"/>
        <rFont val="ＭＳ 明朝"/>
        <family val="1"/>
      </rPr>
      <t>5</t>
    </r>
    <r>
      <rPr>
        <sz val="10"/>
        <rFont val="ＭＳ 明朝"/>
        <family val="1"/>
      </rPr>
      <t>00円</t>
    </r>
  </si>
  <si>
    <r>
      <t xml:space="preserve">後期分　　１人月額 </t>
    </r>
    <r>
      <rPr>
        <sz val="10"/>
        <rFont val="ＭＳ 明朝"/>
        <family val="1"/>
      </rPr>
      <t>2,000円　家族 １人月額 1,500円</t>
    </r>
  </si>
  <si>
    <t>介護分　　１人月額 2,500円　家族 １人月額 1,500円</t>
  </si>
  <si>
    <t>注１）所得割の算定基礎の各欄の意味は、次のとおり。</t>
  </si>
  <si>
    <t>「イ」・・・基礎控除後の総所得金額等</t>
  </si>
  <si>
    <t>　市町村民税のいわゆる「旧ただし書き方式」による課税所得金額であって、地方税法第３１４条の２第１項に規定する総所得金額（給与所得がある場合は給与所得特別控除後の額）及び山林所得金額の合計額（国保法施行令附則又は地方税法附則により読み替えられた金額を含む。）から同条第２項に規定する基礎控除額を控除した後の額に基づいて所得割を算定する方式</t>
  </si>
  <si>
    <t>「ロ」・・・各種控除後の総所得金額等</t>
  </si>
  <si>
    <t>　市町村民税のいわゆる「本文方式」による課税所得金額であって、地方税法第３１４条の２第１項に規定する総所得金額及び山林所得金額の合計額（国保法施行令附則又は地方税法附則により読み替えられた金額を含む。）から同項各号に規定する各種所得控除額及び同条第２項に規定する基礎控除額を控除した後の額に基づいて所得割を算定する方式</t>
  </si>
  <si>
    <t>「ハ」・・・市町村民税の所得割額</t>
  </si>
  <si>
    <t>　当該年度の地方税法の規定による市町村民税の所得割（退職所得に係る所得割を除く。）の額に基づいて所得割を算定する方式</t>
  </si>
  <si>
    <t>「ニ」・・・市町村民税額等</t>
  </si>
  <si>
    <t>　当該年度の地方税法の規定による市町村民税額又は市町村民税額及び道府県民税額（退職所得に係る所得割及び利子割を除く。）の合計額に基づいて所得割を算定する方式</t>
  </si>
  <si>
    <t>「ホ」・・・市町村民税所得割非課税の者を除く場合の算定方式</t>
  </si>
  <si>
    <t>「ヘ」・・・市町村民税非課税の者を除く場合の算定方式</t>
  </si>
  <si>
    <t>注２）資産割の算定基礎の各欄の意味は、次のとおり。</t>
  </si>
  <si>
    <t>「イ」・・・地方税法の規定による固定資産税額に基づいて算定する方式</t>
  </si>
  <si>
    <t>「ロ」・・・地方税法の規定による固定資産税額のうち土地及び家屋に係
　　　　　る部分の額に基づいて算定する方式</t>
  </si>
  <si>
    <t>第１４表　保険者別保険料（税）の賦課状況（その２－１）</t>
  </si>
  <si>
    <t>保  険  料  (税)  算  定  額  及  び  割  合</t>
  </si>
  <si>
    <t>災害等</t>
  </si>
  <si>
    <t>そ の 他</t>
  </si>
  <si>
    <t>限度額を</t>
  </si>
  <si>
    <t xml:space="preserve">     課 税 対 象 額</t>
  </si>
  <si>
    <t>所  得  割</t>
  </si>
  <si>
    <t>資  産  割</t>
  </si>
  <si>
    <t>均  等  割</t>
  </si>
  <si>
    <t>平  等  割</t>
  </si>
  <si>
    <t>による</t>
  </si>
  <si>
    <t>増 減 額</t>
  </si>
  <si>
    <t>金  額</t>
  </si>
  <si>
    <t>割合(%)</t>
  </si>
  <si>
    <t>軽 減 額</t>
  </si>
  <si>
    <t>減免額</t>
  </si>
  <si>
    <t>減 免 額</t>
  </si>
  <si>
    <t>越える額</t>
  </si>
  <si>
    <t>調 定 額</t>
  </si>
  <si>
    <t>所 得 割</t>
  </si>
  <si>
    <t>資 産 割</t>
  </si>
  <si>
    <t>301</t>
  </si>
  <si>
    <t>302</t>
  </si>
  <si>
    <t>303</t>
  </si>
  <si>
    <t>305</t>
  </si>
  <si>
    <t>306</t>
  </si>
  <si>
    <t>307</t>
  </si>
  <si>
    <t>308</t>
  </si>
  <si>
    <t>309</t>
  </si>
  <si>
    <t>（注）１　調定額は、「事業年報B表(1)(続)及びＥ表(1)」から後期分（B表(3)及びE表(3)）及び介護分(B表(4)）を控除した（千円未満四捨五入）。</t>
  </si>
  <si>
    <t>　　　</t>
  </si>
  <si>
    <t>第１４表　保険者別保険料（税）の賦課状況（その２－２）</t>
  </si>
  <si>
    <t>（注）１　調定額は、事業年報Ｂ表(3)及びＥ表(3)より算出した。</t>
  </si>
  <si>
    <t>　　　</t>
  </si>
  <si>
    <t>第１４表　保険者別保険料（税）の賦課状況（その２－３）</t>
  </si>
  <si>
    <t>（注）調定額は、事業年報Ｂ表(4)より算出した。</t>
  </si>
  <si>
    <t>第１５表　年度別・保険者別保険料（税）収納率（現年度分）</t>
  </si>
  <si>
    <t>N O</t>
  </si>
  <si>
    <t>２４年</t>
  </si>
  <si>
    <t>(%)</t>
  </si>
  <si>
    <t>２５年</t>
  </si>
  <si>
    <t>２６年</t>
  </si>
  <si>
    <t>(25年度)</t>
  </si>
  <si>
    <t>(増減)</t>
  </si>
  <si>
    <t>県　計</t>
  </si>
  <si>
    <t>姫路市</t>
  </si>
  <si>
    <t>洲本市</t>
  </si>
  <si>
    <t>加東市</t>
  </si>
  <si>
    <t>多可町</t>
  </si>
  <si>
    <t>神河町</t>
  </si>
  <si>
    <t>宍粟市</t>
  </si>
  <si>
    <t>香美町</t>
  </si>
  <si>
    <t>養父市</t>
  </si>
  <si>
    <t>朝来市</t>
  </si>
  <si>
    <t>丹波市</t>
  </si>
  <si>
    <t>篠山市</t>
  </si>
  <si>
    <t>淡路市</t>
  </si>
  <si>
    <t>南あわじ市</t>
  </si>
  <si>
    <t>豊岡市</t>
  </si>
  <si>
    <t>兵庫食糧</t>
  </si>
  <si>
    <t>明 石 浦</t>
  </si>
  <si>
    <t>中央卸売</t>
  </si>
  <si>
    <t>食　　品</t>
  </si>
  <si>
    <t>歯科医師</t>
  </si>
  <si>
    <t>医　　師</t>
  </si>
  <si>
    <t>薬 剤 師</t>
  </si>
  <si>
    <t>兵庫建設</t>
  </si>
  <si>
    <t>地    区</t>
  </si>
  <si>
    <t>２４年</t>
  </si>
  <si>
    <t>２５年</t>
  </si>
  <si>
    <t>東 播 磨</t>
  </si>
  <si>
    <t>但    馬</t>
  </si>
  <si>
    <t>丹　　波</t>
  </si>
  <si>
    <t>第６表　保険者別療養の給付（診療費）諸率（一般被保険者分）</t>
  </si>
  <si>
    <t>(食事療養費を除く)</t>
  </si>
  <si>
    <t>受　診　率　（％）</t>
  </si>
  <si>
    <t>１件当たり日数（日）</t>
  </si>
  <si>
    <t>１件当たり費用額　（円）</t>
  </si>
  <si>
    <t>入　院</t>
  </si>
  <si>
    <t>入院外</t>
  </si>
  <si>
    <t>歯　科</t>
  </si>
  <si>
    <t>２２</t>
  </si>
  <si>
    <t>２６（県計）</t>
  </si>
  <si>
    <t>加東市</t>
  </si>
  <si>
    <t>多可町</t>
  </si>
  <si>
    <t>神河町</t>
  </si>
  <si>
    <t>たつの市</t>
  </si>
  <si>
    <t>宍粟市</t>
  </si>
  <si>
    <t>香美町</t>
  </si>
  <si>
    <t>新温泉町</t>
  </si>
  <si>
    <t>養父市</t>
  </si>
  <si>
    <t>朝来市</t>
  </si>
  <si>
    <t>丹波市</t>
  </si>
  <si>
    <t>篠山市</t>
  </si>
  <si>
    <t>淡路市</t>
  </si>
  <si>
    <t>南あわじ市</t>
  </si>
  <si>
    <t>豊岡市</t>
  </si>
  <si>
    <t>兵庫食品</t>
  </si>
  <si>
    <t>医    師</t>
  </si>
  <si>
    <t>第８表　保険者別療養の給付（診療費）諸率（退職被保険者分）</t>
  </si>
  <si>
    <t>受　　診　　率　（％）</t>
  </si>
  <si>
    <t xml:space="preserve"> １件当たり日数（日）</t>
  </si>
  <si>
    <t>　１件当たり費用額（円）</t>
  </si>
  <si>
    <t>加東市</t>
  </si>
  <si>
    <t>多可町</t>
  </si>
  <si>
    <t>神河町</t>
  </si>
  <si>
    <t>たつの市</t>
  </si>
  <si>
    <t>宍粟市</t>
  </si>
  <si>
    <t>香美町</t>
  </si>
  <si>
    <t>新温泉町</t>
  </si>
  <si>
    <t>養父市</t>
  </si>
  <si>
    <t>朝来市</t>
  </si>
  <si>
    <t>丹波市</t>
  </si>
  <si>
    <t>篠山市</t>
  </si>
  <si>
    <t>淡路市</t>
  </si>
  <si>
    <t>南あわじ市</t>
  </si>
  <si>
    <t>豊岡市</t>
  </si>
  <si>
    <t>第９表　保険者別療養の給付（診療費）諸率（全保険者分）</t>
  </si>
  <si>
    <t>１件当たり費用額（円）</t>
  </si>
  <si>
    <t>第１０表　保険者別・制度別１人当たり費用額（診療費）及び前年度比</t>
  </si>
  <si>
    <t>合　　　　計</t>
  </si>
  <si>
    <t>金額（円）</t>
  </si>
  <si>
    <t>伸率</t>
  </si>
  <si>
    <t>第１１表　保険者別・制度別一日当たり費用額（診療費）</t>
  </si>
  <si>
    <t>一般被保険者分</t>
  </si>
  <si>
    <t>退職被保険者分</t>
  </si>
  <si>
    <t>全被保険者</t>
  </si>
  <si>
    <t>第１２表　保険者別・制度別一人当たり費用額（診療費）</t>
  </si>
  <si>
    <t>入院時食事療養費を除く</t>
  </si>
  <si>
    <t>入　　　　　院</t>
  </si>
  <si>
    <t>入　　院　　外</t>
  </si>
  <si>
    <t>歯　　　科</t>
  </si>
  <si>
    <t xml:space="preserve"> 1</t>
  </si>
  <si>
    <t xml:space="preserve"> 2</t>
  </si>
  <si>
    <t xml:space="preserve"> 3</t>
  </si>
  <si>
    <t xml:space="preserve"> 4</t>
  </si>
  <si>
    <t xml:space="preserve"> 5</t>
  </si>
  <si>
    <t xml:space="preserve"> 6</t>
  </si>
  <si>
    <t xml:space="preserve"> 7</t>
  </si>
  <si>
    <t xml:space="preserve"> 8</t>
  </si>
  <si>
    <t xml:space="preserve"> 9</t>
  </si>
  <si>
    <t>加東市</t>
  </si>
  <si>
    <t>多可町</t>
  </si>
  <si>
    <t>神河町</t>
  </si>
  <si>
    <t>たつの市</t>
  </si>
  <si>
    <t>宍粟市</t>
  </si>
  <si>
    <t>香美町</t>
  </si>
  <si>
    <t>新温泉町</t>
  </si>
  <si>
    <t>養父市</t>
  </si>
  <si>
    <t>朝来市</t>
  </si>
  <si>
    <t>丹波市</t>
  </si>
  <si>
    <t>篠山市</t>
  </si>
  <si>
    <t>淡路市</t>
  </si>
  <si>
    <t>南あわじ市</t>
  </si>
  <si>
    <t>豊岡市</t>
  </si>
  <si>
    <t>第１６表　年度別・保険者別診療施設一般状況</t>
  </si>
  <si>
    <t>保険者　番号</t>
  </si>
  <si>
    <t>年  　　度</t>
  </si>
  <si>
    <t>診療施設
名　　  称</t>
  </si>
  <si>
    <t>診療開始
年 月  日</t>
  </si>
  <si>
    <t>診療施設の規模</t>
  </si>
  <si>
    <t>診　　療　　科　　目</t>
  </si>
  <si>
    <t>病　　　床　　　数</t>
  </si>
  <si>
    <t xml:space="preserve">                        職                    員                      数</t>
  </si>
  <si>
    <t>年　度</t>
  </si>
  <si>
    <t>一般医</t>
  </si>
  <si>
    <t>歯科医</t>
  </si>
  <si>
    <t>薬剤師</t>
  </si>
  <si>
    <t>正看護師</t>
  </si>
  <si>
    <t>技術職員</t>
  </si>
  <si>
    <t>事務職員</t>
  </si>
  <si>
    <t>その他</t>
  </si>
  <si>
    <t>計</t>
  </si>
  <si>
    <t>保険者名</t>
  </si>
  <si>
    <t>甲型</t>
  </si>
  <si>
    <t>乙型</t>
  </si>
  <si>
    <t>丙型</t>
  </si>
  <si>
    <t>丁型</t>
  </si>
  <si>
    <t>一般(療養)</t>
  </si>
  <si>
    <t>結核</t>
  </si>
  <si>
    <t>精神</t>
  </si>
  <si>
    <t>伝染</t>
  </si>
  <si>
    <t>計</t>
  </si>
  <si>
    <t>専任</t>
  </si>
  <si>
    <t>兼務</t>
  </si>
  <si>
    <t>延数</t>
  </si>
  <si>
    <t>施設名</t>
  </si>
  <si>
    <t>平成22年度</t>
  </si>
  <si>
    <t>平成23年度</t>
  </si>
  <si>
    <t>平成24年度</t>
  </si>
  <si>
    <t>平成25年度</t>
  </si>
  <si>
    <t>平成26年度</t>
  </si>
  <si>
    <t>姫路市</t>
  </si>
  <si>
    <t xml:space="preserve"> 家島診療所 </t>
  </si>
  <si>
    <t>S60. 6. 1</t>
  </si>
  <si>
    <t>内、小、外</t>
  </si>
  <si>
    <t>家  島</t>
  </si>
  <si>
    <t>洲本市</t>
  </si>
  <si>
    <t xml:space="preserve"> 上灘診療所</t>
  </si>
  <si>
    <t>S38. 6. 1</t>
  </si>
  <si>
    <t>内</t>
  </si>
  <si>
    <t>上  灘</t>
  </si>
  <si>
    <t xml:space="preserve"> 五色診療所</t>
  </si>
  <si>
    <t>S57. 3. 1</t>
  </si>
  <si>
    <t>内、胃、小、外、整、眼、放</t>
  </si>
  <si>
    <t>五  色</t>
  </si>
  <si>
    <t xml:space="preserve"> 鮎原診療所</t>
  </si>
  <si>
    <t>S23. 6. 1</t>
  </si>
  <si>
    <t>内、胃、小、外、整、放</t>
  </si>
  <si>
    <t>鮎　原</t>
  </si>
  <si>
    <t xml:space="preserve"> 堺診療所</t>
  </si>
  <si>
    <t>H 6. 6. 1</t>
  </si>
  <si>
    <t>内、小、外、放</t>
  </si>
  <si>
    <t>堺</t>
  </si>
  <si>
    <t>勘定計</t>
  </si>
  <si>
    <t>勘定計</t>
  </si>
  <si>
    <t>15</t>
  </si>
  <si>
    <t>宝塚市</t>
  </si>
  <si>
    <t xml:space="preserve"> 宝塚診療所</t>
  </si>
  <si>
    <t>S27. 1.20</t>
  </si>
  <si>
    <t>内、歯、歯口外</t>
  </si>
  <si>
    <t>宝  塚</t>
  </si>
  <si>
    <t>多可町</t>
  </si>
  <si>
    <t xml:space="preserve"> 八千代診療所</t>
  </si>
  <si>
    <t>H17.11. 1</t>
  </si>
  <si>
    <t>内、消、循</t>
  </si>
  <si>
    <t>八千代</t>
  </si>
  <si>
    <t>宍粟市</t>
  </si>
  <si>
    <t xml:space="preserve"> 波賀診療所</t>
  </si>
  <si>
    <t>S22. 3. 1</t>
  </si>
  <si>
    <t>内、外</t>
  </si>
  <si>
    <t>波  賀</t>
  </si>
  <si>
    <t xml:space="preserve"> 千種診療所</t>
  </si>
  <si>
    <t>S24.12. 1</t>
  </si>
  <si>
    <t>内、小、外、眼</t>
  </si>
  <si>
    <t>千  種</t>
  </si>
  <si>
    <t>香美町</t>
  </si>
  <si>
    <t xml:space="preserve"> 佐津診療所</t>
  </si>
  <si>
    <t>S56. 4. 1</t>
  </si>
  <si>
    <t>内</t>
  </si>
  <si>
    <t>佐  津</t>
  </si>
  <si>
    <t xml:space="preserve"> 兎塚診療所</t>
  </si>
  <si>
    <t>S30. 4. 1</t>
  </si>
  <si>
    <t>兎  塚</t>
  </si>
  <si>
    <t xml:space="preserve"> 川会診療所</t>
  </si>
  <si>
    <t>S36. 4. 1</t>
  </si>
  <si>
    <t>川  会</t>
  </si>
  <si>
    <t xml:space="preserve"> 兎塚歯科診療所 </t>
  </si>
  <si>
    <t>S61. 4. 1</t>
  </si>
  <si>
    <t>歯</t>
  </si>
  <si>
    <t>兎塚歯</t>
  </si>
  <si>
    <t xml:space="preserve"> 川会歯科診療所  </t>
  </si>
  <si>
    <t>S61. 4. 1</t>
  </si>
  <si>
    <t>川会歯</t>
  </si>
  <si>
    <t xml:space="preserve"> 小代診療所</t>
  </si>
  <si>
    <t>S28. 8. 1</t>
  </si>
  <si>
    <t>内、歯</t>
  </si>
  <si>
    <t>小　代</t>
  </si>
  <si>
    <t>保険者計</t>
  </si>
  <si>
    <t>新温泉町</t>
  </si>
  <si>
    <t xml:space="preserve"> 照来診療所</t>
  </si>
  <si>
    <t>S30. 6. 1</t>
  </si>
  <si>
    <t>照  来</t>
  </si>
  <si>
    <t>八田診療所</t>
  </si>
  <si>
    <t>内、小、外</t>
  </si>
  <si>
    <t>八　田</t>
  </si>
  <si>
    <t xml:space="preserve"> 歯科診療所</t>
  </si>
  <si>
    <t>S50. 6. 1</t>
  </si>
  <si>
    <t>歯、歯口</t>
  </si>
  <si>
    <t>歯  科</t>
  </si>
  <si>
    <t>養父市</t>
  </si>
  <si>
    <t xml:space="preserve"> 建屋診療所</t>
  </si>
  <si>
    <t>S48. 9. 1</t>
  </si>
  <si>
    <t>内、循、小</t>
  </si>
  <si>
    <t>建  屋</t>
  </si>
  <si>
    <t xml:space="preserve"> 大屋診療所</t>
  </si>
  <si>
    <t>大　屋</t>
  </si>
  <si>
    <t xml:space="preserve"> 大屋歯科診療所</t>
  </si>
  <si>
    <t>大屋歯科</t>
  </si>
  <si>
    <t xml:space="preserve"> 出合診療所</t>
  </si>
  <si>
    <t>内、外、整、麻</t>
  </si>
  <si>
    <t>出  合</t>
  </si>
  <si>
    <t xml:space="preserve"> 大谷診療所</t>
  </si>
  <si>
    <t>内、胃、小</t>
  </si>
  <si>
    <t>大　谷</t>
  </si>
  <si>
    <t>丹波市</t>
  </si>
  <si>
    <t xml:space="preserve"> 青垣診療所</t>
  </si>
  <si>
    <t>S30.10. 1</t>
  </si>
  <si>
    <t>内、消、循、小、皮、眼、理</t>
  </si>
  <si>
    <t>青  垣</t>
  </si>
  <si>
    <t>79</t>
  </si>
  <si>
    <t>篠山市</t>
  </si>
  <si>
    <t xml:space="preserve"> 東雲診療所</t>
  </si>
  <si>
    <t>S21.11.15</t>
  </si>
  <si>
    <t>東  雲</t>
  </si>
  <si>
    <t xml:space="preserve"> 後川診療所</t>
  </si>
  <si>
    <t>S30. 4.10</t>
  </si>
  <si>
    <t>後  川</t>
  </si>
  <si>
    <t xml:space="preserve"> 今田診療所</t>
  </si>
  <si>
    <t xml:space="preserve"> H10.7.1</t>
  </si>
  <si>
    <t>内、外、整、小</t>
  </si>
  <si>
    <t>今　田</t>
  </si>
  <si>
    <t xml:space="preserve"> 草山診療所 </t>
  </si>
  <si>
    <t>S32. 4. 1</t>
  </si>
  <si>
    <t>内、整、小</t>
  </si>
  <si>
    <t>草  山</t>
  </si>
  <si>
    <t>淡路市</t>
  </si>
  <si>
    <t xml:space="preserve"> 北淡診療所</t>
  </si>
  <si>
    <t>S32. 5.25</t>
  </si>
  <si>
    <t>内、神、精、呼、眼</t>
  </si>
  <si>
    <t>北  淡</t>
  </si>
  <si>
    <t xml:space="preserve"> 仁井診療所</t>
  </si>
  <si>
    <t>S30. 3.22</t>
  </si>
  <si>
    <t>内、呼</t>
  </si>
  <si>
    <t>仁  井</t>
  </si>
  <si>
    <t>南あわじ市</t>
  </si>
  <si>
    <t xml:space="preserve"> 阿那賀診療所</t>
  </si>
  <si>
    <t>S33. 8. 1</t>
  </si>
  <si>
    <t>阿那賀</t>
  </si>
  <si>
    <t xml:space="preserve"> 伊加利診療所</t>
  </si>
  <si>
    <t>S37.11. 1</t>
  </si>
  <si>
    <t>内、小、外</t>
  </si>
  <si>
    <t>伊加利</t>
  </si>
  <si>
    <t xml:space="preserve"> 沼島診療所</t>
  </si>
  <si>
    <t>S38. 5. 1</t>
  </si>
  <si>
    <t>沼  島</t>
  </si>
  <si>
    <t xml:space="preserve"> 灘診療所</t>
  </si>
  <si>
    <t>内、小、外（H23.4より国保移行)</t>
  </si>
  <si>
    <t>灘</t>
  </si>
  <si>
    <t>豊岡市</t>
  </si>
  <si>
    <t xml:space="preserve"> 資母診療所 </t>
  </si>
  <si>
    <t>S61. 4. 1</t>
  </si>
  <si>
    <t>内、外、脳外、眼、形</t>
  </si>
  <si>
    <t>資  母</t>
  </si>
  <si>
    <t>（注）</t>
  </si>
  <si>
    <t>１　職員数については診療施設運営状況報告による人員数であり、他の診療所と兼務しているものを「兼務」として再掲している。</t>
  </si>
  <si>
    <t>２　技術職とは、助産師、准看護師、看護業務補助者、理学療法士、作業療法士、視能訓練士、歯科衛生士、歯科技工士、診療放射線技師、臨床検査技師等をいう。</t>
  </si>
  <si>
    <t>３　診療施設の規模　「甲型」＝出張診療所、「乙型」＝５床以下の常設診療所、「丙型」＝６床以上１９床以下の常設診療所、「丁型」＝病院（２０床以上）</t>
  </si>
  <si>
    <t>_</t>
  </si>
  <si>
    <t>第１７表　年度別・保険者別診療施設診療状況　（その１）</t>
  </si>
  <si>
    <t>第１７表　年度別・保険者別診療施設診療状況　（その２）</t>
  </si>
  <si>
    <t>保険者
番　号</t>
  </si>
  <si>
    <t>年　　度</t>
  </si>
  <si>
    <t>診療施設
名　　称</t>
  </si>
  <si>
    <t>国　　　　　　民　　　　　　健　　　　　　康　　　　　　保　　　　　　険　　　　　　分</t>
  </si>
  <si>
    <t>年　度</t>
  </si>
  <si>
    <t xml:space="preserve">そ    　　  　　の   　　   　　他     　　 　　分 </t>
  </si>
  <si>
    <t>入　   　　　院</t>
  </si>
  <si>
    <t>入　　　　院　　　　外</t>
  </si>
  <si>
    <t>歯　　科　　診　　療</t>
  </si>
  <si>
    <t>食　　事　　療　　養</t>
  </si>
  <si>
    <t>計</t>
  </si>
  <si>
    <t>件数(件)</t>
  </si>
  <si>
    <t>日数(日)</t>
  </si>
  <si>
    <t>費用額(円)</t>
  </si>
  <si>
    <t>食事数(回)</t>
  </si>
  <si>
    <t>施設名</t>
  </si>
  <si>
    <t>食事数(回)</t>
  </si>
  <si>
    <t>平成22年度</t>
  </si>
  <si>
    <t>平成22年度</t>
  </si>
  <si>
    <t>平成23年度</t>
  </si>
  <si>
    <t>平成24年度</t>
  </si>
  <si>
    <t>平成25年度</t>
  </si>
  <si>
    <t>平成26年度</t>
  </si>
  <si>
    <t>検算(国保＋国保以外）</t>
  </si>
  <si>
    <t>上　灘</t>
  </si>
  <si>
    <t>五  色</t>
  </si>
  <si>
    <t xml:space="preserve"> 五色診療所  </t>
  </si>
  <si>
    <t>鮎  原</t>
  </si>
  <si>
    <t xml:space="preserve"> 鮎原診療所  </t>
  </si>
  <si>
    <t xml:space="preserve"> 堺診療所 </t>
  </si>
  <si>
    <t>勘定計</t>
  </si>
  <si>
    <t xml:space="preserve"> 宝塚診療所  </t>
  </si>
  <si>
    <t>宍粟市</t>
  </si>
  <si>
    <t>宍粟市</t>
  </si>
  <si>
    <t xml:space="preserve"> 波賀診療所  </t>
  </si>
  <si>
    <t xml:space="preserve"> 千種診療所</t>
  </si>
  <si>
    <t xml:space="preserve"> 千種診療所  </t>
  </si>
  <si>
    <t>香美町</t>
  </si>
  <si>
    <t>57</t>
  </si>
  <si>
    <t xml:space="preserve"> 佐津診療所  </t>
  </si>
  <si>
    <t xml:space="preserve"> 兎塚診療所  </t>
  </si>
  <si>
    <t xml:space="preserve"> 川会診療所  </t>
  </si>
  <si>
    <t xml:space="preserve"> 兎塚歯科診療所</t>
  </si>
  <si>
    <t xml:space="preserve"> 川会歯科診療所 </t>
  </si>
  <si>
    <t xml:space="preserve"> 川会歯科診療所</t>
  </si>
  <si>
    <t>新温泉町</t>
  </si>
  <si>
    <t xml:space="preserve"> 八田診療所</t>
  </si>
  <si>
    <t>八  田</t>
  </si>
  <si>
    <t xml:space="preserve"> 歯科診療所</t>
  </si>
  <si>
    <t>養父市</t>
  </si>
  <si>
    <t xml:space="preserve"> 大屋歯科診療所 </t>
  </si>
  <si>
    <t>大屋歯科</t>
  </si>
  <si>
    <t>大　谷</t>
  </si>
  <si>
    <t>丹波市</t>
  </si>
  <si>
    <t>篠山市</t>
  </si>
  <si>
    <t>東　雲</t>
  </si>
  <si>
    <t>後　川</t>
  </si>
  <si>
    <t xml:space="preserve"> 今田診療所</t>
  </si>
  <si>
    <t>今  田</t>
  </si>
  <si>
    <t xml:space="preserve"> 草山診療所</t>
  </si>
  <si>
    <t>草　山</t>
  </si>
  <si>
    <t>淡路市</t>
  </si>
  <si>
    <t>北  淡</t>
  </si>
  <si>
    <t xml:space="preserve"> 沼島診療所</t>
  </si>
  <si>
    <t>沼　島</t>
  </si>
  <si>
    <t xml:space="preserve"> 灘診療所</t>
  </si>
  <si>
    <t>灘</t>
  </si>
  <si>
    <t xml:space="preserve"> 資母診療所</t>
  </si>
  <si>
    <t>資  母</t>
  </si>
  <si>
    <t>食事療養の件数については再掲である。食事数は計に含まれない。</t>
  </si>
  <si>
    <t>総合計</t>
  </si>
  <si>
    <t>第１８表　年度別・保険者別診療施設経理状況（歳入等）</t>
  </si>
  <si>
    <t>第１８表　年度別・保険者別診療施設経理状況（歳出等）</t>
  </si>
  <si>
    <t>(単位  円)</t>
  </si>
  <si>
    <t xml:space="preserve">      (単位  円)</t>
  </si>
  <si>
    <t>診        療        収        入</t>
  </si>
  <si>
    <t>繰              入              金</t>
  </si>
  <si>
    <t>歳</t>
  </si>
  <si>
    <t>　　　　出</t>
  </si>
  <si>
    <t xml:space="preserve"> 5月31日現在</t>
  </si>
  <si>
    <t>入    院</t>
  </si>
  <si>
    <t>外    来</t>
  </si>
  <si>
    <t>県支出金</t>
  </si>
  <si>
    <t>他 会 計</t>
  </si>
  <si>
    <t>基    金</t>
  </si>
  <si>
    <t xml:space="preserve"> 事  業  勘  定</t>
  </si>
  <si>
    <t>繰 越 金</t>
  </si>
  <si>
    <t>その他の</t>
  </si>
  <si>
    <t>合      計</t>
  </si>
  <si>
    <t>総  務  費</t>
  </si>
  <si>
    <t>医          業          費</t>
  </si>
  <si>
    <t>施設整備費</t>
  </si>
  <si>
    <t>公 債 費</t>
  </si>
  <si>
    <t>積  立  金</t>
  </si>
  <si>
    <t>市  町  債</t>
  </si>
  <si>
    <t>国庫補助再掲</t>
  </si>
  <si>
    <t>収    入</t>
  </si>
  <si>
    <t>医  業  費</t>
  </si>
  <si>
    <t>給 食 費</t>
  </si>
  <si>
    <t>支    出</t>
  </si>
  <si>
    <t>保  有  額</t>
  </si>
  <si>
    <t>平成22年度</t>
  </si>
  <si>
    <t>平成23年度</t>
  </si>
  <si>
    <t>平成24年度</t>
  </si>
  <si>
    <t>平成25年度</t>
  </si>
  <si>
    <t>平成26年度</t>
  </si>
  <si>
    <t xml:space="preserve"> 上灘診療所</t>
  </si>
  <si>
    <t>五  色</t>
  </si>
  <si>
    <t xml:space="preserve"> 鮎原診療所</t>
  </si>
  <si>
    <t xml:space="preserve"> 堺診療所</t>
  </si>
  <si>
    <t xml:space="preserve"> 宝塚診療所</t>
  </si>
  <si>
    <t xml:space="preserve"> 波賀診療所</t>
  </si>
  <si>
    <t xml:space="preserve"> 千種診療所</t>
  </si>
  <si>
    <t>香美町</t>
  </si>
  <si>
    <t xml:space="preserve"> 佐津診療所</t>
  </si>
  <si>
    <t>兎塚歯科診療所</t>
  </si>
  <si>
    <t>川会歯科診療所</t>
  </si>
  <si>
    <t>養父市</t>
  </si>
  <si>
    <t>大屋歯科診療所</t>
  </si>
  <si>
    <t>東  雲</t>
  </si>
  <si>
    <t>保険者計</t>
  </si>
  <si>
    <t>※　数値は按分している場合がある。</t>
  </si>
  <si>
    <t>２６(県計)</t>
  </si>
  <si>
    <r>
      <t xml:space="preserve">従組 </t>
    </r>
    <r>
      <rPr>
        <sz val="10"/>
        <rFont val="ＭＳ 明朝"/>
        <family val="1"/>
      </rPr>
      <t>70,000</t>
    </r>
  </si>
  <si>
    <r>
      <t xml:space="preserve">他   </t>
    </r>
    <r>
      <rPr>
        <sz val="10"/>
        <rFont val="ＭＳ 明朝"/>
        <family val="1"/>
      </rPr>
      <t>50,000</t>
    </r>
  </si>
  <si>
    <r>
      <t>甲</t>
    </r>
    <r>
      <rPr>
        <sz val="10"/>
        <rFont val="ＭＳ 明朝"/>
        <family val="1"/>
      </rPr>
      <t xml:space="preserve">  200,000</t>
    </r>
  </si>
  <si>
    <r>
      <t xml:space="preserve">     </t>
    </r>
    <r>
      <rPr>
        <sz val="10"/>
        <rFont val="ＭＳ 明朝"/>
        <family val="1"/>
      </rPr>
      <t>70,000</t>
    </r>
  </si>
  <si>
    <r>
      <t>10,000×</t>
    </r>
    <r>
      <rPr>
        <sz val="10"/>
        <rFont val="ＭＳ 明朝"/>
        <family val="1"/>
      </rPr>
      <t>720日</t>
    </r>
  </si>
  <si>
    <r>
      <t>5,000×</t>
    </r>
    <r>
      <rPr>
        <sz val="10"/>
        <rFont val="ＭＳ 明朝"/>
        <family val="1"/>
      </rPr>
      <t>720日</t>
    </r>
  </si>
  <si>
    <r>
      <t xml:space="preserve">組  </t>
    </r>
    <r>
      <rPr>
        <sz val="10"/>
        <rFont val="ＭＳ 明朝"/>
        <family val="1"/>
      </rPr>
      <t>100,000</t>
    </r>
  </si>
  <si>
    <t>２６年</t>
  </si>
  <si>
    <t>(25年度)</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</si>
</sst>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E+00"/>
    <numFmt numFmtId="201" formatCode="&quot;¥&quot;\!\$#,##0.00;&quot;¥&quot;\!\(&quot;¥&quot;\!\$#,##0.00&quot;¥&quot;\!\)"/>
    <numFmt numFmtId="202" formatCode="&quot;¥&quot;\!\$#,##0;&quot;¥&quot;\!\(&quot;¥&quot;\!\$#,##0&quot;¥&quot;\!\)"/>
    <numFmt numFmtId="203" formatCode="[$-411]ee&quot;¥&quot;\!\-m&quot;¥&quot;\!\-d"/>
    <numFmt numFmtId="204" formatCode="m/d"/>
    <numFmt numFmtId="205" formatCode="m/d/yy&quot;¥&quot;\!\ h:mm"/>
    <numFmt numFmtId="206" formatCode="[$-411]ee/m/d"/>
    <numFmt numFmtId="207" formatCode="[$-411]ee&quot;年&quot;m&quot;月&quot;d&quot;日&quot;"/>
    <numFmt numFmtId="208" formatCode="[$-411]gggee&quot;年&quot;m&quot;月&quot;d&quot;日&quot;"/>
    <numFmt numFmtId="209" formatCode="0.0"/>
    <numFmt numFmtId="210" formatCode="0.000"/>
    <numFmt numFmtId="211" formatCode="[Red]0"/>
    <numFmt numFmtId="212" formatCode="[Red][$-411]ge\!\nee\!\a\!\l"/>
    <numFmt numFmtId="213" formatCode="#,##0.0"/>
    <numFmt numFmtId="214" formatCode="0_);[Red]&quot;¥&quot;\!\(0&quot;¥&quot;\!\)"/>
    <numFmt numFmtId="215" formatCode="#,##0_ "/>
    <numFmt numFmtId="216" formatCode="#,##0_);[Red]\(#,##0\)"/>
    <numFmt numFmtId="217" formatCode="0.00_);[Red]\(0.00\)"/>
    <numFmt numFmtId="218" formatCode="0.0_ "/>
    <numFmt numFmtId="219" formatCode="###,##0"/>
    <numFmt numFmtId="220" formatCode="#,###,##0"/>
    <numFmt numFmtId="221" formatCode="000"/>
    <numFmt numFmtId="222" formatCode="#,##0.00_ "/>
    <numFmt numFmtId="223" formatCode="&quot;Yes&quot;;&quot;Yes&quot;;&quot;No&quot;"/>
    <numFmt numFmtId="224" formatCode="&quot;True&quot;;&quot;True&quot;;&quot;False&quot;"/>
    <numFmt numFmtId="225" formatCode="&quot;On&quot;;&quot;On&quot;;&quot;Off&quot;"/>
    <numFmt numFmtId="226" formatCode="[$€-2]\ #,##0.00_);[Red]\([$€-2]\ #,##0.00\)"/>
    <numFmt numFmtId="227" formatCode="0_ "/>
    <numFmt numFmtId="228" formatCode="#,##0_ ;[Red]\-#,##0\ "/>
    <numFmt numFmtId="229" formatCode="###,###,###,##0"/>
    <numFmt numFmtId="230" formatCode="#,##0.00_);[Red]\(#,##0.00\)"/>
    <numFmt numFmtId="231" formatCode="#0"/>
    <numFmt numFmtId="232" formatCode="0_);[Red]\(0\)"/>
    <numFmt numFmtId="233" formatCode="#,##0.000"/>
    <numFmt numFmtId="234" formatCode="#,##0;&quot;△ &quot;#,##0"/>
  </numFmts>
  <fonts count="102">
    <font>
      <sz val="10"/>
      <name val="ＭＳ 明朝"/>
      <family val="1"/>
    </font>
    <font>
      <b/>
      <sz val="12"/>
      <name val="System"/>
      <family val="0"/>
    </font>
    <font>
      <u val="single"/>
      <sz val="12"/>
      <name val="System"/>
      <family val="0"/>
    </font>
    <font>
      <strike/>
      <sz val="12"/>
      <name val="System"/>
      <family val="0"/>
    </font>
    <font>
      <sz val="11"/>
      <name val="明朝"/>
      <family val="3"/>
    </font>
    <font>
      <b/>
      <sz val="10"/>
      <name val="ＭＳ 明朝"/>
      <family val="1"/>
    </font>
    <font>
      <sz val="14"/>
      <name val="ＭＳ 明朝"/>
      <family val="1"/>
    </font>
    <font>
      <sz val="6"/>
      <name val="ＭＳ Ｐ明朝"/>
      <family val="1"/>
    </font>
    <font>
      <sz val="6"/>
      <name val="ＭＳ Ｐゴシック"/>
      <family val="3"/>
    </font>
    <font>
      <b/>
      <sz val="10"/>
      <color indexed="10"/>
      <name val="ＭＳ 明朝"/>
      <family val="1"/>
    </font>
    <font>
      <sz val="10"/>
      <color indexed="10"/>
      <name val="ＭＳ 明朝"/>
      <family val="1"/>
    </font>
    <font>
      <sz val="6"/>
      <name val="ＭＳ 明朝"/>
      <family val="1"/>
    </font>
    <font>
      <b/>
      <sz val="10"/>
      <name val="ＭＳ Ｐゴシック"/>
      <family val="3"/>
    </font>
    <font>
      <sz val="10"/>
      <name val="ＭＳ Ｐゴシック"/>
      <family val="3"/>
    </font>
    <font>
      <sz val="11"/>
      <name val="ＭＳ Ｐゴシック"/>
      <family val="3"/>
    </font>
    <font>
      <i/>
      <sz val="11"/>
      <name val="ＭＳ Ｐゴシック"/>
      <family val="3"/>
    </font>
    <font>
      <b/>
      <sz val="11"/>
      <name val="ＭＳ Ｐゴシック"/>
      <family val="3"/>
    </font>
    <font>
      <b/>
      <sz val="10"/>
      <color indexed="8"/>
      <name val="ＭＳ Ｐゴシック"/>
      <family val="3"/>
    </font>
    <font>
      <sz val="10"/>
      <color indexed="12"/>
      <name val="ＭＳ 明朝"/>
      <family val="1"/>
    </font>
    <font>
      <sz val="12"/>
      <color indexed="10"/>
      <name val="ＭＳ 明朝"/>
      <family val="1"/>
    </font>
    <font>
      <sz val="9"/>
      <name val="ＭＳ 明朝"/>
      <family val="1"/>
    </font>
    <font>
      <sz val="9"/>
      <color indexed="10"/>
      <name val="ＭＳ 明朝"/>
      <family val="1"/>
    </font>
    <font>
      <b/>
      <sz val="9"/>
      <color indexed="10"/>
      <name val="ＭＳ 明朝"/>
      <family val="1"/>
    </font>
    <font>
      <b/>
      <sz val="9"/>
      <name val="ＭＳ 明朝"/>
      <family val="1"/>
    </font>
    <font>
      <sz val="9"/>
      <name val="System"/>
      <family val="0"/>
    </font>
    <font>
      <sz val="7.5"/>
      <name val="ＭＳ 明朝"/>
      <family val="1"/>
    </font>
    <font>
      <sz val="11"/>
      <name val="ＭＳ 明朝"/>
      <family val="1"/>
    </font>
    <font>
      <sz val="9.5"/>
      <name val="ＭＳ 明朝"/>
      <family val="1"/>
    </font>
    <font>
      <b/>
      <sz val="9.5"/>
      <name val="ＭＳ 明朝"/>
      <family val="1"/>
    </font>
    <font>
      <sz val="10"/>
      <name val="ＭＳ ゴシック"/>
      <family val="3"/>
    </font>
    <font>
      <sz val="12"/>
      <name val="ＭＳ 明朝"/>
      <family val="1"/>
    </font>
    <font>
      <b/>
      <sz val="9.5"/>
      <color indexed="10"/>
      <name val="ＭＳ 明朝"/>
      <family val="1"/>
    </font>
    <font>
      <sz val="8"/>
      <name val="ＭＳ 明朝"/>
      <family val="1"/>
    </font>
    <font>
      <sz val="10"/>
      <name val="System"/>
      <family val="0"/>
    </font>
    <font>
      <strike/>
      <sz val="10"/>
      <name val="ＭＳ 明朝"/>
      <family val="1"/>
    </font>
    <font>
      <sz val="8.5"/>
      <name val="ＭＳ 明朝"/>
      <family val="1"/>
    </font>
    <font>
      <sz val="12"/>
      <color indexed="21"/>
      <name val="ＭＳ 明朝"/>
      <family val="1"/>
    </font>
    <font>
      <b/>
      <sz val="10"/>
      <color indexed="12"/>
      <name val="HGｺﾞｼｯｸE"/>
      <family val="3"/>
    </font>
    <font>
      <sz val="9"/>
      <color indexed="48"/>
      <name val="ＭＳ 明朝"/>
      <family val="1"/>
    </font>
    <font>
      <sz val="11"/>
      <color indexed="8"/>
      <name val="ＭＳ Ｐゴシック"/>
      <family val="3"/>
    </font>
    <font>
      <sz val="18"/>
      <name val="標準明朝"/>
      <family val="1"/>
    </font>
    <font>
      <sz val="12"/>
      <name val="明朝"/>
      <family val="3"/>
    </font>
    <font>
      <sz val="12"/>
      <name val="標準明朝"/>
      <family val="1"/>
    </font>
    <font>
      <sz val="16"/>
      <name val="標準明朝"/>
      <family val="1"/>
    </font>
    <font>
      <sz val="12"/>
      <name val="System"/>
      <family val="0"/>
    </font>
    <font>
      <sz val="16"/>
      <color indexed="8"/>
      <name val="標準明朝"/>
      <family val="1"/>
    </font>
    <font>
      <sz val="18"/>
      <color indexed="8"/>
      <name val="標準明朝"/>
      <family val="1"/>
    </font>
    <font>
      <sz val="12"/>
      <color indexed="8"/>
      <name val="明朝"/>
      <family val="3"/>
    </font>
    <font>
      <sz val="12"/>
      <color indexed="8"/>
      <name val="標準明朝"/>
      <family val="1"/>
    </font>
    <font>
      <sz val="12"/>
      <color indexed="8"/>
      <name val="ＭＳ Ｐゴシック"/>
      <family val="3"/>
    </font>
    <font>
      <sz val="14"/>
      <name val="標準ゴシック"/>
      <family val="3"/>
    </font>
    <font>
      <sz val="12"/>
      <name val="ＭＳ Ｐゴシック"/>
      <family val="3"/>
    </font>
    <font>
      <sz val="9"/>
      <name val="ＭＳ Ｐゴシック"/>
      <family val="3"/>
    </font>
    <font>
      <sz val="10"/>
      <color indexed="10"/>
      <name val="ＭＳ Ｐゴシック"/>
      <family val="3"/>
    </font>
    <font>
      <sz val="10"/>
      <color indexed="8"/>
      <name val="ＭＳ Ｐゴシック"/>
      <family val="3"/>
    </font>
    <font>
      <sz val="9"/>
      <color indexed="8"/>
      <name val="ＭＳ Ｐゴシック"/>
      <family val="3"/>
    </font>
    <font>
      <sz val="10"/>
      <color indexed="8"/>
      <name val="標準ゴシック"/>
      <family val="3"/>
    </font>
    <font>
      <sz val="14"/>
      <color indexed="8"/>
      <name val="標準ゴシック"/>
      <family val="3"/>
    </font>
    <font>
      <sz val="10"/>
      <name val="標準ゴシック"/>
      <family val="3"/>
    </font>
    <font>
      <sz val="10"/>
      <color indexed="16"/>
      <name val="標準ゴシック"/>
      <family val="3"/>
    </font>
    <font>
      <sz val="10"/>
      <color indexed="10"/>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10"/>
      <name val="標準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9"/>
      <color rgb="FFFF0000"/>
      <name val="ＭＳ Ｐゴシック"/>
      <family val="3"/>
    </font>
    <font>
      <sz val="10"/>
      <color rgb="FFFF0000"/>
      <name val="標準ゴシック"/>
      <family val="3"/>
    </font>
    <font>
      <sz val="10"/>
      <color rgb="FFFF0000"/>
      <name val="ＭＳ 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style="thin"/>
      <top>
        <color indexed="63"/>
      </top>
      <bottom>
        <color indexed="63"/>
      </bottom>
    </border>
    <border>
      <left style="thin"/>
      <right style="thin"/>
      <top>
        <color indexed="63"/>
      </top>
      <bottom style="dotted"/>
    </border>
    <border>
      <left>
        <color indexed="63"/>
      </left>
      <right style="thin"/>
      <top style="thin"/>
      <bottom>
        <color indexed="63"/>
      </bottom>
    </border>
    <border>
      <left style="dotted"/>
      <right style="thin"/>
      <top>
        <color indexed="63"/>
      </top>
      <bottom>
        <color indexed="63"/>
      </bottom>
    </border>
    <border>
      <left style="thin"/>
      <right style="thin"/>
      <top style="dashed"/>
      <bottom>
        <color indexed="63"/>
      </bottom>
    </border>
    <border>
      <left style="thin"/>
      <right style="thin"/>
      <top style="dotted"/>
      <bottom>
        <color indexed="63"/>
      </bottom>
    </border>
    <border>
      <left style="dotted"/>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tted"/>
      <right style="thin"/>
      <top style="thin"/>
      <bottom>
        <color indexed="63"/>
      </bottom>
    </border>
    <border>
      <left style="thin"/>
      <right style="dotted"/>
      <top>
        <color indexed="63"/>
      </top>
      <bottom>
        <color indexed="63"/>
      </bottom>
    </border>
    <border>
      <left style="dotted"/>
      <right>
        <color indexed="63"/>
      </right>
      <top style="thin"/>
      <bottom style="thin"/>
    </border>
    <border>
      <left style="dotted"/>
      <right style="thin"/>
      <top style="thin"/>
      <bottom style="thin"/>
    </border>
    <border>
      <left style="dotted"/>
      <right>
        <color indexed="63"/>
      </right>
      <top>
        <color indexed="63"/>
      </top>
      <bottom>
        <color indexed="63"/>
      </bottom>
    </border>
    <border>
      <left>
        <color indexed="63"/>
      </left>
      <right>
        <color indexed="63"/>
      </right>
      <top>
        <color indexed="63"/>
      </top>
      <bottom style="dotted"/>
    </border>
    <border>
      <left style="dotted"/>
      <right style="thin"/>
      <top>
        <color indexed="63"/>
      </top>
      <bottom style="dotted"/>
    </border>
    <border>
      <left style="dotted"/>
      <right>
        <color indexed="63"/>
      </right>
      <top style="thin"/>
      <bottom>
        <color indexed="63"/>
      </bottom>
    </border>
    <border>
      <left style="dotted"/>
      <right>
        <color indexed="63"/>
      </right>
      <top>
        <color indexed="63"/>
      </top>
      <bottom style="thin"/>
    </border>
    <border>
      <left style="dotted"/>
      <right style="dotted"/>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thin"/>
    </border>
    <border>
      <left>
        <color indexed="63"/>
      </left>
      <right style="thin"/>
      <top style="thin"/>
      <bottom style="thin"/>
    </border>
    <border>
      <left style="dotted"/>
      <right style="dotted"/>
      <top>
        <color indexed="63"/>
      </top>
      <bottom style="dotted"/>
    </border>
    <border>
      <left style="dotted"/>
      <right style="dotted"/>
      <top style="dotted"/>
      <bottom>
        <color indexed="63"/>
      </bottom>
    </border>
    <border>
      <left style="dotted"/>
      <right>
        <color indexed="63"/>
      </right>
      <top style="dotted"/>
      <bottom>
        <color indexed="63"/>
      </bottom>
    </border>
    <border>
      <left style="dotted"/>
      <right style="hair"/>
      <top>
        <color indexed="63"/>
      </top>
      <bottom style="thin"/>
    </border>
    <border>
      <left style="dotted"/>
      <right style="dotted"/>
      <top style="thin"/>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dotted">
        <color indexed="8"/>
      </left>
      <right>
        <color indexed="63"/>
      </right>
      <top style="thin">
        <color indexed="8"/>
      </top>
      <bottom>
        <color indexed="63"/>
      </bottom>
    </border>
    <border>
      <left style="dotted">
        <color indexed="8"/>
      </left>
      <right style="thin">
        <color indexed="8"/>
      </right>
      <top style="thin">
        <color indexed="8"/>
      </top>
      <bottom>
        <color indexed="63"/>
      </bottom>
    </border>
    <border>
      <left style="dotted">
        <color indexed="8"/>
      </left>
      <right>
        <color indexed="63"/>
      </right>
      <top>
        <color indexed="63"/>
      </top>
      <bottom>
        <color indexed="63"/>
      </bottom>
    </border>
    <border>
      <left style="dotted">
        <color indexed="8"/>
      </left>
      <right style="thin">
        <color indexed="8"/>
      </right>
      <top>
        <color indexed="63"/>
      </top>
      <bottom>
        <color indexed="63"/>
      </bottom>
    </border>
    <border>
      <left>
        <color indexed="63"/>
      </left>
      <right style="dotted"/>
      <top>
        <color indexed="63"/>
      </top>
      <bottom style="thin"/>
    </border>
    <border>
      <left style="thin"/>
      <right style="dotted"/>
      <top>
        <color indexed="63"/>
      </top>
      <bottom style="medium"/>
    </border>
    <border>
      <left style="thin"/>
      <right style="dotted"/>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dotted">
        <color indexed="8"/>
      </left>
      <right>
        <color indexed="63"/>
      </right>
      <top style="thin">
        <color indexed="8"/>
      </top>
      <bottom style="medium">
        <color indexed="8"/>
      </bottom>
    </border>
    <border>
      <left style="thin">
        <color indexed="8"/>
      </left>
      <right style="dotted">
        <color indexed="8"/>
      </right>
      <top style="thin">
        <color indexed="8"/>
      </top>
      <bottom style="medium">
        <color indexed="8"/>
      </bottom>
    </border>
    <border>
      <left>
        <color indexed="63"/>
      </left>
      <right style="medium">
        <color indexed="8"/>
      </right>
      <top style="thin">
        <color indexed="8"/>
      </top>
      <bottom>
        <color indexed="63"/>
      </bottom>
    </border>
    <border>
      <left style="dotted">
        <color indexed="8"/>
      </left>
      <right>
        <color indexed="63"/>
      </right>
      <top style="medium">
        <color indexed="8"/>
      </top>
      <bottom>
        <color indexed="63"/>
      </bottom>
    </border>
    <border>
      <left style="thin">
        <color indexed="8"/>
      </left>
      <right style="dotted">
        <color indexed="8"/>
      </right>
      <top style="medium">
        <color indexed="8"/>
      </top>
      <bottom>
        <color indexed="63"/>
      </bottom>
    </border>
    <border>
      <left style="thin">
        <color indexed="8"/>
      </left>
      <right style="dotted">
        <color indexed="8"/>
      </right>
      <top>
        <color indexed="63"/>
      </top>
      <bottom>
        <color indexed="63"/>
      </bottom>
    </border>
    <border>
      <left>
        <color indexed="63"/>
      </left>
      <right style="medium">
        <color indexed="8"/>
      </right>
      <top>
        <color indexed="63"/>
      </top>
      <bottom>
        <color indexed="63"/>
      </bottom>
    </border>
    <border>
      <left style="thin">
        <color indexed="8"/>
      </left>
      <right style="dotted"/>
      <top>
        <color indexed="63"/>
      </top>
      <bottom>
        <color indexed="63"/>
      </bottom>
    </border>
    <border>
      <left style="dotted">
        <color indexed="8"/>
      </left>
      <right style="medium">
        <color indexed="8"/>
      </right>
      <top>
        <color indexed="63"/>
      </top>
      <bottom>
        <color indexed="63"/>
      </bottom>
    </border>
    <border>
      <left style="medium">
        <color indexed="8"/>
      </left>
      <right style="dotted">
        <color indexed="8"/>
      </right>
      <top>
        <color indexed="63"/>
      </top>
      <bottom>
        <color indexed="63"/>
      </bottom>
    </border>
    <border>
      <left style="medium">
        <color indexed="8"/>
      </left>
      <right>
        <color indexed="63"/>
      </right>
      <top>
        <color indexed="63"/>
      </top>
      <bottom style="medium"/>
    </border>
    <border>
      <left style="medium">
        <color indexed="8"/>
      </left>
      <right style="dotted">
        <color indexed="8"/>
      </right>
      <top>
        <color indexed="63"/>
      </top>
      <bottom style="medium"/>
    </border>
    <border>
      <left style="dotted">
        <color indexed="8"/>
      </left>
      <right>
        <color indexed="63"/>
      </right>
      <top>
        <color indexed="63"/>
      </top>
      <bottom style="medium"/>
    </border>
    <border>
      <left style="thin">
        <color indexed="8"/>
      </left>
      <right>
        <color indexed="63"/>
      </right>
      <top>
        <color indexed="63"/>
      </top>
      <bottom style="medium"/>
    </border>
    <border>
      <left style="thin">
        <color indexed="8"/>
      </left>
      <right style="dotted"/>
      <top>
        <color indexed="63"/>
      </top>
      <bottom style="medium"/>
    </border>
    <border>
      <left>
        <color indexed="63"/>
      </left>
      <right>
        <color indexed="63"/>
      </right>
      <top>
        <color indexed="63"/>
      </top>
      <bottom style="medium"/>
    </border>
    <border>
      <left>
        <color indexed="63"/>
      </left>
      <right style="medium">
        <color indexed="8"/>
      </right>
      <top>
        <color indexed="63"/>
      </top>
      <bottom style="medium"/>
    </border>
    <border>
      <left style="dotted">
        <color indexed="8"/>
      </left>
      <right style="thin">
        <color indexed="8"/>
      </right>
      <top>
        <color indexed="63"/>
      </top>
      <bottom style="medium"/>
    </border>
    <border>
      <left style="thin">
        <color indexed="8"/>
      </left>
      <right style="dotted">
        <color indexed="8"/>
      </right>
      <top>
        <color indexed="63"/>
      </top>
      <bottom style="medium"/>
    </border>
    <border>
      <left style="dotted">
        <color indexed="8"/>
      </left>
      <right style="medium">
        <color indexed="8"/>
      </right>
      <top>
        <color indexed="63"/>
      </top>
      <bottom style="mediu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color indexed="63"/>
      </top>
      <bottom style="medium"/>
    </border>
    <border>
      <left style="dotted"/>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dotted"/>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medium"/>
      <right style="dotted"/>
      <top>
        <color indexed="63"/>
      </top>
      <bottom style="medium"/>
    </border>
    <border>
      <left style="dotted"/>
      <right style="thin"/>
      <top>
        <color indexed="63"/>
      </top>
      <bottom style="mediu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medium"/>
      <right style="dotted"/>
      <top style="medium"/>
      <bottom style="thin"/>
    </border>
    <border>
      <left style="dotted"/>
      <right>
        <color indexed="63"/>
      </right>
      <top style="medium"/>
      <bottom style="thin"/>
    </border>
    <border>
      <left style="medium"/>
      <right style="medium"/>
      <top style="medium"/>
      <bottom style="thin"/>
    </border>
    <border>
      <left style="thin"/>
      <right>
        <color indexed="63"/>
      </right>
      <top style="thin"/>
      <bottom style="dotted"/>
    </border>
    <border>
      <left style="medium"/>
      <right>
        <color indexed="63"/>
      </right>
      <top style="thin"/>
      <bottom style="dotted"/>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medium"/>
      <right style="dotted"/>
      <top style="thin"/>
      <bottom style="dotted"/>
    </border>
    <border>
      <left style="dotted"/>
      <right>
        <color indexed="63"/>
      </right>
      <top style="thin"/>
      <bottom style="dotted"/>
    </border>
    <border>
      <left style="thin"/>
      <right style="medium"/>
      <top style="dotted"/>
      <bottom>
        <color indexed="63"/>
      </bottom>
    </border>
    <border>
      <left style="thin"/>
      <right>
        <color indexed="63"/>
      </right>
      <top style="dotted"/>
      <bottom style="dotted"/>
    </border>
    <border>
      <left style="medium"/>
      <right style="medium"/>
      <top style="dotted"/>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dotted"/>
      <top style="dotted"/>
      <bottom style="dotted"/>
    </border>
    <border>
      <left style="dotted"/>
      <right>
        <color indexed="63"/>
      </right>
      <top style="dotted"/>
      <bottom style="dotted"/>
    </border>
    <border>
      <left style="medium"/>
      <right>
        <color indexed="63"/>
      </right>
      <top style="dotted"/>
      <bottom style="dotted"/>
    </border>
    <border>
      <left>
        <color indexed="63"/>
      </left>
      <right>
        <color indexed="63"/>
      </right>
      <top style="dotted"/>
      <bottom style="dotted"/>
    </border>
    <border>
      <left style="medium"/>
      <right style="medium"/>
      <top>
        <color indexed="63"/>
      </top>
      <bottom style="dotted"/>
    </border>
    <border>
      <left style="medium"/>
      <right style="thin"/>
      <top style="dotted"/>
      <bottom>
        <color indexed="63"/>
      </bottom>
    </border>
    <border>
      <left style="medium"/>
      <right style="dotted"/>
      <top style="dotted"/>
      <bottom/>
    </border>
    <border>
      <left style="medium"/>
      <right>
        <color indexed="63"/>
      </right>
      <top style="dotted"/>
      <bottom>
        <color indexed="63"/>
      </bottom>
    </border>
    <border>
      <left style="medium"/>
      <right style="medium"/>
      <top style="dotted"/>
      <bottom>
        <color indexed="63"/>
      </bottom>
    </border>
    <border>
      <left style="thin"/>
      <right>
        <color indexed="63"/>
      </right>
      <top style="dotted"/>
      <bottom style="thin"/>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dotted"/>
      <top style="dotted"/>
      <bottom style="thin"/>
    </border>
    <border>
      <left style="dotted"/>
      <right>
        <color indexed="63"/>
      </right>
      <top style="dotted"/>
      <bottom style="thin"/>
    </border>
    <border>
      <left style="medium"/>
      <right>
        <color indexed="63"/>
      </right>
      <top style="dotted"/>
      <bottom style="thin"/>
    </border>
    <border>
      <left style="medium"/>
      <right style="medium"/>
      <top style="dotted"/>
      <bottom style="thin"/>
    </border>
    <border>
      <left style="medium"/>
      <right>
        <color indexed="63"/>
      </right>
      <top style="thin"/>
      <bottom>
        <color indexed="63"/>
      </bottom>
    </border>
    <border>
      <left style="medium"/>
      <right>
        <color indexed="63"/>
      </right>
      <top style="thin"/>
      <bottom style="thin"/>
    </border>
    <border>
      <left style="medium"/>
      <right style="thin"/>
      <top style="thin"/>
      <bottom style="thin"/>
    </border>
    <border>
      <left style="thin"/>
      <right style="medium"/>
      <top style="thin"/>
      <bottom>
        <color indexed="63"/>
      </bottom>
    </border>
    <border>
      <left style="medium"/>
      <right style="thin"/>
      <top style="thin"/>
      <bottom>
        <color indexed="63"/>
      </bottom>
    </border>
    <border>
      <left style="medium"/>
      <right style="dotted"/>
      <top style="thin"/>
      <bottom/>
    </border>
    <border>
      <left style="medium"/>
      <right style="medium"/>
      <top style="thin"/>
      <bottom>
        <color indexed="63"/>
      </bottom>
    </border>
    <border>
      <left style="thin"/>
      <right style="medium"/>
      <top style="thin"/>
      <bottom style="thin"/>
    </border>
    <border>
      <left style="medium"/>
      <right style="medium"/>
      <top style="thin"/>
      <bottom style="thin"/>
    </border>
    <border>
      <left>
        <color indexed="63"/>
      </left>
      <right>
        <color indexed="63"/>
      </right>
      <top style="thin"/>
      <bottom style="dotted"/>
    </border>
    <border>
      <left style="dotted"/>
      <right style="thin"/>
      <top style="thin"/>
      <bottom style="dotted"/>
    </border>
    <border>
      <left style="medium"/>
      <right style="thin"/>
      <top/>
      <bottom style="dotted"/>
    </border>
    <border>
      <left style="medium"/>
      <right style="dotted"/>
      <top/>
      <bottom style="dotted"/>
    </border>
    <border>
      <left style="dotted"/>
      <right>
        <color indexed="63"/>
      </right>
      <top>
        <color indexed="63"/>
      </top>
      <bottom style="dotted"/>
    </border>
    <border>
      <left style="medium"/>
      <right/>
      <top/>
      <bottom style="dotted"/>
    </border>
    <border>
      <left>
        <color indexed="63"/>
      </left>
      <right>
        <color indexed="63"/>
      </right>
      <top style="dotted"/>
      <bottom style="thin"/>
    </border>
    <border>
      <left style="dotted"/>
      <right style="thin"/>
      <top style="dotted"/>
      <bottom style="thin"/>
    </border>
    <border>
      <left style="thin"/>
      <right style="dotted"/>
      <top style="dotted"/>
      <bottom style="thin"/>
    </border>
    <border>
      <left style="thin"/>
      <right style="dotted"/>
      <top style="thin"/>
      <bottom style="dotted"/>
    </border>
    <border>
      <left style="medium"/>
      <right style="medium"/>
      <top>
        <color indexed="63"/>
      </top>
      <bottom style="thin"/>
    </border>
    <border>
      <left style="medium"/>
      <right style="thin"/>
      <top>
        <color indexed="63"/>
      </top>
      <bottom style="thin"/>
    </border>
    <border>
      <left style="medium"/>
      <right style="dotted"/>
      <top style="thin"/>
      <bottom style="thin"/>
    </border>
    <border>
      <left style="thin"/>
      <right style="medium"/>
      <top>
        <color indexed="63"/>
      </top>
      <bottom style="thin"/>
    </border>
    <border>
      <left style="medium"/>
      <right style="dotted"/>
      <top/>
      <bottom style="thin"/>
    </border>
    <border>
      <left style="medium"/>
      <right>
        <color indexed="63"/>
      </right>
      <top>
        <color indexed="63"/>
      </top>
      <bottom style="thin"/>
    </border>
    <border>
      <left style="thin"/>
      <right style="medium"/>
      <top/>
      <bottom style="dotted"/>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dotted"/>
      <right>
        <color indexed="63"/>
      </right>
      <top style="thin"/>
      <bottom style="medium"/>
    </border>
    <border>
      <left style="medium"/>
      <right style="medium"/>
      <top style="thin"/>
      <bottom style="mediu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style="dotted"/>
      <bottom style="dashed"/>
    </border>
    <border>
      <left style="thin"/>
      <right>
        <color indexed="63"/>
      </right>
      <top style="dotted"/>
      <bottom style="dashed"/>
    </border>
    <border>
      <left style="thin"/>
      <right style="medium"/>
      <top style="dotted"/>
      <bottom style="dashed"/>
    </border>
    <border>
      <left style="medium"/>
      <right>
        <color indexed="63"/>
      </right>
      <top style="dashed"/>
      <bottom style="dotted"/>
    </border>
    <border>
      <left style="thin"/>
      <right>
        <color indexed="63"/>
      </right>
      <top style="dashed"/>
      <bottom style="dotted"/>
    </border>
    <border>
      <left style="thin"/>
      <right style="medium"/>
      <top style="dashed"/>
      <bottom style="dotted"/>
    </border>
    <border>
      <left style="thin"/>
      <right>
        <color indexed="63"/>
      </right>
      <top style="dashed"/>
      <bottom style="dashed"/>
    </border>
    <border>
      <left style="medium"/>
      <right>
        <color indexed="63"/>
      </right>
      <top style="dashed"/>
      <bottom style="dashed"/>
    </border>
    <border>
      <left style="thin"/>
      <right style="medium"/>
      <top style="dashed"/>
      <bottom style="dashed"/>
    </border>
    <border>
      <left style="thin"/>
      <right style="thin"/>
      <top style="dashed"/>
      <bottom style="dashed"/>
    </border>
    <border>
      <left>
        <color indexed="63"/>
      </left>
      <right>
        <color indexed="63"/>
      </right>
      <top style="dashed"/>
      <bottom style="dashed"/>
    </border>
    <border>
      <left style="medium"/>
      <right style="medium"/>
      <top style="dashed"/>
      <bottom style="dashed"/>
    </border>
    <border>
      <left style="dotted"/>
      <right style="thin"/>
      <top style="dotted"/>
      <bottom>
        <color indexed="63"/>
      </bottom>
    </border>
    <border>
      <left style="thin"/>
      <right style="dotted"/>
      <top>
        <color indexed="63"/>
      </top>
      <bottom style="dotted"/>
    </border>
    <border>
      <left style="thin"/>
      <right style="dotted"/>
      <top style="dotted"/>
      <bottom>
        <color indexed="63"/>
      </bottom>
    </border>
    <border>
      <left style="dotted"/>
      <right style="dotted"/>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189" fontId="4" fillId="0" borderId="0" applyFont="0" applyFill="0" applyBorder="0" applyAlignment="0" applyProtection="0"/>
    <xf numFmtId="191" fontId="4" fillId="0" borderId="0" applyFont="0" applyFill="0" applyBorder="0" applyAlignment="0" applyProtection="0"/>
    <xf numFmtId="0" fontId="95" fillId="31" borderId="4" applyNumberFormat="0" applyAlignment="0" applyProtection="0"/>
    <xf numFmtId="0" fontId="14" fillId="0" borderId="0">
      <alignment vertical="center"/>
      <protection/>
    </xf>
    <xf numFmtId="0" fontId="44" fillId="0" borderId="0">
      <alignment/>
      <protection/>
    </xf>
    <xf numFmtId="0" fontId="44" fillId="0" borderId="0">
      <alignment/>
      <protection/>
    </xf>
    <xf numFmtId="0" fontId="96" fillId="32" borderId="0" applyNumberFormat="0" applyBorder="0" applyAlignment="0" applyProtection="0"/>
  </cellStyleXfs>
  <cellXfs count="2307">
    <xf numFmtId="0" fontId="0" fillId="0" borderId="0" xfId="0" applyAlignment="1">
      <alignment/>
    </xf>
    <xf numFmtId="0" fontId="6" fillId="0" borderId="0" xfId="0" applyFont="1" applyAlignment="1" quotePrefix="1">
      <alignment horizontal="left"/>
    </xf>
    <xf numFmtId="2" fontId="0" fillId="0" borderId="10" xfId="0" applyNumberFormat="1" applyFont="1" applyBorder="1" applyAlignment="1" applyProtection="1">
      <alignment horizontal="center"/>
      <protection locked="0"/>
    </xf>
    <xf numFmtId="3" fontId="0" fillId="0" borderId="0" xfId="0" applyNumberFormat="1" applyFont="1" applyAlignment="1" applyProtection="1">
      <alignment/>
      <protection locked="0"/>
    </xf>
    <xf numFmtId="2" fontId="0" fillId="0" borderId="11" xfId="0" applyNumberFormat="1" applyFont="1" applyBorder="1" applyAlignment="1" applyProtection="1">
      <alignment horizontal="center"/>
      <protection locked="0"/>
    </xf>
    <xf numFmtId="213" fontId="0" fillId="0" borderId="10" xfId="0" applyNumberFormat="1" applyFont="1" applyBorder="1" applyAlignment="1" applyProtection="1">
      <alignment horizontal="center"/>
      <protection locked="0"/>
    </xf>
    <xf numFmtId="213" fontId="0" fillId="0" borderId="0" xfId="0" applyNumberFormat="1" applyFont="1" applyAlignment="1" applyProtection="1">
      <alignment/>
      <protection locked="0"/>
    </xf>
    <xf numFmtId="213"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2" fontId="0" fillId="0" borderId="0" xfId="0" applyNumberFormat="1" applyFont="1" applyAlignment="1" applyProtection="1">
      <alignment/>
      <protection locked="0"/>
    </xf>
    <xf numFmtId="2" fontId="0" fillId="0" borderId="0" xfId="0" applyNumberFormat="1" applyFont="1" applyAlignment="1" applyProtection="1">
      <alignment horizontal="center"/>
      <protection locked="0"/>
    </xf>
    <xf numFmtId="2" fontId="0" fillId="0" borderId="11" xfId="0" applyNumberFormat="1" applyFont="1" applyBorder="1" applyAlignment="1" applyProtection="1">
      <alignment horizontal="center"/>
      <protection locked="0"/>
    </xf>
    <xf numFmtId="2" fontId="0" fillId="0" borderId="12" xfId="0" applyNumberFormat="1" applyFont="1" applyBorder="1" applyAlignment="1" applyProtection="1">
      <alignment horizontal="center"/>
      <protection locked="0"/>
    </xf>
    <xf numFmtId="2" fontId="0" fillId="0" borderId="11" xfId="0" applyNumberFormat="1" applyFont="1" applyBorder="1" applyAlignment="1" applyProtection="1">
      <alignment/>
      <protection locked="0"/>
    </xf>
    <xf numFmtId="2" fontId="0" fillId="0" borderId="11" xfId="0" applyNumberFormat="1" applyFont="1" applyBorder="1" applyAlignment="1" applyProtection="1">
      <alignment horizontal="right"/>
      <protection locked="0"/>
    </xf>
    <xf numFmtId="0" fontId="0" fillId="0" borderId="11" xfId="0" applyFont="1" applyBorder="1" applyAlignment="1">
      <alignment horizontal="center"/>
    </xf>
    <xf numFmtId="2" fontId="0" fillId="0" borderId="10" xfId="0" applyNumberFormat="1" applyFont="1" applyBorder="1" applyAlignment="1" applyProtection="1">
      <alignment/>
      <protection locked="0"/>
    </xf>
    <xf numFmtId="2" fontId="0" fillId="0" borderId="10" xfId="0" applyNumberFormat="1" applyFont="1" applyBorder="1" applyAlignment="1" applyProtection="1">
      <alignment horizontal="center"/>
      <protection locked="0"/>
    </xf>
    <xf numFmtId="2" fontId="0" fillId="0" borderId="0" xfId="0" applyNumberFormat="1" applyFont="1" applyAlignment="1" applyProtection="1">
      <alignment/>
      <protection locked="0"/>
    </xf>
    <xf numFmtId="2" fontId="0" fillId="0" borderId="0" xfId="0" applyNumberFormat="1" applyFont="1" applyAlignment="1" applyProtection="1">
      <alignment horizontal="center"/>
      <protection locked="0"/>
    </xf>
    <xf numFmtId="0" fontId="0" fillId="0" borderId="0" xfId="0" applyFont="1" applyAlignment="1">
      <alignment horizontal="center"/>
    </xf>
    <xf numFmtId="213" fontId="0" fillId="0" borderId="11" xfId="0" applyNumberFormat="1" applyFont="1" applyBorder="1" applyAlignment="1" applyProtection="1">
      <alignment/>
      <protection locked="0"/>
    </xf>
    <xf numFmtId="213" fontId="0" fillId="0" borderId="11" xfId="0" applyNumberFormat="1" applyFont="1" applyBorder="1" applyAlignment="1" applyProtection="1">
      <alignment horizontal="center"/>
      <protection locked="0"/>
    </xf>
    <xf numFmtId="213" fontId="0" fillId="0" borderId="10" xfId="0" applyNumberFormat="1" applyFont="1" applyBorder="1" applyAlignment="1" applyProtection="1" quotePrefix="1">
      <alignment horizontal="center"/>
      <protection locked="0"/>
    </xf>
    <xf numFmtId="213" fontId="0" fillId="0" borderId="10" xfId="0" applyNumberFormat="1" applyFont="1" applyBorder="1" applyAlignment="1" applyProtection="1">
      <alignment/>
      <protection locked="0"/>
    </xf>
    <xf numFmtId="214" fontId="0" fillId="0" borderId="13" xfId="0" applyNumberFormat="1" applyFont="1" applyBorder="1" applyAlignment="1" applyProtection="1">
      <alignment/>
      <protection locked="0"/>
    </xf>
    <xf numFmtId="213" fontId="0" fillId="0" borderId="13" xfId="0" applyNumberFormat="1" applyFont="1" applyBorder="1" applyAlignment="1" applyProtection="1">
      <alignment horizontal="center"/>
      <protection locked="0"/>
    </xf>
    <xf numFmtId="214" fontId="0" fillId="0" borderId="0" xfId="0" applyNumberFormat="1" applyFont="1" applyBorder="1" applyAlignment="1" applyProtection="1">
      <alignment/>
      <protection locked="0"/>
    </xf>
    <xf numFmtId="213" fontId="0" fillId="0" borderId="0" xfId="0" applyNumberFormat="1" applyFont="1" applyBorder="1" applyAlignment="1" applyProtection="1">
      <alignment horizontal="center"/>
      <protection locked="0"/>
    </xf>
    <xf numFmtId="214" fontId="0" fillId="0" borderId="0" xfId="0" applyNumberFormat="1" applyFont="1" applyAlignment="1">
      <alignment/>
    </xf>
    <xf numFmtId="2" fontId="0" fillId="0" borderId="12" xfId="0" applyNumberFormat="1" applyFont="1" applyBorder="1" applyAlignment="1" applyProtection="1">
      <alignment/>
      <protection locked="0"/>
    </xf>
    <xf numFmtId="0" fontId="0" fillId="0" borderId="10" xfId="0" applyFont="1" applyBorder="1" applyAlignment="1">
      <alignment/>
    </xf>
    <xf numFmtId="0" fontId="0" fillId="0" borderId="0" xfId="0" applyFont="1" applyBorder="1" applyAlignment="1">
      <alignment/>
    </xf>
    <xf numFmtId="214" fontId="0" fillId="0" borderId="0" xfId="0" applyNumberFormat="1" applyFont="1" applyAlignment="1" applyProtection="1" quotePrefix="1">
      <alignment horizontal="left" wrapText="1"/>
      <protection locked="0"/>
    </xf>
    <xf numFmtId="0" fontId="0" fillId="0" borderId="0" xfId="0" applyAlignment="1">
      <alignment/>
    </xf>
    <xf numFmtId="2" fontId="0" fillId="0" borderId="14" xfId="0" applyNumberFormat="1" applyFont="1" applyBorder="1" applyAlignment="1" applyProtection="1">
      <alignment horizontal="center"/>
      <protection locked="0"/>
    </xf>
    <xf numFmtId="2" fontId="5" fillId="0" borderId="12" xfId="0" applyNumberFormat="1" applyFont="1" applyBorder="1" applyAlignment="1" applyProtection="1">
      <alignment horizontal="center"/>
      <protection locked="0"/>
    </xf>
    <xf numFmtId="2" fontId="0" fillId="0" borderId="15" xfId="0" applyNumberFormat="1" applyFont="1" applyBorder="1" applyAlignment="1" applyProtection="1">
      <alignment/>
      <protection locked="0"/>
    </xf>
    <xf numFmtId="0" fontId="0" fillId="33" borderId="0" xfId="0" applyFont="1" applyFill="1" applyAlignment="1">
      <alignment/>
    </xf>
    <xf numFmtId="0" fontId="0" fillId="33" borderId="0" xfId="0" applyFont="1" applyFill="1" applyAlignment="1" quotePrefix="1">
      <alignment horizontal="right"/>
    </xf>
    <xf numFmtId="0" fontId="0" fillId="33" borderId="0" xfId="0" applyNumberFormat="1" applyFont="1" applyFill="1" applyAlignment="1" applyProtection="1" quotePrefix="1">
      <alignment horizontal="right"/>
      <protection locked="0"/>
    </xf>
    <xf numFmtId="0" fontId="0" fillId="33" borderId="0" xfId="0" applyNumberFormat="1" applyFont="1" applyFill="1" applyAlignment="1" applyProtection="1">
      <alignment horizontal="center"/>
      <protection locked="0"/>
    </xf>
    <xf numFmtId="0" fontId="0" fillId="33" borderId="0" xfId="0" applyNumberFormat="1" applyFont="1" applyFill="1" applyAlignment="1" applyProtection="1">
      <alignment/>
      <protection locked="0"/>
    </xf>
    <xf numFmtId="2" fontId="0" fillId="33" borderId="0" xfId="0" applyNumberFormat="1" applyFont="1" applyFill="1" applyAlignment="1" applyProtection="1">
      <alignment/>
      <protection locked="0"/>
    </xf>
    <xf numFmtId="2" fontId="0" fillId="33" borderId="11" xfId="0" applyNumberFormat="1" applyFont="1" applyFill="1" applyBorder="1" applyAlignment="1" applyProtection="1">
      <alignment horizontal="center"/>
      <protection locked="0"/>
    </xf>
    <xf numFmtId="2" fontId="0" fillId="33" borderId="11" xfId="0" applyNumberFormat="1" applyFont="1" applyFill="1" applyBorder="1" applyAlignment="1" applyProtection="1">
      <alignment horizontal="center" shrinkToFit="1"/>
      <protection locked="0"/>
    </xf>
    <xf numFmtId="2" fontId="0" fillId="33" borderId="16" xfId="0" applyNumberFormat="1" applyFont="1" applyFill="1" applyBorder="1" applyAlignment="1" applyProtection="1">
      <alignment horizontal="center"/>
      <protection locked="0"/>
    </xf>
    <xf numFmtId="2" fontId="0" fillId="33" borderId="16" xfId="0" applyNumberFormat="1" applyFont="1" applyFill="1" applyBorder="1" applyAlignment="1" applyProtection="1">
      <alignment horizontal="center" shrinkToFit="1"/>
      <protection locked="0"/>
    </xf>
    <xf numFmtId="2" fontId="0" fillId="33" borderId="11" xfId="0" applyNumberFormat="1" applyFont="1" applyFill="1" applyBorder="1" applyAlignment="1" applyProtection="1">
      <alignment horizontal="centerContinuous"/>
      <protection locked="0"/>
    </xf>
    <xf numFmtId="2" fontId="0" fillId="33" borderId="13" xfId="0" applyNumberFormat="1" applyFont="1" applyFill="1" applyBorder="1" applyAlignment="1" applyProtection="1">
      <alignment horizontal="centerContinuous"/>
      <protection locked="0"/>
    </xf>
    <xf numFmtId="2" fontId="0" fillId="33" borderId="10" xfId="0" applyNumberFormat="1" applyFont="1" applyFill="1" applyBorder="1" applyAlignment="1" applyProtection="1">
      <alignment horizontal="center"/>
      <protection locked="0"/>
    </xf>
    <xf numFmtId="2" fontId="0" fillId="33" borderId="10" xfId="0" applyNumberFormat="1" applyFont="1" applyFill="1" applyBorder="1" applyAlignment="1" applyProtection="1">
      <alignment horizontal="center" shrinkToFit="1"/>
      <protection locked="0"/>
    </xf>
    <xf numFmtId="2" fontId="0" fillId="33" borderId="12" xfId="0" applyNumberFormat="1" applyFont="1" applyFill="1" applyBorder="1" applyAlignment="1" applyProtection="1">
      <alignment horizontal="center" shrinkToFit="1"/>
      <protection locked="0"/>
    </xf>
    <xf numFmtId="2" fontId="0" fillId="33" borderId="12" xfId="0" applyNumberFormat="1" applyFont="1" applyFill="1" applyBorder="1" applyAlignment="1" applyProtection="1">
      <alignment horizontal="center"/>
      <protection locked="0"/>
    </xf>
    <xf numFmtId="2" fontId="0" fillId="33" borderId="10" xfId="0" applyNumberFormat="1" applyFont="1" applyFill="1" applyBorder="1" applyAlignment="1" applyProtection="1" quotePrefix="1">
      <alignment horizontal="center"/>
      <protection locked="0"/>
    </xf>
    <xf numFmtId="2" fontId="0" fillId="33" borderId="11" xfId="0" applyNumberFormat="1" applyFont="1" applyFill="1" applyBorder="1" applyAlignment="1" applyProtection="1">
      <alignment horizontal="right"/>
      <protection locked="0"/>
    </xf>
    <xf numFmtId="2" fontId="0" fillId="33" borderId="16" xfId="0" applyNumberFormat="1" applyFont="1" applyFill="1" applyBorder="1" applyAlignment="1" applyProtection="1">
      <alignment horizontal="right"/>
      <protection locked="0"/>
    </xf>
    <xf numFmtId="3" fontId="0" fillId="33" borderId="11" xfId="0" applyNumberFormat="1" applyFont="1" applyFill="1" applyBorder="1" applyAlignment="1" applyProtection="1">
      <alignment horizontal="right"/>
      <protection locked="0"/>
    </xf>
    <xf numFmtId="3" fontId="0" fillId="33" borderId="12" xfId="0" applyNumberFormat="1" applyFont="1" applyFill="1" applyBorder="1" applyAlignment="1" applyProtection="1">
      <alignment/>
      <protection locked="0"/>
    </xf>
    <xf numFmtId="38" fontId="0" fillId="33" borderId="12" xfId="49" applyFont="1" applyFill="1" applyBorder="1" applyAlignment="1">
      <alignment/>
    </xf>
    <xf numFmtId="38" fontId="0" fillId="33" borderId="0" xfId="49" applyFont="1" applyFill="1" applyAlignment="1">
      <alignment/>
    </xf>
    <xf numFmtId="209" fontId="0" fillId="33" borderId="10" xfId="0" applyNumberFormat="1" applyFont="1" applyFill="1" applyBorder="1" applyAlignment="1" applyProtection="1">
      <alignment/>
      <protection locked="0"/>
    </xf>
    <xf numFmtId="0" fontId="0" fillId="33" borderId="12" xfId="0" applyFont="1" applyFill="1" applyBorder="1" applyAlignment="1">
      <alignment horizontal="center"/>
    </xf>
    <xf numFmtId="2" fontId="0" fillId="33" borderId="12" xfId="0" applyNumberFormat="1" applyFont="1" applyFill="1" applyBorder="1" applyAlignment="1" applyProtection="1">
      <alignment/>
      <protection locked="0"/>
    </xf>
    <xf numFmtId="3" fontId="0" fillId="33" borderId="10" xfId="0" applyNumberFormat="1" applyFont="1" applyFill="1" applyBorder="1" applyAlignment="1" applyProtection="1">
      <alignment/>
      <protection locked="0"/>
    </xf>
    <xf numFmtId="2" fontId="0" fillId="33" borderId="10" xfId="0" applyNumberFormat="1" applyFont="1" applyFill="1" applyBorder="1" applyAlignment="1" applyProtection="1">
      <alignment/>
      <protection locked="0"/>
    </xf>
    <xf numFmtId="38" fontId="0" fillId="33" borderId="15" xfId="0" applyNumberFormat="1" applyFont="1" applyFill="1" applyBorder="1" applyAlignment="1" applyProtection="1">
      <alignment/>
      <protection locked="0"/>
    </xf>
    <xf numFmtId="38" fontId="0" fillId="33" borderId="15" xfId="49" applyFont="1" applyFill="1" applyBorder="1" applyAlignment="1">
      <alignment/>
    </xf>
    <xf numFmtId="209" fontId="0" fillId="33" borderId="14" xfId="0" applyNumberFormat="1" applyFont="1" applyFill="1" applyBorder="1" applyAlignment="1" applyProtection="1">
      <alignment/>
      <protection locked="0"/>
    </xf>
    <xf numFmtId="3" fontId="0" fillId="33" borderId="15" xfId="0" applyNumberFormat="1" applyFont="1" applyFill="1" applyBorder="1" applyAlignment="1">
      <alignment horizontal="center"/>
    </xf>
    <xf numFmtId="2" fontId="0" fillId="33" borderId="15" xfId="0" applyNumberFormat="1" applyFont="1" applyFill="1" applyBorder="1" applyAlignment="1" applyProtection="1">
      <alignment/>
      <protection locked="0"/>
    </xf>
    <xf numFmtId="3" fontId="0" fillId="33" borderId="14" xfId="0" applyNumberFormat="1" applyFont="1" applyFill="1" applyBorder="1" applyAlignment="1" applyProtection="1">
      <alignment/>
      <protection locked="0"/>
    </xf>
    <xf numFmtId="38" fontId="0" fillId="33" borderId="14" xfId="0" applyNumberFormat="1" applyFont="1" applyFill="1" applyBorder="1" applyAlignment="1" applyProtection="1">
      <alignment/>
      <protection locked="0"/>
    </xf>
    <xf numFmtId="2" fontId="0" fillId="33" borderId="14" xfId="0" applyNumberFormat="1" applyFont="1" applyFill="1" applyBorder="1" applyAlignment="1" applyProtection="1">
      <alignment/>
      <protection locked="0"/>
    </xf>
    <xf numFmtId="2" fontId="0" fillId="33" borderId="14" xfId="0" applyNumberFormat="1" applyFont="1" applyFill="1" applyBorder="1" applyAlignment="1" applyProtection="1">
      <alignment horizontal="center"/>
      <protection locked="0"/>
    </xf>
    <xf numFmtId="2" fontId="5" fillId="33" borderId="12" xfId="0" applyNumberFormat="1" applyFont="1" applyFill="1" applyBorder="1" applyAlignment="1" applyProtection="1">
      <alignment horizontal="center"/>
      <protection locked="0"/>
    </xf>
    <xf numFmtId="3" fontId="5" fillId="33" borderId="12" xfId="0" applyNumberFormat="1" applyFont="1" applyFill="1" applyBorder="1" applyAlignment="1" applyProtection="1">
      <alignment/>
      <protection locked="0"/>
    </xf>
    <xf numFmtId="2" fontId="0" fillId="33" borderId="10" xfId="0" applyNumberFormat="1" applyFont="1" applyFill="1" applyBorder="1" applyAlignment="1" applyProtection="1">
      <alignment horizontal="center"/>
      <protection locked="0"/>
    </xf>
    <xf numFmtId="2" fontId="0" fillId="33" borderId="12" xfId="0" applyNumberFormat="1" applyFont="1" applyFill="1" applyBorder="1" applyAlignment="1" applyProtection="1">
      <alignment horizontal="center"/>
      <protection locked="0"/>
    </xf>
    <xf numFmtId="3" fontId="0" fillId="33" borderId="0" xfId="0" applyNumberFormat="1" applyFont="1" applyFill="1" applyAlignment="1" applyProtection="1">
      <alignment/>
      <protection locked="0"/>
    </xf>
    <xf numFmtId="0" fontId="0" fillId="33" borderId="0" xfId="0" applyFont="1" applyFill="1" applyBorder="1" applyAlignment="1">
      <alignment/>
    </xf>
    <xf numFmtId="0" fontId="0" fillId="33" borderId="0" xfId="0" applyFont="1" applyFill="1" applyAlignment="1">
      <alignment/>
    </xf>
    <xf numFmtId="213" fontId="0" fillId="33" borderId="0" xfId="0" applyNumberFormat="1" applyFont="1" applyFill="1" applyAlignment="1" applyProtection="1">
      <alignment/>
      <protection locked="0"/>
    </xf>
    <xf numFmtId="213" fontId="0" fillId="33" borderId="0" xfId="0" applyNumberFormat="1" applyFont="1" applyFill="1" applyAlignment="1">
      <alignment/>
    </xf>
    <xf numFmtId="214" fontId="0" fillId="33" borderId="0" xfId="0" applyNumberFormat="1" applyFont="1" applyFill="1" applyAlignment="1" applyProtection="1" quotePrefix="1">
      <alignment horizontal="left" wrapText="1"/>
      <protection locked="0"/>
    </xf>
    <xf numFmtId="2" fontId="0" fillId="33" borderId="11" xfId="0" applyNumberFormat="1" applyFont="1" applyFill="1" applyBorder="1" applyAlignment="1" applyProtection="1">
      <alignment horizontal="center"/>
      <protection locked="0"/>
    </xf>
    <xf numFmtId="213" fontId="0" fillId="33" borderId="11" xfId="0" applyNumberFormat="1" applyFont="1" applyFill="1" applyBorder="1" applyAlignment="1" applyProtection="1">
      <alignment horizontal="center"/>
      <protection locked="0"/>
    </xf>
    <xf numFmtId="213" fontId="0" fillId="33" borderId="11" xfId="0" applyNumberFormat="1" applyFont="1" applyFill="1" applyBorder="1" applyAlignment="1" applyProtection="1">
      <alignment horizontal="center"/>
      <protection locked="0"/>
    </xf>
    <xf numFmtId="3" fontId="0" fillId="33" borderId="16" xfId="0" applyNumberFormat="1" applyFont="1" applyFill="1" applyBorder="1" applyAlignment="1" applyProtection="1">
      <alignment horizontal="center" wrapText="1"/>
      <protection locked="0"/>
    </xf>
    <xf numFmtId="2" fontId="0" fillId="33" borderId="13" xfId="0" applyNumberFormat="1" applyFont="1" applyFill="1" applyBorder="1" applyAlignment="1" applyProtection="1">
      <alignment horizontal="center"/>
      <protection locked="0"/>
    </xf>
    <xf numFmtId="2" fontId="0" fillId="33" borderId="11" xfId="0" applyNumberFormat="1" applyFont="1" applyFill="1" applyBorder="1" applyAlignment="1" applyProtection="1">
      <alignment horizontal="centerContinuous"/>
      <protection locked="0"/>
    </xf>
    <xf numFmtId="2" fontId="0" fillId="33" borderId="13" xfId="0" applyNumberFormat="1" applyFont="1" applyFill="1" applyBorder="1" applyAlignment="1" applyProtection="1">
      <alignment horizontal="centerContinuous"/>
      <protection locked="0"/>
    </xf>
    <xf numFmtId="2" fontId="0" fillId="33" borderId="16" xfId="0" applyNumberFormat="1" applyFont="1" applyFill="1" applyBorder="1" applyAlignment="1" applyProtection="1">
      <alignment horizontal="center"/>
      <protection locked="0"/>
    </xf>
    <xf numFmtId="213" fontId="0" fillId="33" borderId="10" xfId="0" applyNumberFormat="1" applyFont="1" applyFill="1" applyBorder="1" applyAlignment="1" applyProtection="1">
      <alignment horizontal="center"/>
      <protection locked="0"/>
    </xf>
    <xf numFmtId="3" fontId="0" fillId="33" borderId="12" xfId="0" applyNumberFormat="1" applyFont="1" applyFill="1" applyBorder="1" applyAlignment="1" applyProtection="1">
      <alignment horizontal="center"/>
      <protection locked="0"/>
    </xf>
    <xf numFmtId="0" fontId="0" fillId="33" borderId="10" xfId="0" applyNumberFormat="1" applyFont="1" applyFill="1" applyBorder="1" applyAlignment="1" applyProtection="1">
      <alignment horizontal="center"/>
      <protection locked="0"/>
    </xf>
    <xf numFmtId="0" fontId="0" fillId="33" borderId="0" xfId="0" applyNumberFormat="1" applyFont="1" applyFill="1" applyBorder="1" applyAlignment="1" applyProtection="1">
      <alignment horizontal="center"/>
      <protection locked="0"/>
    </xf>
    <xf numFmtId="3" fontId="0" fillId="33" borderId="11" xfId="0" applyNumberFormat="1" applyFont="1" applyFill="1" applyBorder="1" applyAlignment="1" applyProtection="1">
      <alignment horizontal="center"/>
      <protection locked="0"/>
    </xf>
    <xf numFmtId="213" fontId="0" fillId="33" borderId="10" xfId="0" applyNumberFormat="1" applyFont="1" applyFill="1" applyBorder="1" applyAlignment="1" applyProtection="1">
      <alignment horizontal="center"/>
      <protection locked="0"/>
    </xf>
    <xf numFmtId="3" fontId="0" fillId="33" borderId="15" xfId="0" applyNumberFormat="1" applyFont="1" applyFill="1" applyBorder="1" applyAlignment="1" applyProtection="1">
      <alignment horizontal="center"/>
      <protection locked="0"/>
    </xf>
    <xf numFmtId="2" fontId="11" fillId="33" borderId="10" xfId="0" applyNumberFormat="1" applyFont="1" applyFill="1" applyBorder="1" applyAlignment="1" applyProtection="1">
      <alignment horizontal="left"/>
      <protection locked="0"/>
    </xf>
    <xf numFmtId="2" fontId="0" fillId="33" borderId="0" xfId="0" applyNumberFormat="1" applyFont="1" applyFill="1" applyBorder="1" applyAlignment="1" applyProtection="1">
      <alignment horizontal="center"/>
      <protection locked="0"/>
    </xf>
    <xf numFmtId="3" fontId="0" fillId="33" borderId="10" xfId="0" applyNumberFormat="1" applyFont="1" applyFill="1" applyBorder="1" applyAlignment="1" applyProtection="1">
      <alignment horizontal="center"/>
      <protection locked="0"/>
    </xf>
    <xf numFmtId="2" fontId="0" fillId="33" borderId="10" xfId="0" applyNumberFormat="1" applyFont="1" applyFill="1" applyBorder="1" applyAlignment="1" applyProtection="1">
      <alignment/>
      <protection locked="0"/>
    </xf>
    <xf numFmtId="213" fontId="0" fillId="33" borderId="11" xfId="0" applyNumberFormat="1" applyFont="1" applyFill="1" applyBorder="1" applyAlignment="1" applyProtection="1">
      <alignment horizontal="right"/>
      <protection locked="0"/>
    </xf>
    <xf numFmtId="213" fontId="0" fillId="33" borderId="16" xfId="0" applyNumberFormat="1" applyFont="1" applyFill="1" applyBorder="1" applyAlignment="1" applyProtection="1">
      <alignment horizontal="right"/>
      <protection locked="0"/>
    </xf>
    <xf numFmtId="2" fontId="0" fillId="33" borderId="0" xfId="0" applyNumberFormat="1" applyFont="1" applyFill="1" applyBorder="1" applyAlignment="1" applyProtection="1">
      <alignment/>
      <protection locked="0"/>
    </xf>
    <xf numFmtId="215" fontId="0" fillId="33" borderId="13" xfId="0" applyNumberFormat="1" applyFont="1" applyFill="1" applyBorder="1" applyAlignment="1" applyProtection="1">
      <alignment/>
      <protection locked="0"/>
    </xf>
    <xf numFmtId="213" fontId="0" fillId="33" borderId="13" xfId="0" applyNumberFormat="1" applyFont="1" applyFill="1" applyBorder="1" applyAlignment="1" applyProtection="1">
      <alignment/>
      <protection locked="0"/>
    </xf>
    <xf numFmtId="3" fontId="0" fillId="33" borderId="13" xfId="0" applyNumberFormat="1" applyFont="1" applyFill="1" applyBorder="1" applyAlignment="1" applyProtection="1">
      <alignment/>
      <protection locked="0"/>
    </xf>
    <xf numFmtId="2" fontId="0" fillId="33" borderId="13"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locked="0"/>
    </xf>
    <xf numFmtId="2" fontId="0" fillId="33" borderId="0" xfId="0" applyNumberFormat="1" applyFont="1" applyFill="1" applyAlignment="1" applyProtection="1">
      <alignment/>
      <protection locked="0"/>
    </xf>
    <xf numFmtId="0" fontId="0" fillId="33" borderId="0" xfId="0" applyNumberFormat="1" applyFont="1" applyFill="1" applyAlignment="1" applyProtection="1">
      <alignment/>
      <protection locked="0"/>
    </xf>
    <xf numFmtId="2" fontId="0" fillId="33" borderId="0" xfId="0" applyNumberFormat="1" applyFont="1" applyFill="1" applyAlignment="1" applyProtection="1">
      <alignment horizontal="left"/>
      <protection locked="0"/>
    </xf>
    <xf numFmtId="0" fontId="0" fillId="0" borderId="0" xfId="0" applyFont="1" applyAlignment="1" applyProtection="1">
      <alignment horizontal="center"/>
      <protection/>
    </xf>
    <xf numFmtId="0" fontId="12" fillId="0" borderId="0" xfId="0" applyFont="1" applyBorder="1" applyAlignment="1" applyProtection="1">
      <alignment horizontal="center" vertical="center"/>
      <protection/>
    </xf>
    <xf numFmtId="0" fontId="14" fillId="0" borderId="0" xfId="0" applyFont="1" applyAlignment="1">
      <alignment/>
    </xf>
    <xf numFmtId="0" fontId="14" fillId="0" borderId="0" xfId="0" applyFont="1" applyAlignment="1" applyProtection="1">
      <alignment/>
      <protection/>
    </xf>
    <xf numFmtId="0" fontId="13" fillId="0" borderId="0" xfId="0" applyFont="1" applyBorder="1" applyAlignment="1" applyProtection="1">
      <alignment horizontal="center" vertical="center"/>
      <protection/>
    </xf>
    <xf numFmtId="0" fontId="0" fillId="0" borderId="0" xfId="0" applyFont="1" applyAlignment="1" applyProtection="1">
      <alignment/>
      <protection/>
    </xf>
    <xf numFmtId="0" fontId="15" fillId="0" borderId="0" xfId="0" applyFont="1" applyAlignment="1">
      <alignment/>
    </xf>
    <xf numFmtId="0" fontId="16" fillId="0" borderId="0" xfId="0" applyFont="1" applyAlignment="1">
      <alignment/>
    </xf>
    <xf numFmtId="0" fontId="12" fillId="0" borderId="0" xfId="0" applyFont="1" applyBorder="1" applyAlignment="1" applyProtection="1">
      <alignment vertical="center"/>
      <protection/>
    </xf>
    <xf numFmtId="0" fontId="16" fillId="0" borderId="0" xfId="0" applyFont="1" applyAlignment="1" applyProtection="1">
      <alignment/>
      <protection/>
    </xf>
    <xf numFmtId="0" fontId="0" fillId="0" borderId="17" xfId="0" applyFont="1" applyBorder="1" applyAlignment="1" applyProtection="1">
      <alignment/>
      <protection/>
    </xf>
    <xf numFmtId="0" fontId="13" fillId="0" borderId="17" xfId="0" applyFont="1" applyBorder="1" applyAlignment="1" applyProtection="1">
      <alignment horizontal="center" vertical="center"/>
      <protection/>
    </xf>
    <xf numFmtId="49" fontId="0" fillId="0" borderId="0" xfId="0" applyNumberFormat="1" applyFont="1" applyAlignment="1">
      <alignment/>
    </xf>
    <xf numFmtId="3" fontId="17" fillId="0" borderId="18" xfId="49" applyNumberFormat="1" applyFont="1" applyFill="1" applyBorder="1" applyAlignment="1" applyProtection="1">
      <alignment vertical="center"/>
      <protection/>
    </xf>
    <xf numFmtId="2" fontId="5" fillId="0" borderId="16" xfId="0" applyNumberFormat="1" applyFont="1" applyBorder="1" applyAlignment="1" applyProtection="1" quotePrefix="1">
      <alignment horizontal="center"/>
      <protection locked="0"/>
    </xf>
    <xf numFmtId="0" fontId="0" fillId="0" borderId="0" xfId="0" applyNumberFormat="1" applyAlignment="1" applyProtection="1">
      <alignment/>
      <protection locked="0"/>
    </xf>
    <xf numFmtId="0" fontId="0" fillId="0" borderId="0" xfId="0" applyNumberFormat="1" applyFont="1" applyFill="1" applyBorder="1" applyAlignment="1" applyProtection="1">
      <alignment horizontal="centerContinuous"/>
      <protection locked="0"/>
    </xf>
    <xf numFmtId="2" fontId="0" fillId="0" borderId="10" xfId="0" applyNumberFormat="1" applyFont="1" applyBorder="1" applyAlignment="1" applyProtection="1">
      <alignment/>
      <protection locked="0"/>
    </xf>
    <xf numFmtId="2" fontId="0" fillId="0" borderId="12" xfId="0" applyNumberFormat="1" applyFont="1" applyBorder="1" applyAlignment="1" applyProtection="1">
      <alignment horizontal="center"/>
      <protection locked="0"/>
    </xf>
    <xf numFmtId="2" fontId="0" fillId="0" borderId="10" xfId="0" applyNumberFormat="1" applyFont="1" applyBorder="1" applyAlignment="1" applyProtection="1">
      <alignment horizontal="center"/>
      <protection locked="0"/>
    </xf>
    <xf numFmtId="3" fontId="0" fillId="0" borderId="10" xfId="0" applyNumberFormat="1" applyFont="1" applyBorder="1" applyAlignment="1" applyProtection="1">
      <alignment/>
      <protection locked="0"/>
    </xf>
    <xf numFmtId="3" fontId="0" fillId="0" borderId="12" xfId="0" applyNumberFormat="1" applyFont="1" applyBorder="1" applyAlignment="1" applyProtection="1">
      <alignment/>
      <protection locked="0"/>
    </xf>
    <xf numFmtId="212" fontId="0" fillId="0" borderId="10" xfId="0" applyNumberFormat="1" applyFont="1" applyBorder="1" applyAlignment="1" applyProtection="1">
      <alignment/>
      <protection locked="0"/>
    </xf>
    <xf numFmtId="3" fontId="0" fillId="0" borderId="14" xfId="0" applyNumberFormat="1" applyFont="1" applyBorder="1" applyAlignment="1" applyProtection="1">
      <alignment/>
      <protection locked="0"/>
    </xf>
    <xf numFmtId="2" fontId="0" fillId="0" borderId="14" xfId="0" applyNumberFormat="1" applyFont="1" applyBorder="1" applyAlignment="1" applyProtection="1">
      <alignment horizontal="center"/>
      <protection locked="0"/>
    </xf>
    <xf numFmtId="213" fontId="0" fillId="0" borderId="11" xfId="0" applyNumberFormat="1" applyFont="1" applyBorder="1" applyAlignment="1" applyProtection="1">
      <alignment/>
      <protection locked="0"/>
    </xf>
    <xf numFmtId="213" fontId="0" fillId="0" borderId="11" xfId="0" applyNumberFormat="1" applyFont="1" applyBorder="1" applyAlignment="1" applyProtection="1">
      <alignment horizontal="center"/>
      <protection locked="0"/>
    </xf>
    <xf numFmtId="213" fontId="0" fillId="0" borderId="10" xfId="0" applyNumberFormat="1" applyFont="1" applyBorder="1" applyAlignment="1" applyProtection="1">
      <alignment horizontal="center"/>
      <protection locked="0"/>
    </xf>
    <xf numFmtId="2" fontId="0" fillId="33" borderId="13" xfId="0" applyNumberFormat="1" applyFont="1" applyFill="1" applyBorder="1" applyAlignment="1" applyProtection="1">
      <alignment horizontal="right"/>
      <protection locked="0"/>
    </xf>
    <xf numFmtId="214" fontId="0" fillId="0" borderId="10" xfId="0" applyNumberFormat="1" applyFont="1" applyBorder="1" applyAlignment="1" applyProtection="1">
      <alignment/>
      <protection locked="0"/>
    </xf>
    <xf numFmtId="214" fontId="0" fillId="0" borderId="10" xfId="0" applyNumberFormat="1" applyFont="1" applyBorder="1" applyAlignment="1" applyProtection="1">
      <alignment/>
      <protection locked="0"/>
    </xf>
    <xf numFmtId="213" fontId="0" fillId="0" borderId="10" xfId="0" applyNumberFormat="1" applyFont="1" applyBorder="1" applyAlignment="1" applyProtection="1">
      <alignment horizontal="center"/>
      <protection locked="0"/>
    </xf>
    <xf numFmtId="214" fontId="0" fillId="0" borderId="19" xfId="0" applyNumberFormat="1" applyFont="1" applyBorder="1" applyAlignment="1" applyProtection="1">
      <alignment/>
      <protection locked="0"/>
    </xf>
    <xf numFmtId="213" fontId="0" fillId="0" borderId="19" xfId="0" applyNumberFormat="1" applyFont="1" applyBorder="1" applyAlignment="1" applyProtection="1">
      <alignment horizontal="center"/>
      <protection locked="0"/>
    </xf>
    <xf numFmtId="214" fontId="0" fillId="0" borderId="20" xfId="0" applyNumberFormat="1" applyFont="1" applyBorder="1" applyAlignment="1" applyProtection="1">
      <alignment/>
      <protection locked="0"/>
    </xf>
    <xf numFmtId="213" fontId="0" fillId="0" borderId="20" xfId="0" applyNumberFormat="1" applyFont="1" applyBorder="1" applyAlignment="1" applyProtection="1">
      <alignment horizontal="center"/>
      <protection locked="0"/>
    </xf>
    <xf numFmtId="214" fontId="0" fillId="0" borderId="0" xfId="0" applyNumberFormat="1" applyFont="1" applyAlignment="1" applyProtection="1" quotePrefix="1">
      <alignment horizontal="left"/>
      <protection locked="0"/>
    </xf>
    <xf numFmtId="213" fontId="0" fillId="33" borderId="0" xfId="0" applyNumberFormat="1" applyFont="1" applyFill="1" applyAlignment="1" applyProtection="1">
      <alignment/>
      <protection locked="0"/>
    </xf>
    <xf numFmtId="214" fontId="0" fillId="0" borderId="0" xfId="0" applyNumberFormat="1" applyFont="1" applyAlignment="1" applyProtection="1">
      <alignment/>
      <protection locked="0"/>
    </xf>
    <xf numFmtId="213" fontId="0" fillId="33" borderId="0" xfId="0" applyNumberFormat="1" applyFont="1" applyFill="1" applyAlignment="1">
      <alignment/>
    </xf>
    <xf numFmtId="214" fontId="0" fillId="0" borderId="0" xfId="0" applyNumberFormat="1" applyFont="1" applyAlignment="1" applyProtection="1">
      <alignment horizontal="left"/>
      <protection locked="0"/>
    </xf>
    <xf numFmtId="213" fontId="0" fillId="33" borderId="0" xfId="0" applyNumberFormat="1" applyFont="1" applyFill="1" applyAlignment="1" applyProtection="1">
      <alignment horizontal="left"/>
      <protection locked="0"/>
    </xf>
    <xf numFmtId="214" fontId="0" fillId="33" borderId="0" xfId="0" applyNumberFormat="1" applyFont="1" applyFill="1" applyAlignment="1" applyProtection="1">
      <alignment horizontal="left"/>
      <protection locked="0"/>
    </xf>
    <xf numFmtId="0" fontId="0" fillId="33" borderId="0" xfId="0" applyFont="1" applyFill="1" applyAlignment="1">
      <alignment/>
    </xf>
    <xf numFmtId="38" fontId="0" fillId="33" borderId="12" xfId="0" applyNumberFormat="1" applyFont="1" applyFill="1" applyBorder="1" applyAlignment="1" applyProtection="1">
      <alignment/>
      <protection locked="0"/>
    </xf>
    <xf numFmtId="3" fontId="0" fillId="33" borderId="12" xfId="0" applyNumberFormat="1" applyFont="1" applyFill="1" applyBorder="1" applyAlignment="1">
      <alignment horizontal="center"/>
    </xf>
    <xf numFmtId="38" fontId="0" fillId="33" borderId="10" xfId="0" applyNumberFormat="1" applyFont="1" applyFill="1" applyBorder="1" applyAlignment="1" applyProtection="1">
      <alignment/>
      <protection locked="0"/>
    </xf>
    <xf numFmtId="2" fontId="0" fillId="33" borderId="13" xfId="0" applyNumberFormat="1" applyFont="1" applyFill="1" applyBorder="1" applyAlignment="1" applyProtection="1">
      <alignment horizontal="center"/>
      <protection locked="0"/>
    </xf>
    <xf numFmtId="2" fontId="0" fillId="33" borderId="21" xfId="0" applyNumberFormat="1" applyFont="1" applyFill="1" applyBorder="1" applyAlignment="1" applyProtection="1">
      <alignment horizontal="center"/>
      <protection locked="0"/>
    </xf>
    <xf numFmtId="3" fontId="18" fillId="33" borderId="0" xfId="0" applyNumberFormat="1" applyFont="1" applyFill="1" applyBorder="1" applyAlignment="1" applyProtection="1">
      <alignment/>
      <protection locked="0"/>
    </xf>
    <xf numFmtId="38" fontId="0" fillId="33" borderId="10" xfId="49" applyFont="1" applyFill="1" applyBorder="1" applyAlignment="1">
      <alignment/>
    </xf>
    <xf numFmtId="38" fontId="0" fillId="33" borderId="14" xfId="49" applyFont="1" applyFill="1" applyBorder="1" applyAlignment="1">
      <alignment/>
    </xf>
    <xf numFmtId="220" fontId="18" fillId="33" borderId="0" xfId="0" applyNumberFormat="1" applyFont="1" applyFill="1" applyBorder="1" applyAlignment="1" applyProtection="1">
      <alignment horizontal="right"/>
      <protection locked="0"/>
    </xf>
    <xf numFmtId="0" fontId="19" fillId="33" borderId="0" xfId="0" applyNumberFormat="1" applyFont="1" applyFill="1" applyAlignment="1" applyProtection="1">
      <alignment horizontal="center"/>
      <protection locked="0"/>
    </xf>
    <xf numFmtId="38" fontId="0" fillId="33" borderId="12" xfId="49" applyFont="1" applyFill="1" applyBorder="1" applyAlignment="1">
      <alignment horizontal="right"/>
    </xf>
    <xf numFmtId="38" fontId="0" fillId="33" borderId="0" xfId="49" applyFont="1" applyFill="1" applyBorder="1" applyAlignment="1">
      <alignment horizontal="right"/>
    </xf>
    <xf numFmtId="38" fontId="0" fillId="33" borderId="15" xfId="49" applyFont="1" applyFill="1" applyBorder="1" applyAlignment="1">
      <alignment horizontal="right"/>
    </xf>
    <xf numFmtId="2" fontId="0" fillId="0" borderId="0" xfId="0" applyNumberFormat="1" applyFont="1" applyFill="1" applyAlignment="1" applyProtection="1">
      <alignment/>
      <protection locked="0"/>
    </xf>
    <xf numFmtId="214" fontId="10" fillId="0" borderId="0" xfId="0" applyNumberFormat="1" applyFont="1" applyAlignment="1" applyProtection="1" quotePrefix="1">
      <alignment horizontal="left"/>
      <protection locked="0"/>
    </xf>
    <xf numFmtId="3" fontId="0" fillId="0" borderId="0" xfId="0" applyNumberFormat="1" applyFont="1" applyBorder="1" applyAlignment="1" applyProtection="1">
      <alignment/>
      <protection locked="0"/>
    </xf>
    <xf numFmtId="2" fontId="0" fillId="0" borderId="0" xfId="0" applyNumberFormat="1" applyFont="1" applyBorder="1" applyAlignment="1" applyProtection="1">
      <alignment horizontal="center"/>
      <protection locked="0"/>
    </xf>
    <xf numFmtId="212" fontId="0" fillId="0" borderId="0" xfId="0" applyNumberFormat="1" applyFont="1" applyBorder="1" applyAlignment="1" applyProtection="1">
      <alignment horizontal="center"/>
      <protection locked="0"/>
    </xf>
    <xf numFmtId="220" fontId="18" fillId="33" borderId="0" xfId="0" applyNumberFormat="1" applyFont="1" applyFill="1" applyBorder="1" applyAlignment="1">
      <alignment horizontal="right"/>
    </xf>
    <xf numFmtId="209" fontId="10" fillId="33" borderId="0" xfId="0" applyNumberFormat="1" applyFont="1" applyFill="1" applyBorder="1" applyAlignment="1" applyProtection="1">
      <alignment/>
      <protection locked="0"/>
    </xf>
    <xf numFmtId="2" fontId="10" fillId="33" borderId="0" xfId="0" applyNumberFormat="1" applyFont="1" applyFill="1" applyBorder="1" applyAlignment="1" applyProtection="1">
      <alignment/>
      <protection locked="0"/>
    </xf>
    <xf numFmtId="216" fontId="0" fillId="33" borderId="0" xfId="0" applyNumberFormat="1" applyFont="1" applyFill="1" applyBorder="1" applyAlignment="1">
      <alignment horizontal="center"/>
    </xf>
    <xf numFmtId="216" fontId="0" fillId="33" borderId="0" xfId="0" applyNumberFormat="1" applyFont="1" applyFill="1" applyBorder="1" applyAlignment="1" applyProtection="1">
      <alignment/>
      <protection locked="0"/>
    </xf>
    <xf numFmtId="220" fontId="18" fillId="33" borderId="0" xfId="0" applyNumberFormat="1" applyFont="1" applyFill="1" applyBorder="1" applyAlignment="1" applyProtection="1">
      <alignment/>
      <protection locked="0"/>
    </xf>
    <xf numFmtId="1" fontId="0" fillId="0" borderId="12" xfId="0" applyNumberFormat="1" applyFont="1" applyBorder="1" applyAlignment="1" applyProtection="1" quotePrefix="1">
      <alignment horizontal="center"/>
      <protection locked="0"/>
    </xf>
    <xf numFmtId="212" fontId="0" fillId="0" borderId="10" xfId="0" applyNumberFormat="1" applyFont="1" applyBorder="1" applyAlignment="1" applyProtection="1">
      <alignment horizontal="center"/>
      <protection locked="0"/>
    </xf>
    <xf numFmtId="212" fontId="0" fillId="0" borderId="15" xfId="0" applyNumberFormat="1" applyFont="1" applyBorder="1" applyAlignment="1" applyProtection="1">
      <alignment horizontal="center"/>
      <protection locked="0"/>
    </xf>
    <xf numFmtId="214" fontId="0" fillId="0" borderId="0" xfId="0" applyNumberFormat="1" applyFont="1" applyAlignment="1" applyProtection="1">
      <alignment horizontal="left"/>
      <protection locked="0"/>
    </xf>
    <xf numFmtId="214" fontId="0" fillId="0" borderId="0" xfId="0" applyNumberFormat="1" applyFont="1" applyAlignment="1" applyProtection="1" quotePrefix="1">
      <alignment horizontal="left"/>
      <protection locked="0"/>
    </xf>
    <xf numFmtId="3" fontId="0" fillId="33" borderId="0" xfId="0" applyNumberFormat="1" applyFont="1" applyFill="1" applyAlignment="1" applyProtection="1">
      <alignment/>
      <protection locked="0"/>
    </xf>
    <xf numFmtId="214" fontId="0" fillId="0" borderId="0" xfId="0" applyNumberFormat="1" applyFont="1" applyFill="1" applyAlignment="1" applyProtection="1">
      <alignment horizontal="left"/>
      <protection locked="0"/>
    </xf>
    <xf numFmtId="213" fontId="0" fillId="33" borderId="0" xfId="0" applyNumberFormat="1" applyFont="1" applyFill="1" applyAlignment="1" applyProtection="1">
      <alignment/>
      <protection locked="0"/>
    </xf>
    <xf numFmtId="213" fontId="0" fillId="34" borderId="0" xfId="0" applyNumberFormat="1" applyFont="1" applyFill="1" applyAlignment="1" applyProtection="1">
      <alignment/>
      <protection locked="0"/>
    </xf>
    <xf numFmtId="213" fontId="0" fillId="0" borderId="10" xfId="0" applyNumberFormat="1" applyFont="1" applyBorder="1" applyAlignment="1" applyProtection="1">
      <alignment horizontal="center"/>
      <protection locked="0"/>
    </xf>
    <xf numFmtId="213" fontId="0" fillId="0" borderId="19" xfId="0" applyNumberFormat="1" applyFont="1" applyBorder="1" applyAlignment="1" applyProtection="1">
      <alignment horizontal="center"/>
      <protection locked="0"/>
    </xf>
    <xf numFmtId="214" fontId="0" fillId="0" borderId="0" xfId="0" applyNumberFormat="1" applyFont="1" applyAlignment="1" applyProtection="1" quotePrefix="1">
      <alignment/>
      <protection locked="0"/>
    </xf>
    <xf numFmtId="3" fontId="0" fillId="33" borderId="19" xfId="0" applyNumberFormat="1" applyFont="1" applyFill="1" applyBorder="1" applyAlignment="1" applyProtection="1">
      <alignment/>
      <protection locked="0"/>
    </xf>
    <xf numFmtId="3" fontId="0" fillId="33" borderId="10" xfId="0" applyNumberFormat="1" applyFont="1" applyFill="1" applyBorder="1" applyAlignment="1" applyProtection="1">
      <alignment/>
      <protection locked="0"/>
    </xf>
    <xf numFmtId="2" fontId="0" fillId="33" borderId="10" xfId="0" applyNumberFormat="1" applyFont="1" applyFill="1" applyBorder="1" applyAlignment="1" applyProtection="1">
      <alignment/>
      <protection locked="0"/>
    </xf>
    <xf numFmtId="3" fontId="0" fillId="33" borderId="19" xfId="0" applyNumberFormat="1" applyFont="1" applyFill="1" applyBorder="1" applyAlignment="1" applyProtection="1" quotePrefix="1">
      <alignment horizontal="center"/>
      <protection locked="0"/>
    </xf>
    <xf numFmtId="0" fontId="0" fillId="33" borderId="12" xfId="0" applyFont="1" applyFill="1" applyBorder="1" applyAlignment="1">
      <alignment horizontal="right"/>
    </xf>
    <xf numFmtId="0" fontId="6" fillId="0" borderId="0" xfId="0" applyFont="1" applyAlignment="1" applyProtection="1">
      <alignment horizontal="centerContinuous"/>
      <protection locked="0"/>
    </xf>
    <xf numFmtId="0" fontId="0" fillId="0" borderId="0" xfId="0" applyAlignment="1">
      <alignment horizontal="centerContinuous"/>
    </xf>
    <xf numFmtId="0" fontId="0" fillId="0" borderId="0" xfId="0" applyAlignment="1" applyProtection="1">
      <alignment horizontal="centerContinuous"/>
      <protection locked="0"/>
    </xf>
    <xf numFmtId="0" fontId="0" fillId="0" borderId="0" xfId="0" applyAlignment="1" applyProtection="1">
      <alignment/>
      <protection locked="0"/>
    </xf>
    <xf numFmtId="0" fontId="20" fillId="0" borderId="0" xfId="0" applyFont="1" applyAlignment="1" applyProtection="1">
      <alignment/>
      <protection locked="0"/>
    </xf>
    <xf numFmtId="0" fontId="20" fillId="0" borderId="0" xfId="0" applyFont="1" applyAlignment="1">
      <alignment/>
    </xf>
    <xf numFmtId="0" fontId="0" fillId="0" borderId="11"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20" fillId="0" borderId="15" xfId="0" applyFont="1" applyBorder="1" applyAlignment="1" applyProtection="1">
      <alignment horizontal="center"/>
      <protection locked="0"/>
    </xf>
    <xf numFmtId="0" fontId="0" fillId="0" borderId="10" xfId="0" applyFont="1" applyBorder="1" applyAlignment="1" applyProtection="1">
      <alignment/>
      <protection locked="0"/>
    </xf>
    <xf numFmtId="0" fontId="0" fillId="0" borderId="10" xfId="0" applyFont="1" applyBorder="1" applyAlignment="1" applyProtection="1">
      <alignment horizontal="center"/>
      <protection locked="0"/>
    </xf>
    <xf numFmtId="3" fontId="0" fillId="0" borderId="10" xfId="0" applyNumberFormat="1" applyFont="1" applyBorder="1" applyAlignment="1" applyProtection="1">
      <alignment horizontal="center"/>
      <protection locked="0"/>
    </xf>
    <xf numFmtId="3" fontId="20" fillId="0" borderId="0" xfId="0" applyNumberFormat="1" applyFont="1" applyAlignment="1" applyProtection="1">
      <alignment/>
      <protection locked="0"/>
    </xf>
    <xf numFmtId="0" fontId="0" fillId="0" borderId="10" xfId="0" applyFont="1" applyBorder="1" applyAlignment="1" applyProtection="1" quotePrefix="1">
      <alignment horizontal="center"/>
      <protection locked="0"/>
    </xf>
    <xf numFmtId="0" fontId="5" fillId="0" borderId="10" xfId="0" applyFont="1" applyBorder="1" applyAlignment="1" applyProtection="1">
      <alignment/>
      <protection locked="0"/>
    </xf>
    <xf numFmtId="0" fontId="5" fillId="0" borderId="10"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20" fillId="0" borderId="12" xfId="0" applyFont="1" applyBorder="1" applyAlignment="1" applyProtection="1">
      <alignment horizontal="center"/>
      <protection locked="0"/>
    </xf>
    <xf numFmtId="1" fontId="20" fillId="0" borderId="0" xfId="0" applyNumberFormat="1" applyFont="1" applyAlignment="1" applyProtection="1">
      <alignment/>
      <protection locked="0"/>
    </xf>
    <xf numFmtId="0" fontId="0" fillId="0" borderId="12" xfId="0" applyFont="1" applyBorder="1" applyAlignment="1" applyProtection="1">
      <alignment/>
      <protection locked="0"/>
    </xf>
    <xf numFmtId="0" fontId="0" fillId="0" borderId="12" xfId="0" applyFont="1" applyBorder="1" applyAlignment="1" applyProtection="1">
      <alignment horizontal="center"/>
      <protection locked="0"/>
    </xf>
    <xf numFmtId="0" fontId="0" fillId="0" borderId="22" xfId="0" applyFont="1" applyBorder="1" applyAlignment="1" applyProtection="1">
      <alignment/>
      <protection locked="0"/>
    </xf>
    <xf numFmtId="0" fontId="0" fillId="0" borderId="22" xfId="0" applyFont="1" applyBorder="1" applyAlignment="1" applyProtection="1">
      <alignment horizontal="center"/>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3" fontId="0" fillId="0" borderId="13" xfId="0" applyNumberFormat="1" applyFont="1" applyBorder="1" applyAlignment="1" applyProtection="1">
      <alignment/>
      <protection locked="0"/>
    </xf>
    <xf numFmtId="3" fontId="20" fillId="0" borderId="13" xfId="0" applyNumberFormat="1" applyFont="1" applyBorder="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Border="1" applyAlignment="1" applyProtection="1">
      <alignment/>
      <protection locked="0"/>
    </xf>
    <xf numFmtId="3" fontId="20" fillId="0" borderId="10" xfId="0" applyNumberFormat="1" applyFont="1" applyBorder="1" applyAlignment="1" applyProtection="1">
      <alignment/>
      <protection locked="0"/>
    </xf>
    <xf numFmtId="0" fontId="20" fillId="0" borderId="10" xfId="0" applyFont="1" applyBorder="1" applyAlignment="1" applyProtection="1">
      <alignment horizontal="center"/>
      <protection locked="0"/>
    </xf>
    <xf numFmtId="3" fontId="20" fillId="0" borderId="12" xfId="0" applyNumberFormat="1" applyFont="1" applyBorder="1" applyAlignment="1" applyProtection="1">
      <alignment/>
      <protection locked="0"/>
    </xf>
    <xf numFmtId="3" fontId="20" fillId="0" borderId="0" xfId="0" applyNumberFormat="1" applyFont="1" applyBorder="1" applyAlignment="1" applyProtection="1">
      <alignment/>
      <protection locked="0"/>
    </xf>
    <xf numFmtId="0" fontId="6" fillId="0" borderId="0" xfId="0" applyFont="1" applyAlignment="1">
      <alignment/>
    </xf>
    <xf numFmtId="0" fontId="20" fillId="0" borderId="0" xfId="0" applyNumberFormat="1" applyFont="1" applyAlignment="1" applyProtection="1">
      <alignment/>
      <protection locked="0"/>
    </xf>
    <xf numFmtId="0" fontId="20" fillId="0" borderId="11" xfId="0" applyNumberFormat="1" applyFont="1" applyBorder="1" applyAlignment="1" applyProtection="1">
      <alignment/>
      <protection locked="0"/>
    </xf>
    <xf numFmtId="0" fontId="24" fillId="0" borderId="11" xfId="0" applyNumberFormat="1" applyFont="1" applyBorder="1" applyAlignment="1" applyProtection="1">
      <alignment/>
      <protection locked="0"/>
    </xf>
    <xf numFmtId="0" fontId="20" fillId="0" borderId="13" xfId="0" applyNumberFormat="1" applyFont="1" applyBorder="1" applyAlignment="1" applyProtection="1">
      <alignment/>
      <protection locked="0"/>
    </xf>
    <xf numFmtId="0" fontId="20" fillId="0" borderId="23" xfId="0" applyNumberFormat="1" applyFont="1" applyBorder="1" applyAlignment="1" applyProtection="1">
      <alignment/>
      <protection locked="0"/>
    </xf>
    <xf numFmtId="0" fontId="20" fillId="0" borderId="13" xfId="0" applyNumberFormat="1" applyFont="1" applyBorder="1" applyAlignment="1" applyProtection="1">
      <alignment/>
      <protection locked="0"/>
    </xf>
    <xf numFmtId="0" fontId="20" fillId="0" borderId="10" xfId="0" applyNumberFormat="1" applyFont="1" applyBorder="1" applyAlignment="1" applyProtection="1">
      <alignment/>
      <protection locked="0"/>
    </xf>
    <xf numFmtId="0" fontId="20" fillId="0" borderId="11" xfId="0" applyNumberFormat="1" applyFont="1" applyBorder="1" applyAlignment="1" applyProtection="1">
      <alignment/>
      <protection locked="0"/>
    </xf>
    <xf numFmtId="0" fontId="20" fillId="0" borderId="10" xfId="0" applyNumberFormat="1" applyFont="1" applyBorder="1" applyAlignment="1" applyProtection="1">
      <alignment horizontal="center"/>
      <protection locked="0"/>
    </xf>
    <xf numFmtId="0" fontId="20" fillId="0" borderId="11" xfId="0" applyNumberFormat="1" applyFont="1" applyBorder="1" applyAlignment="1" applyProtection="1">
      <alignment horizontal="center"/>
      <protection locked="0"/>
    </xf>
    <xf numFmtId="0" fontId="20" fillId="0" borderId="16" xfId="0" applyNumberFormat="1" applyFont="1" applyBorder="1" applyAlignment="1" applyProtection="1">
      <alignment horizontal="center"/>
      <protection locked="0"/>
    </xf>
    <xf numFmtId="0" fontId="25" fillId="0" borderId="11" xfId="0" applyNumberFormat="1" applyFont="1" applyBorder="1" applyAlignment="1" applyProtection="1">
      <alignment horizontal="center"/>
      <protection locked="0"/>
    </xf>
    <xf numFmtId="0" fontId="20" fillId="0" borderId="11" xfId="0" applyNumberFormat="1" applyFont="1" applyBorder="1" applyAlignment="1" applyProtection="1">
      <alignment horizontal="center" shrinkToFit="1"/>
      <protection locked="0"/>
    </xf>
    <xf numFmtId="0" fontId="20" fillId="0" borderId="14" xfId="0" applyNumberFormat="1" applyFont="1" applyBorder="1" applyAlignment="1" applyProtection="1">
      <alignment/>
      <protection locked="0"/>
    </xf>
    <xf numFmtId="0" fontId="20" fillId="0" borderId="14" xfId="0" applyNumberFormat="1" applyFont="1" applyBorder="1" applyAlignment="1" applyProtection="1">
      <alignment horizontal="center"/>
      <protection locked="0"/>
    </xf>
    <xf numFmtId="0" fontId="20" fillId="0" borderId="15" xfId="0" applyNumberFormat="1" applyFont="1" applyBorder="1" applyAlignment="1" applyProtection="1">
      <alignment horizontal="center"/>
      <protection locked="0"/>
    </xf>
    <xf numFmtId="0" fontId="25" fillId="0" borderId="14" xfId="0" applyNumberFormat="1" applyFont="1" applyBorder="1" applyAlignment="1" applyProtection="1">
      <alignment horizontal="center"/>
      <protection locked="0"/>
    </xf>
    <xf numFmtId="0" fontId="20" fillId="0" borderId="14" xfId="0" applyNumberFormat="1" applyFont="1" applyBorder="1" applyAlignment="1" applyProtection="1">
      <alignment horizontal="center" shrinkToFit="1"/>
      <protection locked="0"/>
    </xf>
    <xf numFmtId="0" fontId="21" fillId="0" borderId="10" xfId="0" applyFont="1" applyBorder="1" applyAlignment="1" applyProtection="1" quotePrefix="1">
      <alignment horizontal="center"/>
      <protection locked="0"/>
    </xf>
    <xf numFmtId="3" fontId="20" fillId="0" borderId="10" xfId="0" applyNumberFormat="1" applyFont="1" applyBorder="1" applyAlignment="1" applyProtection="1">
      <alignment horizontal="center"/>
      <protection locked="0"/>
    </xf>
    <xf numFmtId="0" fontId="21" fillId="0" borderId="10" xfId="0" applyNumberFormat="1" applyFont="1" applyBorder="1" applyAlignment="1" applyProtection="1" quotePrefix="1">
      <alignment horizontal="center"/>
      <protection locked="0"/>
    </xf>
    <xf numFmtId="3" fontId="20" fillId="0" borderId="24" xfId="0" applyNumberFormat="1" applyFont="1" applyBorder="1" applyAlignment="1" applyProtection="1">
      <alignment/>
      <protection locked="0"/>
    </xf>
    <xf numFmtId="3" fontId="20" fillId="0" borderId="20" xfId="0" applyNumberFormat="1" applyFont="1" applyBorder="1" applyAlignment="1" applyProtection="1">
      <alignment/>
      <protection locked="0"/>
    </xf>
    <xf numFmtId="3" fontId="20" fillId="0" borderId="22" xfId="0" applyNumberFormat="1" applyFont="1" applyBorder="1" applyAlignment="1" applyProtection="1">
      <alignment/>
      <protection locked="0"/>
    </xf>
    <xf numFmtId="3" fontId="20" fillId="0" borderId="10" xfId="0" applyNumberFormat="1" applyFont="1" applyBorder="1" applyAlignment="1" applyProtection="1">
      <alignment horizontal="right"/>
      <protection locked="0"/>
    </xf>
    <xf numFmtId="0" fontId="23" fillId="0" borderId="10" xfId="0" applyNumberFormat="1" applyFont="1" applyBorder="1" applyAlignment="1" applyProtection="1">
      <alignment/>
      <protection locked="0"/>
    </xf>
    <xf numFmtId="3" fontId="23" fillId="0" borderId="25" xfId="0" applyNumberFormat="1" applyFont="1" applyBorder="1" applyAlignment="1" applyProtection="1">
      <alignment/>
      <protection locked="0"/>
    </xf>
    <xf numFmtId="0" fontId="22" fillId="0" borderId="10" xfId="0" applyNumberFormat="1" applyFont="1" applyBorder="1" applyAlignment="1" applyProtection="1">
      <alignment horizontal="center"/>
      <protection locked="0"/>
    </xf>
    <xf numFmtId="0" fontId="20" fillId="0" borderId="10" xfId="0" applyFont="1" applyBorder="1" applyAlignment="1" applyProtection="1">
      <alignment/>
      <protection locked="0"/>
    </xf>
    <xf numFmtId="0" fontId="20" fillId="0" borderId="26" xfId="0" applyFont="1" applyBorder="1" applyAlignment="1" applyProtection="1">
      <alignment/>
      <protection locked="0"/>
    </xf>
    <xf numFmtId="0" fontId="20" fillId="0" borderId="26" xfId="0" applyFont="1" applyBorder="1" applyAlignment="1" applyProtection="1">
      <alignment horizontal="center"/>
      <protection locked="0"/>
    </xf>
    <xf numFmtId="0" fontId="20" fillId="0" borderId="14" xfId="0" applyFont="1" applyBorder="1" applyAlignment="1" applyProtection="1">
      <alignment/>
      <protection locked="0"/>
    </xf>
    <xf numFmtId="0" fontId="20" fillId="0" borderId="14" xfId="0" applyFont="1" applyBorder="1" applyAlignment="1" applyProtection="1">
      <alignment horizontal="center"/>
      <protection locked="0"/>
    </xf>
    <xf numFmtId="3" fontId="20" fillId="0" borderId="15" xfId="0" applyNumberFormat="1" applyFont="1" applyBorder="1" applyAlignment="1" applyProtection="1">
      <alignment/>
      <protection locked="0"/>
    </xf>
    <xf numFmtId="3" fontId="20" fillId="0" borderId="27" xfId="0" applyNumberFormat="1" applyFont="1" applyBorder="1" applyAlignment="1" applyProtection="1">
      <alignment/>
      <protection locked="0"/>
    </xf>
    <xf numFmtId="3" fontId="0" fillId="0" borderId="0" xfId="0" applyNumberFormat="1" applyAlignment="1" applyProtection="1">
      <alignment/>
      <protection locked="0"/>
    </xf>
    <xf numFmtId="0" fontId="20" fillId="0" borderId="0" xfId="0" applyNumberFormat="1" applyFont="1" applyFill="1" applyBorder="1" applyAlignment="1" applyProtection="1">
      <alignment/>
      <protection locked="0"/>
    </xf>
    <xf numFmtId="1" fontId="0" fillId="0" borderId="0" xfId="0" applyNumberFormat="1" applyAlignment="1" applyProtection="1">
      <alignment/>
      <protection locked="0"/>
    </xf>
    <xf numFmtId="0" fontId="6" fillId="0" borderId="0" xfId="0" applyNumberFormat="1" applyFont="1" applyAlignment="1" applyProtection="1">
      <alignment/>
      <protection locked="0"/>
    </xf>
    <xf numFmtId="0" fontId="0" fillId="0" borderId="0" xfId="0" applyFont="1" applyBorder="1" applyAlignment="1" applyProtection="1">
      <alignment/>
      <protection locked="0"/>
    </xf>
    <xf numFmtId="2" fontId="26" fillId="33" borderId="0" xfId="0" applyNumberFormat="1" applyFont="1" applyFill="1" applyAlignment="1" applyProtection="1">
      <alignment horizontal="left"/>
      <protection locked="0"/>
    </xf>
    <xf numFmtId="0" fontId="0" fillId="0" borderId="28" xfId="0" applyFont="1" applyBorder="1" applyAlignment="1" applyProtection="1">
      <alignment horizontal="center"/>
      <protection locked="0"/>
    </xf>
    <xf numFmtId="2" fontId="0" fillId="33" borderId="28" xfId="0" applyNumberFormat="1" applyFont="1" applyFill="1" applyBorder="1" applyAlignment="1" applyProtection="1">
      <alignment horizontal="center"/>
      <protection locked="0"/>
    </xf>
    <xf numFmtId="3" fontId="0" fillId="0" borderId="11" xfId="0" applyNumberFormat="1" applyFont="1" applyBorder="1" applyAlignment="1" applyProtection="1">
      <alignment horizontal="center"/>
      <protection locked="0"/>
    </xf>
    <xf numFmtId="0" fontId="27" fillId="0" borderId="10" xfId="0" applyFont="1" applyBorder="1" applyAlignment="1" applyProtection="1" quotePrefix="1">
      <alignment horizontal="center"/>
      <protection locked="0"/>
    </xf>
    <xf numFmtId="229" fontId="0" fillId="33" borderId="12" xfId="0" applyNumberFormat="1" applyFont="1" applyFill="1" applyBorder="1" applyAlignment="1" applyProtection="1">
      <alignment/>
      <protection locked="0"/>
    </xf>
    <xf numFmtId="3" fontId="0" fillId="33" borderId="22" xfId="0" applyNumberFormat="1" applyFont="1" applyFill="1" applyBorder="1" applyAlignment="1" applyProtection="1">
      <alignment/>
      <protection locked="0"/>
    </xf>
    <xf numFmtId="3" fontId="0" fillId="0" borderId="12" xfId="0" applyNumberFormat="1" applyFont="1" applyBorder="1" applyAlignment="1" applyProtection="1">
      <alignment horizontal="center"/>
      <protection locked="0"/>
    </xf>
    <xf numFmtId="0" fontId="28" fillId="0" borderId="19" xfId="0" applyFont="1" applyBorder="1" applyAlignment="1" applyProtection="1">
      <alignment horizontal="center"/>
      <protection locked="0"/>
    </xf>
    <xf numFmtId="3" fontId="0" fillId="0" borderId="10" xfId="0" applyNumberFormat="1" applyFont="1" applyBorder="1" applyAlignment="1" applyProtection="1">
      <alignment horizontal="right"/>
      <protection locked="0"/>
    </xf>
    <xf numFmtId="229" fontId="0" fillId="33" borderId="10" xfId="0" applyNumberFormat="1" applyFont="1" applyFill="1" applyBorder="1" applyAlignment="1" applyProtection="1">
      <alignment/>
      <protection locked="0"/>
    </xf>
    <xf numFmtId="229" fontId="0" fillId="33" borderId="12" xfId="0" applyNumberFormat="1" applyFont="1" applyFill="1" applyBorder="1" applyAlignment="1">
      <alignment horizontal="right"/>
    </xf>
    <xf numFmtId="3" fontId="0" fillId="33" borderId="12" xfId="0" applyNumberFormat="1" applyFont="1" applyFill="1" applyBorder="1" applyAlignment="1" applyProtection="1">
      <alignment horizontal="right"/>
      <protection locked="0"/>
    </xf>
    <xf numFmtId="0" fontId="0" fillId="33" borderId="12" xfId="0" applyFont="1" applyFill="1" applyBorder="1" applyAlignment="1" applyProtection="1">
      <alignment horizontal="center"/>
      <protection locked="0"/>
    </xf>
    <xf numFmtId="3" fontId="0" fillId="0" borderId="12" xfId="0" applyNumberFormat="1" applyFont="1" applyBorder="1" applyAlignment="1" applyProtection="1">
      <alignment horizontal="right"/>
      <protection locked="0"/>
    </xf>
    <xf numFmtId="3" fontId="0" fillId="33" borderId="13" xfId="0" applyNumberFormat="1" applyFont="1" applyFill="1" applyBorder="1" applyAlignment="1" applyProtection="1">
      <alignment/>
      <protection locked="0"/>
    </xf>
    <xf numFmtId="229" fontId="0" fillId="33" borderId="13" xfId="0" applyNumberFormat="1" applyFont="1" applyFill="1" applyBorder="1" applyAlignment="1" applyProtection="1">
      <alignment/>
      <protection locked="0"/>
    </xf>
    <xf numFmtId="3" fontId="0" fillId="0" borderId="14" xfId="0" applyNumberFormat="1" applyFont="1" applyBorder="1" applyAlignment="1" applyProtection="1">
      <alignment/>
      <protection locked="0"/>
    </xf>
    <xf numFmtId="229" fontId="0" fillId="33" borderId="15" xfId="0" applyNumberFormat="1" applyFont="1" applyFill="1" applyBorder="1" applyAlignment="1" applyProtection="1">
      <alignment/>
      <protection locked="0"/>
    </xf>
    <xf numFmtId="3" fontId="0" fillId="33" borderId="0" xfId="0" applyNumberFormat="1" applyFont="1" applyFill="1" applyAlignment="1" applyProtection="1">
      <alignment/>
      <protection locked="0"/>
    </xf>
    <xf numFmtId="2" fontId="0" fillId="0" borderId="0" xfId="0" applyNumberFormat="1" applyFont="1" applyAlignment="1" applyProtection="1">
      <alignment/>
      <protection locked="0"/>
    </xf>
    <xf numFmtId="2" fontId="0" fillId="0" borderId="0" xfId="0" applyNumberFormat="1" applyFont="1" applyAlignment="1" applyProtection="1">
      <alignment horizontal="left"/>
      <protection locked="0"/>
    </xf>
    <xf numFmtId="0" fontId="6" fillId="0" borderId="0" xfId="0" applyNumberFormat="1" applyFont="1" applyAlignment="1" applyProtection="1">
      <alignment horizontal="centerContinuous"/>
      <protection locked="0"/>
    </xf>
    <xf numFmtId="0" fontId="0" fillId="0" borderId="0" xfId="0" applyNumberFormat="1" applyAlignment="1" applyProtection="1">
      <alignment horizontal="centerContinuous"/>
      <protection locked="0"/>
    </xf>
    <xf numFmtId="0" fontId="0" fillId="0" borderId="11" xfId="0" applyNumberFormat="1" applyBorder="1" applyAlignment="1" applyProtection="1">
      <alignment/>
      <protection locked="0"/>
    </xf>
    <xf numFmtId="0" fontId="0" fillId="0" borderId="11" xfId="0" applyNumberFormat="1" applyBorder="1" applyAlignment="1" applyProtection="1">
      <alignment horizontal="center"/>
      <protection locked="0"/>
    </xf>
    <xf numFmtId="0" fontId="0" fillId="0" borderId="11" xfId="0" applyNumberFormat="1" applyBorder="1" applyAlignment="1" applyProtection="1">
      <alignment horizontal="centerContinuous"/>
      <protection locked="0"/>
    </xf>
    <xf numFmtId="0" fontId="0" fillId="0" borderId="13" xfId="0" applyNumberFormat="1" applyBorder="1" applyAlignment="1" applyProtection="1">
      <alignment horizontal="centerContinuous"/>
      <protection locked="0"/>
    </xf>
    <xf numFmtId="0" fontId="0" fillId="0" borderId="16" xfId="0" applyNumberFormat="1" applyBorder="1" applyAlignment="1" applyProtection="1">
      <alignment horizontal="center"/>
      <protection locked="0"/>
    </xf>
    <xf numFmtId="0" fontId="0" fillId="0" borderId="10" xfId="0" applyNumberFormat="1" applyBorder="1" applyAlignment="1" applyProtection="1">
      <alignment/>
      <protection locked="0"/>
    </xf>
    <xf numFmtId="0" fontId="0" fillId="0" borderId="10" xfId="0" applyNumberFormat="1" applyBorder="1" applyAlignment="1" applyProtection="1">
      <alignment horizontal="center"/>
      <protection locked="0"/>
    </xf>
    <xf numFmtId="0" fontId="0" fillId="0" borderId="0" xfId="0" applyNumberFormat="1" applyAlignment="1" applyProtection="1">
      <alignment horizontal="right"/>
      <protection locked="0"/>
    </xf>
    <xf numFmtId="0" fontId="0" fillId="0" borderId="12" xfId="0" applyNumberFormat="1" applyBorder="1" applyAlignment="1" applyProtection="1">
      <alignment horizontal="center"/>
      <protection locked="0"/>
    </xf>
    <xf numFmtId="0" fontId="0" fillId="0" borderId="29" xfId="0" applyNumberFormat="1" applyBorder="1" applyAlignment="1" applyProtection="1">
      <alignment horizontal="center"/>
      <protection locked="0"/>
    </xf>
    <xf numFmtId="0" fontId="0" fillId="0" borderId="14" xfId="0" applyNumberFormat="1" applyBorder="1" applyAlignment="1" applyProtection="1">
      <alignment horizontal="center"/>
      <protection locked="0"/>
    </xf>
    <xf numFmtId="0" fontId="0" fillId="0" borderId="14" xfId="0" applyNumberFormat="1" applyBorder="1" applyAlignment="1" applyProtection="1">
      <alignment horizontal="right"/>
      <protection locked="0"/>
    </xf>
    <xf numFmtId="0" fontId="0" fillId="0" borderId="15" xfId="0" applyNumberFormat="1" applyBorder="1" applyAlignment="1" applyProtection="1">
      <alignment horizontal="right"/>
      <protection locked="0"/>
    </xf>
    <xf numFmtId="0" fontId="0" fillId="0" borderId="16" xfId="0" applyBorder="1" applyAlignment="1" applyProtection="1">
      <alignment horizontal="center"/>
      <protection locked="0"/>
    </xf>
    <xf numFmtId="3" fontId="0" fillId="0" borderId="10" xfId="0" applyNumberFormat="1" applyBorder="1" applyAlignment="1" applyProtection="1">
      <alignment/>
      <protection locked="0"/>
    </xf>
    <xf numFmtId="2" fontId="0" fillId="0" borderId="12" xfId="0" applyNumberFormat="1" applyBorder="1" applyAlignment="1" applyProtection="1">
      <alignment/>
      <protection locked="0"/>
    </xf>
    <xf numFmtId="0" fontId="0" fillId="0" borderId="10" xfId="0" applyBorder="1" applyAlignment="1" applyProtection="1" quotePrefix="1">
      <alignment horizontal="center"/>
      <protection locked="0"/>
    </xf>
    <xf numFmtId="215" fontId="0" fillId="0" borderId="10" xfId="0" applyNumberFormat="1" applyBorder="1" applyAlignment="1" applyProtection="1">
      <alignment/>
      <protection locked="0"/>
    </xf>
    <xf numFmtId="3" fontId="0" fillId="0" borderId="12" xfId="0" applyNumberFormat="1" applyBorder="1" applyAlignment="1" applyProtection="1">
      <alignment/>
      <protection locked="0"/>
    </xf>
    <xf numFmtId="0" fontId="0" fillId="0" borderId="0" xfId="0" applyBorder="1" applyAlignment="1">
      <alignment/>
    </xf>
    <xf numFmtId="3" fontId="0" fillId="0" borderId="0" xfId="0" applyNumberFormat="1" applyBorder="1" applyAlignment="1" applyProtection="1">
      <alignment/>
      <protection locked="0"/>
    </xf>
    <xf numFmtId="3" fontId="0" fillId="0" borderId="0" xfId="0" applyNumberFormat="1" applyAlignment="1">
      <alignment/>
    </xf>
    <xf numFmtId="3" fontId="0" fillId="0" borderId="16" xfId="0" applyNumberFormat="1" applyBorder="1" applyAlignment="1" applyProtection="1">
      <alignment/>
      <protection locked="0"/>
    </xf>
    <xf numFmtId="3" fontId="0" fillId="0" borderId="13" xfId="0" applyNumberFormat="1" applyBorder="1" applyAlignment="1" applyProtection="1">
      <alignment/>
      <protection locked="0"/>
    </xf>
    <xf numFmtId="3" fontId="0" fillId="0" borderId="22" xfId="0" applyNumberFormat="1" applyBorder="1" applyAlignment="1" applyProtection="1">
      <alignment/>
      <protection locked="0"/>
    </xf>
    <xf numFmtId="3" fontId="0" fillId="0" borderId="20" xfId="0" applyNumberFormat="1" applyBorder="1" applyAlignment="1" applyProtection="1">
      <alignment/>
      <protection locked="0"/>
    </xf>
    <xf numFmtId="2" fontId="0" fillId="0" borderId="22" xfId="0" applyNumberFormat="1" applyBorder="1" applyAlignment="1" applyProtection="1">
      <alignment/>
      <protection locked="0"/>
    </xf>
    <xf numFmtId="0" fontId="5" fillId="0" borderId="19" xfId="0" applyNumberFormat="1" applyFont="1" applyBorder="1" applyAlignment="1" applyProtection="1">
      <alignment horizontal="center"/>
      <protection locked="0"/>
    </xf>
    <xf numFmtId="0" fontId="0" fillId="0" borderId="12" xfId="0" applyBorder="1" applyAlignment="1">
      <alignment/>
    </xf>
    <xf numFmtId="0" fontId="0" fillId="0" borderId="10" xfId="0" applyNumberFormat="1" applyBorder="1" applyAlignment="1" applyProtection="1" quotePrefix="1">
      <alignment horizontal="center"/>
      <protection locked="0"/>
    </xf>
    <xf numFmtId="220" fontId="29" fillId="0" borderId="0" xfId="0" applyNumberFormat="1" applyFont="1" applyFill="1" applyBorder="1" applyAlignment="1" applyProtection="1">
      <alignment horizontal="right"/>
      <protection locked="0"/>
    </xf>
    <xf numFmtId="0" fontId="0" fillId="0" borderId="12" xfId="0" applyNumberFormat="1" applyBorder="1" applyAlignment="1" applyProtection="1">
      <alignment/>
      <protection locked="0"/>
    </xf>
    <xf numFmtId="0" fontId="0" fillId="0" borderId="14" xfId="0" applyNumberFormat="1" applyBorder="1" applyAlignment="1" applyProtection="1">
      <alignment/>
      <protection locked="0"/>
    </xf>
    <xf numFmtId="0" fontId="0" fillId="0" borderId="13" xfId="0" applyNumberFormat="1" applyBorder="1" applyAlignment="1" applyProtection="1">
      <alignment/>
      <protection locked="0"/>
    </xf>
    <xf numFmtId="0" fontId="0" fillId="0" borderId="0" xfId="0" applyNumberFormat="1" applyAlignment="1" applyProtection="1">
      <alignment horizontal="left"/>
      <protection locked="0"/>
    </xf>
    <xf numFmtId="0" fontId="0" fillId="0" borderId="0" xfId="0" applyNumberFormat="1" applyBorder="1" applyAlignment="1" applyProtection="1">
      <alignment/>
      <protection locked="0"/>
    </xf>
    <xf numFmtId="0" fontId="0" fillId="0" borderId="0" xfId="0" applyNumberFormat="1" applyBorder="1" applyAlignment="1" applyProtection="1">
      <alignment horizontal="center"/>
      <protection locked="0"/>
    </xf>
    <xf numFmtId="0" fontId="0" fillId="0" borderId="0" xfId="65" applyNumberFormat="1" applyFont="1" applyProtection="1">
      <alignment vertical="center"/>
      <protection locked="0"/>
    </xf>
    <xf numFmtId="0" fontId="6" fillId="33" borderId="0" xfId="65" applyNumberFormat="1" applyFont="1" applyFill="1" applyProtection="1">
      <alignment vertical="center"/>
      <protection locked="0"/>
    </xf>
    <xf numFmtId="0" fontId="0" fillId="33" borderId="0" xfId="65" applyFont="1" applyFill="1">
      <alignment vertical="center"/>
      <protection/>
    </xf>
    <xf numFmtId="0" fontId="0" fillId="33" borderId="0" xfId="65" applyNumberFormat="1" applyFont="1" applyFill="1" applyProtection="1">
      <alignment vertical="center"/>
      <protection locked="0"/>
    </xf>
    <xf numFmtId="0" fontId="0" fillId="0" borderId="0" xfId="65" applyFont="1">
      <alignment vertical="center"/>
      <protection/>
    </xf>
    <xf numFmtId="0" fontId="0" fillId="0" borderId="11" xfId="65" applyNumberFormat="1" applyFont="1" applyBorder="1" applyProtection="1">
      <alignment vertical="center"/>
      <protection locked="0"/>
    </xf>
    <xf numFmtId="0" fontId="0" fillId="0" borderId="11" xfId="65" applyNumberFormat="1" applyFont="1" applyBorder="1" applyAlignment="1" applyProtection="1">
      <alignment horizontal="center"/>
      <protection locked="0"/>
    </xf>
    <xf numFmtId="0" fontId="0" fillId="33" borderId="11" xfId="65" applyNumberFormat="1" applyFont="1" applyFill="1" applyBorder="1" applyAlignment="1" applyProtection="1">
      <alignment horizontal="centerContinuous"/>
      <protection locked="0"/>
    </xf>
    <xf numFmtId="0" fontId="0" fillId="33" borderId="13" xfId="65" applyNumberFormat="1" applyFont="1" applyFill="1" applyBorder="1" applyAlignment="1" applyProtection="1">
      <alignment horizontal="centerContinuous"/>
      <protection locked="0"/>
    </xf>
    <xf numFmtId="0" fontId="0" fillId="33" borderId="29" xfId="65" applyNumberFormat="1" applyFont="1" applyFill="1" applyBorder="1" applyAlignment="1" applyProtection="1" quotePrefix="1">
      <alignment horizontal="centerContinuous"/>
      <protection locked="0"/>
    </xf>
    <xf numFmtId="0" fontId="0" fillId="33" borderId="23" xfId="65" applyNumberFormat="1" applyFont="1" applyFill="1" applyBorder="1" applyAlignment="1" applyProtection="1">
      <alignment horizontal="centerContinuous"/>
      <protection locked="0"/>
    </xf>
    <xf numFmtId="0" fontId="0" fillId="0" borderId="10" xfId="65" applyNumberFormat="1" applyFont="1" applyBorder="1" applyProtection="1">
      <alignment vertical="center"/>
      <protection locked="0"/>
    </xf>
    <xf numFmtId="0" fontId="0" fillId="0" borderId="10" xfId="65" applyNumberFormat="1" applyFont="1" applyBorder="1" applyAlignment="1" applyProtection="1">
      <alignment horizontal="center"/>
      <protection locked="0"/>
    </xf>
    <xf numFmtId="0" fontId="0" fillId="0" borderId="11" xfId="65" applyNumberFormat="1" applyFont="1" applyFill="1" applyBorder="1" applyAlignment="1" applyProtection="1">
      <alignment horizontal="center"/>
      <protection locked="0"/>
    </xf>
    <xf numFmtId="0" fontId="0" fillId="33" borderId="11" xfId="65" applyNumberFormat="1" applyFont="1" applyFill="1" applyBorder="1" applyAlignment="1" applyProtection="1">
      <alignment horizontal="center"/>
      <protection locked="0"/>
    </xf>
    <xf numFmtId="0" fontId="0" fillId="0" borderId="16" xfId="65" applyNumberFormat="1" applyFont="1" applyFill="1" applyBorder="1" applyAlignment="1" applyProtection="1">
      <alignment horizontal="center"/>
      <protection locked="0"/>
    </xf>
    <xf numFmtId="0" fontId="0" fillId="0" borderId="24" xfId="65" applyNumberFormat="1" applyFont="1" applyBorder="1" applyProtection="1">
      <alignment vertical="center"/>
      <protection locked="0"/>
    </xf>
    <xf numFmtId="0" fontId="0" fillId="33" borderId="11" xfId="65" applyNumberFormat="1" applyFont="1" applyFill="1" applyBorder="1" applyAlignment="1" applyProtection="1">
      <alignment horizontal="right"/>
      <protection locked="0"/>
    </xf>
    <xf numFmtId="0" fontId="0" fillId="33" borderId="16" xfId="65" applyNumberFormat="1" applyFont="1" applyFill="1" applyBorder="1" applyAlignment="1" applyProtection="1">
      <alignment horizontal="right"/>
      <protection locked="0"/>
    </xf>
    <xf numFmtId="0" fontId="0" fillId="0" borderId="12" xfId="65" applyFont="1" applyBorder="1" applyAlignment="1" applyProtection="1">
      <alignment horizontal="center"/>
      <protection locked="0"/>
    </xf>
    <xf numFmtId="3" fontId="0" fillId="33" borderId="10" xfId="65" applyNumberFormat="1" applyFont="1" applyFill="1" applyBorder="1" applyProtection="1">
      <alignment vertical="center"/>
      <protection locked="0"/>
    </xf>
    <xf numFmtId="3" fontId="0" fillId="33" borderId="12" xfId="65" applyNumberFormat="1" applyFont="1" applyFill="1" applyBorder="1" applyProtection="1">
      <alignment vertical="center"/>
      <protection locked="0"/>
    </xf>
    <xf numFmtId="3" fontId="0" fillId="33" borderId="10" xfId="65" applyNumberFormat="1" applyFont="1" applyFill="1" applyBorder="1" applyAlignment="1" applyProtection="1">
      <alignment horizontal="right"/>
      <protection locked="0"/>
    </xf>
    <xf numFmtId="0" fontId="10" fillId="0" borderId="10" xfId="65" applyNumberFormat="1" applyFont="1" applyBorder="1" applyAlignment="1" applyProtection="1" quotePrefix="1">
      <alignment horizontal="center"/>
      <protection locked="0"/>
    </xf>
    <xf numFmtId="3" fontId="0" fillId="0" borderId="24" xfId="65" applyNumberFormat="1" applyFont="1" applyBorder="1" applyProtection="1">
      <alignment vertical="center"/>
      <protection locked="0"/>
    </xf>
    <xf numFmtId="3" fontId="0" fillId="0" borderId="10" xfId="65" applyNumberFormat="1" applyFont="1" applyBorder="1" applyProtection="1">
      <alignment vertical="center"/>
      <protection locked="0"/>
    </xf>
    <xf numFmtId="3" fontId="0" fillId="0" borderId="0" xfId="65" applyNumberFormat="1" applyFont="1" applyProtection="1">
      <alignment vertical="center"/>
      <protection locked="0"/>
    </xf>
    <xf numFmtId="0" fontId="0" fillId="0" borderId="12" xfId="65" applyFont="1" applyBorder="1" applyAlignment="1" applyProtection="1" quotePrefix="1">
      <alignment horizontal="center"/>
      <protection locked="0"/>
    </xf>
    <xf numFmtId="0" fontId="0" fillId="0" borderId="12" xfId="65" applyFont="1" applyBorder="1">
      <alignment vertical="center"/>
      <protection/>
    </xf>
    <xf numFmtId="0" fontId="0" fillId="0" borderId="10" xfId="65" applyFont="1" applyBorder="1">
      <alignment vertical="center"/>
      <protection/>
    </xf>
    <xf numFmtId="3" fontId="0" fillId="33" borderId="22" xfId="65" applyNumberFormat="1" applyFont="1" applyFill="1" applyBorder="1" applyProtection="1">
      <alignment vertical="center"/>
      <protection locked="0"/>
    </xf>
    <xf numFmtId="0" fontId="23" fillId="0" borderId="19" xfId="65" applyNumberFormat="1" applyFont="1" applyBorder="1" applyAlignment="1" applyProtection="1">
      <alignment horizontal="center"/>
      <protection locked="0"/>
    </xf>
    <xf numFmtId="0" fontId="0" fillId="0" borderId="10" xfId="65" applyNumberFormat="1" applyFont="1" applyBorder="1" applyAlignment="1" applyProtection="1" quotePrefix="1">
      <alignment horizontal="center"/>
      <protection locked="0"/>
    </xf>
    <xf numFmtId="3" fontId="26" fillId="0" borderId="12" xfId="65" applyNumberFormat="1" applyFont="1" applyBorder="1">
      <alignment vertical="center"/>
      <protection/>
    </xf>
    <xf numFmtId="3" fontId="0" fillId="0" borderId="0" xfId="65" applyNumberFormat="1" applyFont="1" applyBorder="1" applyProtection="1">
      <alignment vertical="center"/>
      <protection locked="0"/>
    </xf>
    <xf numFmtId="0" fontId="0" fillId="0" borderId="0" xfId="65" applyFont="1" applyBorder="1">
      <alignment vertical="center"/>
      <protection/>
    </xf>
    <xf numFmtId="0" fontId="0" fillId="0" borderId="12" xfId="65" applyNumberFormat="1" applyFont="1" applyBorder="1" applyProtection="1">
      <alignment vertical="center"/>
      <protection locked="0"/>
    </xf>
    <xf numFmtId="0" fontId="0" fillId="0" borderId="12" xfId="65" applyNumberFormat="1" applyFont="1" applyBorder="1" applyAlignment="1" applyProtection="1">
      <alignment horizontal="center"/>
      <protection locked="0"/>
    </xf>
    <xf numFmtId="3" fontId="0" fillId="0" borderId="17" xfId="65" applyNumberFormat="1" applyFont="1" applyBorder="1" applyProtection="1">
      <alignment vertical="center"/>
      <protection locked="0"/>
    </xf>
    <xf numFmtId="0" fontId="0" fillId="0" borderId="17" xfId="65" applyFont="1" applyBorder="1">
      <alignment vertical="center"/>
      <protection/>
    </xf>
    <xf numFmtId="0" fontId="0" fillId="0" borderId="20" xfId="65" applyNumberFormat="1" applyFont="1" applyBorder="1" applyProtection="1">
      <alignment vertical="center"/>
      <protection locked="0"/>
    </xf>
    <xf numFmtId="0" fontId="0" fillId="0" borderId="22" xfId="65" applyNumberFormat="1" applyFont="1" applyBorder="1" applyAlignment="1" applyProtection="1">
      <alignment horizontal="center"/>
      <protection locked="0"/>
    </xf>
    <xf numFmtId="3" fontId="26" fillId="0" borderId="22" xfId="65" applyNumberFormat="1" applyFont="1" applyBorder="1">
      <alignment vertical="center"/>
      <protection/>
    </xf>
    <xf numFmtId="0" fontId="0" fillId="0" borderId="13" xfId="65" applyNumberFormat="1" applyFont="1" applyBorder="1" applyProtection="1">
      <alignment vertical="center"/>
      <protection locked="0"/>
    </xf>
    <xf numFmtId="3" fontId="0" fillId="33" borderId="13" xfId="65" applyNumberFormat="1" applyFont="1" applyFill="1" applyBorder="1" applyProtection="1">
      <alignment vertical="center"/>
      <protection locked="0"/>
    </xf>
    <xf numFmtId="3" fontId="0" fillId="33" borderId="13" xfId="65" applyNumberFormat="1" applyFont="1" applyFill="1" applyBorder="1" applyAlignment="1" applyProtection="1">
      <alignment/>
      <protection locked="0"/>
    </xf>
    <xf numFmtId="0" fontId="14" fillId="33" borderId="13" xfId="65" applyFill="1" applyBorder="1" applyAlignment="1">
      <alignment/>
      <protection/>
    </xf>
    <xf numFmtId="0" fontId="0" fillId="0" borderId="0" xfId="65" applyNumberFormat="1" applyFont="1" applyBorder="1" applyProtection="1">
      <alignment vertical="center"/>
      <protection locked="0"/>
    </xf>
    <xf numFmtId="3" fontId="0" fillId="33" borderId="0" xfId="65" applyNumberFormat="1" applyFont="1" applyFill="1" applyBorder="1" applyProtection="1">
      <alignment vertical="center"/>
      <protection locked="0"/>
    </xf>
    <xf numFmtId="0" fontId="26" fillId="33" borderId="0" xfId="65" applyFont="1" applyFill="1" applyAlignment="1">
      <alignment/>
      <protection/>
    </xf>
    <xf numFmtId="0" fontId="14" fillId="33" borderId="0" xfId="65" applyFill="1" applyAlignment="1">
      <alignment/>
      <protection/>
    </xf>
    <xf numFmtId="0" fontId="14" fillId="0" borderId="0" xfId="65" applyAlignment="1">
      <alignment/>
      <protection/>
    </xf>
    <xf numFmtId="3" fontId="0" fillId="0" borderId="0" xfId="65" applyNumberFormat="1" applyFont="1" applyFill="1" applyProtection="1">
      <alignment vertical="center"/>
      <protection locked="0"/>
    </xf>
    <xf numFmtId="3" fontId="0" fillId="33" borderId="0" xfId="65" applyNumberFormat="1" applyFont="1" applyFill="1" applyProtection="1">
      <alignment vertical="center"/>
      <protection locked="0"/>
    </xf>
    <xf numFmtId="1" fontId="0" fillId="33" borderId="0" xfId="65" applyNumberFormat="1" applyFont="1" applyFill="1" applyProtection="1">
      <alignment vertical="center"/>
      <protection locked="0"/>
    </xf>
    <xf numFmtId="0" fontId="26" fillId="0" borderId="0" xfId="65" applyNumberFormat="1" applyFont="1" applyProtection="1">
      <alignment vertical="center"/>
      <protection locked="0"/>
    </xf>
    <xf numFmtId="0" fontId="26" fillId="0" borderId="0" xfId="65" applyFont="1">
      <alignment vertical="center"/>
      <protection/>
    </xf>
    <xf numFmtId="0" fontId="26" fillId="33" borderId="0" xfId="65" applyFont="1" applyFill="1">
      <alignment vertical="center"/>
      <protection/>
    </xf>
    <xf numFmtId="0" fontId="26" fillId="33" borderId="0" xfId="65" applyNumberFormat="1" applyFont="1" applyFill="1" applyProtection="1">
      <alignment vertical="center"/>
      <protection locked="0"/>
    </xf>
    <xf numFmtId="0" fontId="26" fillId="0" borderId="0" xfId="65" applyNumberFormat="1" applyFont="1" applyFill="1" applyProtection="1">
      <alignment vertical="center"/>
      <protection locked="0"/>
    </xf>
    <xf numFmtId="0" fontId="26" fillId="0" borderId="11" xfId="65" applyNumberFormat="1" applyFont="1" applyBorder="1" applyProtection="1">
      <alignment vertical="center"/>
      <protection locked="0"/>
    </xf>
    <xf numFmtId="0" fontId="26" fillId="33" borderId="11" xfId="65" applyNumberFormat="1" applyFont="1" applyFill="1" applyBorder="1" applyProtection="1">
      <alignment vertical="center"/>
      <protection locked="0"/>
    </xf>
    <xf numFmtId="0" fontId="26" fillId="33" borderId="13" xfId="65" applyNumberFormat="1" applyFont="1" applyFill="1" applyBorder="1" applyProtection="1">
      <alignment vertical="center"/>
      <protection locked="0"/>
    </xf>
    <xf numFmtId="0" fontId="26" fillId="33" borderId="11" xfId="65" applyNumberFormat="1" applyFont="1" applyFill="1" applyBorder="1" applyAlignment="1" applyProtection="1">
      <alignment horizontal="centerContinuous"/>
      <protection locked="0"/>
    </xf>
    <xf numFmtId="0" fontId="26" fillId="33" borderId="13" xfId="65" applyNumberFormat="1" applyFont="1" applyFill="1" applyBorder="1" applyAlignment="1" applyProtection="1">
      <alignment horizontal="centerContinuous"/>
      <protection locked="0"/>
    </xf>
    <xf numFmtId="0" fontId="26" fillId="33" borderId="30" xfId="65" applyNumberFormat="1" applyFont="1" applyFill="1" applyBorder="1" applyAlignment="1" applyProtection="1">
      <alignment horizontal="centerContinuous"/>
      <protection locked="0"/>
    </xf>
    <xf numFmtId="0" fontId="26" fillId="0" borderId="30" xfId="65" applyNumberFormat="1" applyFont="1" applyFill="1" applyBorder="1" applyAlignment="1" applyProtection="1">
      <alignment horizontal="centerContinuous"/>
      <protection locked="0"/>
    </xf>
    <xf numFmtId="0" fontId="26" fillId="0" borderId="13" xfId="65" applyNumberFormat="1" applyFont="1" applyFill="1" applyBorder="1" applyAlignment="1" applyProtection="1">
      <alignment horizontal="centerContinuous"/>
      <protection locked="0"/>
    </xf>
    <xf numFmtId="0" fontId="26" fillId="33" borderId="23" xfId="65" applyNumberFormat="1" applyFont="1" applyFill="1" applyBorder="1" applyAlignment="1" applyProtection="1">
      <alignment horizontal="centerContinuous"/>
      <protection locked="0"/>
    </xf>
    <xf numFmtId="0" fontId="26" fillId="0" borderId="10" xfId="65" applyNumberFormat="1" applyFont="1" applyBorder="1" applyAlignment="1" applyProtection="1">
      <alignment horizontal="center"/>
      <protection locked="0"/>
    </xf>
    <xf numFmtId="0" fontId="26" fillId="33" borderId="10" xfId="65" applyNumberFormat="1" applyFont="1" applyFill="1" applyBorder="1" applyAlignment="1" applyProtection="1">
      <alignment horizontal="centerContinuous"/>
      <protection locked="0"/>
    </xf>
    <xf numFmtId="0" fontId="26" fillId="33" borderId="0" xfId="65" applyNumberFormat="1" applyFont="1" applyFill="1" applyAlignment="1" applyProtection="1">
      <alignment horizontal="centerContinuous"/>
      <protection locked="0"/>
    </xf>
    <xf numFmtId="0" fontId="26" fillId="33" borderId="11" xfId="65" applyNumberFormat="1" applyFont="1" applyFill="1" applyBorder="1" applyAlignment="1" applyProtection="1" quotePrefix="1">
      <alignment horizontal="centerContinuous"/>
      <protection locked="0"/>
    </xf>
    <xf numFmtId="0" fontId="26" fillId="0" borderId="11" xfId="65" applyNumberFormat="1" applyFont="1" applyFill="1" applyBorder="1" applyAlignment="1" applyProtection="1">
      <alignment horizontal="centerContinuous"/>
      <protection locked="0"/>
    </xf>
    <xf numFmtId="0" fontId="26" fillId="0" borderId="10" xfId="65" applyNumberFormat="1" applyFont="1" applyBorder="1" applyProtection="1">
      <alignment vertical="center"/>
      <protection locked="0"/>
    </xf>
    <xf numFmtId="0" fontId="26" fillId="33" borderId="11" xfId="65" applyNumberFormat="1" applyFont="1" applyFill="1" applyBorder="1" applyAlignment="1" applyProtection="1">
      <alignment horizontal="center"/>
      <protection locked="0"/>
    </xf>
    <xf numFmtId="0" fontId="26" fillId="33" borderId="16" xfId="65" applyNumberFormat="1" applyFont="1" applyFill="1" applyBorder="1" applyAlignment="1" applyProtection="1">
      <alignment horizontal="center"/>
      <protection locked="0"/>
    </xf>
    <xf numFmtId="0" fontId="26" fillId="33" borderId="11" xfId="65" applyNumberFormat="1" applyFont="1" applyFill="1" applyBorder="1" applyAlignment="1" applyProtection="1">
      <alignment horizontal="right"/>
      <protection locked="0"/>
    </xf>
    <xf numFmtId="0" fontId="26" fillId="33" borderId="16" xfId="65" applyNumberFormat="1" applyFont="1" applyFill="1" applyBorder="1" applyAlignment="1" applyProtection="1">
      <alignment horizontal="right"/>
      <protection locked="0"/>
    </xf>
    <xf numFmtId="0" fontId="26" fillId="0" borderId="11" xfId="65" applyNumberFormat="1" applyFont="1" applyFill="1" applyBorder="1" applyAlignment="1" applyProtection="1">
      <alignment horizontal="right"/>
      <protection locked="0"/>
    </xf>
    <xf numFmtId="0" fontId="26" fillId="0" borderId="12" xfId="65" applyFont="1" applyBorder="1" applyAlignment="1" applyProtection="1">
      <alignment horizontal="center"/>
      <protection locked="0"/>
    </xf>
    <xf numFmtId="3" fontId="26" fillId="33" borderId="10" xfId="65" applyNumberFormat="1" applyFont="1" applyFill="1" applyBorder="1" applyProtection="1">
      <alignment vertical="center"/>
      <protection locked="0"/>
    </xf>
    <xf numFmtId="3" fontId="26" fillId="33" borderId="12" xfId="65" applyNumberFormat="1" applyFont="1" applyFill="1" applyBorder="1" applyProtection="1">
      <alignment vertical="center"/>
      <protection locked="0"/>
    </xf>
    <xf numFmtId="3" fontId="26" fillId="0" borderId="10" xfId="65" applyNumberFormat="1" applyFont="1" applyFill="1" applyBorder="1" applyProtection="1">
      <alignment vertical="center"/>
      <protection locked="0"/>
    </xf>
    <xf numFmtId="0" fontId="10" fillId="0" borderId="10" xfId="65" applyFont="1" applyBorder="1" applyAlignment="1" applyProtection="1" quotePrefix="1">
      <alignment horizontal="center"/>
      <protection locked="0"/>
    </xf>
    <xf numFmtId="0" fontId="26" fillId="0" borderId="12" xfId="65" applyFont="1" applyBorder="1" applyAlignment="1" applyProtection="1" quotePrefix="1">
      <alignment horizontal="center"/>
      <protection locked="0"/>
    </xf>
    <xf numFmtId="3" fontId="26" fillId="33" borderId="22" xfId="65" applyNumberFormat="1" applyFont="1" applyFill="1" applyBorder="1" applyProtection="1">
      <alignment vertical="center"/>
      <protection locked="0"/>
    </xf>
    <xf numFmtId="0" fontId="20" fillId="0" borderId="10" xfId="65" applyFont="1" applyBorder="1" applyProtection="1">
      <alignment vertical="center"/>
      <protection locked="0"/>
    </xf>
    <xf numFmtId="0" fontId="20" fillId="0" borderId="10" xfId="65" applyFont="1" applyBorder="1" applyAlignment="1" applyProtection="1">
      <alignment horizontal="center"/>
      <protection locked="0"/>
    </xf>
    <xf numFmtId="3" fontId="26" fillId="0" borderId="12" xfId="65" applyNumberFormat="1" applyFont="1" applyFill="1" applyBorder="1">
      <alignment vertical="center"/>
      <protection/>
    </xf>
    <xf numFmtId="0" fontId="26" fillId="0" borderId="0" xfId="65" applyFont="1" applyBorder="1">
      <alignment vertical="center"/>
      <protection/>
    </xf>
    <xf numFmtId="0" fontId="20" fillId="0" borderId="20" xfId="65" applyFont="1" applyBorder="1" applyProtection="1">
      <alignment vertical="center"/>
      <protection locked="0"/>
    </xf>
    <xf numFmtId="0" fontId="20" fillId="0" borderId="20" xfId="65" applyFont="1" applyBorder="1" applyAlignment="1" applyProtection="1">
      <alignment horizontal="center"/>
      <protection locked="0"/>
    </xf>
    <xf numFmtId="3" fontId="26" fillId="0" borderId="22" xfId="65" applyNumberFormat="1" applyFont="1" applyFill="1" applyBorder="1">
      <alignment vertical="center"/>
      <protection/>
    </xf>
    <xf numFmtId="0" fontId="20" fillId="0" borderId="14" xfId="65" applyFont="1" applyBorder="1" applyProtection="1">
      <alignment vertical="center"/>
      <protection locked="0"/>
    </xf>
    <xf numFmtId="0" fontId="20" fillId="0" borderId="14" xfId="65" applyFont="1" applyBorder="1" applyAlignment="1" applyProtection="1">
      <alignment horizontal="center"/>
      <protection locked="0"/>
    </xf>
    <xf numFmtId="3" fontId="26" fillId="0" borderId="15" xfId="65" applyNumberFormat="1" applyFont="1" applyBorder="1">
      <alignment vertical="center"/>
      <protection/>
    </xf>
    <xf numFmtId="3" fontId="26" fillId="0" borderId="15" xfId="65" applyNumberFormat="1" applyFont="1" applyFill="1" applyBorder="1">
      <alignment vertical="center"/>
      <protection/>
    </xf>
    <xf numFmtId="0" fontId="26" fillId="0" borderId="13" xfId="65" applyNumberFormat="1" applyFont="1" applyBorder="1" applyProtection="1">
      <alignment vertical="center"/>
      <protection locked="0"/>
    </xf>
    <xf numFmtId="3" fontId="26" fillId="33" borderId="13" xfId="65" applyNumberFormat="1" applyFont="1" applyFill="1" applyBorder="1" applyProtection="1">
      <alignment vertical="center"/>
      <protection locked="0"/>
    </xf>
    <xf numFmtId="0" fontId="26" fillId="0" borderId="13" xfId="65" applyNumberFormat="1" applyFont="1" applyFill="1" applyBorder="1" applyProtection="1">
      <alignment vertical="center"/>
      <protection locked="0"/>
    </xf>
    <xf numFmtId="3" fontId="26" fillId="0" borderId="0" xfId="65" applyNumberFormat="1" applyFont="1" applyProtection="1">
      <alignment vertical="center"/>
      <protection locked="0"/>
    </xf>
    <xf numFmtId="3" fontId="26" fillId="33" borderId="0" xfId="65" applyNumberFormat="1" applyFont="1" applyFill="1" applyProtection="1">
      <alignment vertical="center"/>
      <protection locked="0"/>
    </xf>
    <xf numFmtId="3" fontId="26" fillId="0" borderId="0" xfId="65" applyNumberFormat="1" applyFont="1" applyFill="1" applyProtection="1">
      <alignment vertical="center"/>
      <protection locked="0"/>
    </xf>
    <xf numFmtId="3" fontId="11" fillId="33" borderId="0" xfId="65" applyNumberFormat="1" applyFont="1" applyFill="1" applyProtection="1">
      <alignment vertical="center"/>
      <protection locked="0"/>
    </xf>
    <xf numFmtId="3" fontId="32" fillId="33" borderId="0" xfId="65" applyNumberFormat="1" applyFont="1" applyFill="1" applyProtection="1">
      <alignment vertical="center"/>
      <protection locked="0"/>
    </xf>
    <xf numFmtId="0" fontId="26" fillId="0" borderId="0" xfId="65" applyFont="1" applyFill="1">
      <alignment vertical="center"/>
      <protection/>
    </xf>
    <xf numFmtId="0" fontId="0" fillId="33" borderId="0" xfId="0" applyFill="1" applyAlignment="1">
      <alignment horizontal="centerContinuous"/>
    </xf>
    <xf numFmtId="0" fontId="0" fillId="33" borderId="0" xfId="0" applyNumberFormat="1" applyFill="1" applyAlignment="1" applyProtection="1">
      <alignment horizontal="centerContinuous"/>
      <protection locked="0"/>
    </xf>
    <xf numFmtId="0" fontId="0" fillId="33" borderId="0" xfId="0" applyNumberFormat="1" applyFill="1" applyAlignment="1" applyProtection="1">
      <alignment/>
      <protection locked="0"/>
    </xf>
    <xf numFmtId="0" fontId="6" fillId="33" borderId="0" xfId="0" applyNumberFormat="1" applyFont="1" applyFill="1" applyAlignment="1" applyProtection="1">
      <alignment/>
      <protection locked="0"/>
    </xf>
    <xf numFmtId="0" fontId="0" fillId="33" borderId="11" xfId="0" applyNumberFormat="1" applyFill="1" applyBorder="1" applyAlignment="1" applyProtection="1" quotePrefix="1">
      <alignment horizontal="centerContinuous"/>
      <protection locked="0"/>
    </xf>
    <xf numFmtId="0" fontId="0" fillId="33" borderId="13" xfId="0" applyNumberFormat="1" applyFill="1" applyBorder="1" applyAlignment="1" applyProtection="1">
      <alignment horizontal="centerContinuous"/>
      <protection locked="0"/>
    </xf>
    <xf numFmtId="0" fontId="0" fillId="33" borderId="11" xfId="0" applyNumberFormat="1" applyFill="1" applyBorder="1" applyAlignment="1" applyProtection="1">
      <alignment horizontal="centerContinuous"/>
      <protection locked="0"/>
    </xf>
    <xf numFmtId="0" fontId="0" fillId="33" borderId="23" xfId="0" applyNumberFormat="1" applyFill="1" applyBorder="1" applyAlignment="1" applyProtection="1">
      <alignment horizontal="centerContinuous"/>
      <protection locked="0"/>
    </xf>
    <xf numFmtId="0" fontId="0" fillId="33" borderId="11" xfId="0" applyNumberFormat="1" applyFill="1" applyBorder="1" applyAlignment="1" applyProtection="1">
      <alignment/>
      <protection locked="0"/>
    </xf>
    <xf numFmtId="0" fontId="0" fillId="33" borderId="13" xfId="0" applyNumberFormat="1" applyFill="1" applyBorder="1" applyAlignment="1" applyProtection="1">
      <alignment/>
      <protection locked="0"/>
    </xf>
    <xf numFmtId="0" fontId="0" fillId="0" borderId="31" xfId="0" applyNumberFormat="1" applyBorder="1" applyAlignment="1" applyProtection="1">
      <alignment/>
      <protection locked="0"/>
    </xf>
    <xf numFmtId="0" fontId="0" fillId="0" borderId="11" xfId="0" applyNumberFormat="1" applyFill="1" applyBorder="1" applyAlignment="1" applyProtection="1">
      <alignment horizontal="center"/>
      <protection locked="0"/>
    </xf>
    <xf numFmtId="0" fontId="0" fillId="33" borderId="11" xfId="0" applyNumberFormat="1" applyFill="1" applyBorder="1" applyAlignment="1" applyProtection="1">
      <alignment horizontal="center"/>
      <protection locked="0"/>
    </xf>
    <xf numFmtId="0" fontId="0" fillId="0" borderId="16" xfId="0" applyNumberFormat="1" applyFill="1" applyBorder="1" applyAlignment="1" applyProtection="1">
      <alignment horizontal="center"/>
      <protection locked="0"/>
    </xf>
    <xf numFmtId="0" fontId="27" fillId="0" borderId="11" xfId="0" applyNumberFormat="1" applyFont="1" applyFill="1" applyBorder="1" applyAlignment="1" applyProtection="1">
      <alignment horizontal="center"/>
      <protection locked="0"/>
    </xf>
    <xf numFmtId="0" fontId="0" fillId="0" borderId="24" xfId="0" applyNumberFormat="1" applyBorder="1" applyAlignment="1" applyProtection="1">
      <alignment/>
      <protection locked="0"/>
    </xf>
    <xf numFmtId="0" fontId="0" fillId="0" borderId="11" xfId="0" applyNumberFormat="1" applyBorder="1" applyAlignment="1" applyProtection="1">
      <alignment horizontal="right"/>
      <protection locked="0"/>
    </xf>
    <xf numFmtId="0" fontId="0" fillId="33" borderId="11" xfId="0" applyNumberFormat="1" applyFill="1" applyBorder="1" applyAlignment="1" applyProtection="1">
      <alignment horizontal="right"/>
      <protection locked="0"/>
    </xf>
    <xf numFmtId="0" fontId="0" fillId="33" borderId="16" xfId="0" applyNumberFormat="1" applyFill="1" applyBorder="1" applyAlignment="1" applyProtection="1">
      <alignment horizontal="right"/>
      <protection locked="0"/>
    </xf>
    <xf numFmtId="3" fontId="0" fillId="33" borderId="10" xfId="0" applyNumberFormat="1" applyFill="1" applyBorder="1" applyAlignment="1" applyProtection="1">
      <alignment/>
      <protection locked="0"/>
    </xf>
    <xf numFmtId="3" fontId="0" fillId="33" borderId="12" xfId="0" applyNumberFormat="1" applyFill="1" applyBorder="1" applyAlignment="1" applyProtection="1">
      <alignment/>
      <protection locked="0"/>
    </xf>
    <xf numFmtId="3" fontId="0" fillId="33" borderId="10" xfId="0" applyNumberFormat="1" applyFill="1" applyBorder="1" applyAlignment="1" applyProtection="1">
      <alignment horizontal="right"/>
      <protection locked="0"/>
    </xf>
    <xf numFmtId="0" fontId="10" fillId="0" borderId="10" xfId="0" applyNumberFormat="1" applyFont="1" applyBorder="1" applyAlignment="1" applyProtection="1" quotePrefix="1">
      <alignment horizontal="center"/>
      <protection locked="0"/>
    </xf>
    <xf numFmtId="3" fontId="0" fillId="0" borderId="24" xfId="0" applyNumberFormat="1" applyBorder="1" applyAlignment="1" applyProtection="1">
      <alignment/>
      <protection locked="0"/>
    </xf>
    <xf numFmtId="3" fontId="0" fillId="33" borderId="22" xfId="0" applyNumberFormat="1" applyFill="1" applyBorder="1" applyAlignment="1" applyProtection="1">
      <alignment/>
      <protection locked="0"/>
    </xf>
    <xf numFmtId="0" fontId="5" fillId="0" borderId="19" xfId="0" applyNumberFormat="1" applyFont="1" applyBorder="1" applyAlignment="1" applyProtection="1">
      <alignment horizontal="right"/>
      <protection locked="0"/>
    </xf>
    <xf numFmtId="0" fontId="20" fillId="0" borderId="32" xfId="0" applyFont="1" applyBorder="1" applyAlignment="1" applyProtection="1">
      <alignment horizontal="center"/>
      <protection locked="0"/>
    </xf>
    <xf numFmtId="0" fontId="0" fillId="0" borderId="0" xfId="0" applyNumberFormat="1" applyFont="1" applyBorder="1" applyAlignment="1" applyProtection="1">
      <alignment/>
      <protection locked="0"/>
    </xf>
    <xf numFmtId="3" fontId="0" fillId="33" borderId="0" xfId="0" applyNumberFormat="1" applyFont="1" applyFill="1" applyBorder="1" applyAlignment="1" applyProtection="1">
      <alignment/>
      <protection locked="0"/>
    </xf>
    <xf numFmtId="3" fontId="0" fillId="0" borderId="0" xfId="0" applyNumberFormat="1" applyFont="1" applyAlignment="1" applyProtection="1">
      <alignment/>
      <protection locked="0"/>
    </xf>
    <xf numFmtId="0" fontId="0" fillId="0" borderId="0" xfId="0" applyFont="1" applyAlignment="1">
      <alignment/>
    </xf>
    <xf numFmtId="3" fontId="0" fillId="33" borderId="0" xfId="0" applyNumberFormat="1" applyFill="1" applyAlignment="1" applyProtection="1">
      <alignment/>
      <protection locked="0"/>
    </xf>
    <xf numFmtId="0" fontId="0" fillId="33" borderId="0" xfId="0" applyFont="1" applyFill="1" applyAlignment="1">
      <alignment/>
    </xf>
    <xf numFmtId="0" fontId="0" fillId="0" borderId="0" xfId="0" applyNumberFormat="1" applyAlignment="1" applyProtection="1">
      <alignment horizontal="center"/>
      <protection locked="0"/>
    </xf>
    <xf numFmtId="0" fontId="0" fillId="33" borderId="0" xfId="0" applyFill="1" applyAlignment="1">
      <alignment/>
    </xf>
    <xf numFmtId="1" fontId="0" fillId="33" borderId="0" xfId="0" applyNumberFormat="1" applyFill="1" applyAlignment="1" applyProtection="1">
      <alignment/>
      <protection locked="0"/>
    </xf>
    <xf numFmtId="0" fontId="6" fillId="0" borderId="0" xfId="65" applyNumberFormat="1" applyFont="1" applyAlignment="1" applyProtection="1">
      <alignment horizontal="left"/>
      <protection locked="0"/>
    </xf>
    <xf numFmtId="0" fontId="0" fillId="0" borderId="0" xfId="65" applyNumberFormat="1" applyFont="1" applyAlignment="1" applyProtection="1">
      <alignment horizontal="center"/>
      <protection locked="0"/>
    </xf>
    <xf numFmtId="0" fontId="33" fillId="0" borderId="0" xfId="65" applyFont="1">
      <alignment vertical="center"/>
      <protection/>
    </xf>
    <xf numFmtId="0" fontId="0" fillId="0" borderId="0" xfId="65" applyFont="1" applyFill="1">
      <alignment vertical="center"/>
      <protection/>
    </xf>
    <xf numFmtId="216" fontId="0" fillId="0" borderId="0" xfId="65" applyNumberFormat="1" applyFont="1">
      <alignment vertical="center"/>
      <protection/>
    </xf>
    <xf numFmtId="0" fontId="0" fillId="0" borderId="0" xfId="65" applyNumberFormat="1" applyFont="1" applyBorder="1" applyAlignment="1" applyProtection="1">
      <alignment horizontal="center"/>
      <protection locked="0"/>
    </xf>
    <xf numFmtId="0" fontId="0" fillId="0" borderId="0" xfId="65" applyNumberFormat="1" applyFont="1" applyBorder="1" applyAlignment="1" applyProtection="1">
      <alignment horizontal="centerContinuous"/>
      <protection locked="0"/>
    </xf>
    <xf numFmtId="0" fontId="0" fillId="0" borderId="29" xfId="65" applyNumberFormat="1" applyFont="1" applyBorder="1" applyAlignment="1" applyProtection="1">
      <alignment horizontal="center"/>
      <protection locked="0"/>
    </xf>
    <xf numFmtId="0" fontId="0" fillId="0" borderId="33" xfId="65" applyNumberFormat="1" applyFont="1" applyBorder="1" applyAlignment="1" applyProtection="1">
      <alignment horizontal="center"/>
      <protection locked="0"/>
    </xf>
    <xf numFmtId="0" fontId="0" fillId="0" borderId="34" xfId="65" applyNumberFormat="1" applyFont="1" applyBorder="1" applyAlignment="1" applyProtection="1">
      <alignment horizontal="center"/>
      <protection locked="0"/>
    </xf>
    <xf numFmtId="0" fontId="0" fillId="0" borderId="12" xfId="65" applyNumberFormat="1" applyFont="1" applyBorder="1" applyAlignment="1" applyProtection="1">
      <alignment horizontal="center" shrinkToFit="1"/>
      <protection locked="0"/>
    </xf>
    <xf numFmtId="3" fontId="0" fillId="0" borderId="0" xfId="65" applyNumberFormat="1" applyFont="1" applyBorder="1">
      <alignment vertical="center"/>
      <protection/>
    </xf>
    <xf numFmtId="0" fontId="0" fillId="0" borderId="24" xfId="65" applyFont="1" applyBorder="1">
      <alignment vertical="center"/>
      <protection/>
    </xf>
    <xf numFmtId="3" fontId="0" fillId="0" borderId="10" xfId="65" applyNumberFormat="1" applyFont="1" applyBorder="1">
      <alignment vertical="center"/>
      <protection/>
    </xf>
    <xf numFmtId="3" fontId="0" fillId="0" borderId="32" xfId="65" applyNumberFormat="1" applyFont="1" applyBorder="1">
      <alignment vertical="center"/>
      <protection/>
    </xf>
    <xf numFmtId="0" fontId="0" fillId="0" borderId="21" xfId="65" applyFont="1" applyBorder="1">
      <alignment vertical="center"/>
      <protection/>
    </xf>
    <xf numFmtId="3" fontId="0" fillId="35" borderId="0" xfId="65" applyNumberFormat="1" applyFont="1" applyFill="1" applyBorder="1" applyProtection="1">
      <alignment vertical="center"/>
      <protection locked="0"/>
    </xf>
    <xf numFmtId="3" fontId="0" fillId="0" borderId="35" xfId="65" applyNumberFormat="1" applyFont="1" applyBorder="1" applyProtection="1">
      <alignment vertical="center"/>
      <protection locked="0"/>
    </xf>
    <xf numFmtId="0" fontId="0" fillId="0" borderId="12" xfId="65" applyNumberFormat="1" applyFont="1" applyBorder="1" applyAlignment="1" applyProtection="1" quotePrefix="1">
      <alignment horizontal="center"/>
      <protection locked="0"/>
    </xf>
    <xf numFmtId="3" fontId="0" fillId="35" borderId="0" xfId="65" applyNumberFormat="1" applyFont="1" applyFill="1" applyBorder="1">
      <alignment vertical="center"/>
      <protection/>
    </xf>
    <xf numFmtId="2" fontId="0" fillId="0" borderId="10" xfId="65" applyNumberFormat="1" applyFont="1" applyBorder="1">
      <alignment vertical="center"/>
      <protection/>
    </xf>
    <xf numFmtId="3" fontId="0" fillId="0" borderId="0" xfId="65" applyNumberFormat="1" applyFont="1" applyBorder="1" applyAlignment="1" applyProtection="1">
      <alignment horizontal="center"/>
      <protection locked="0"/>
    </xf>
    <xf numFmtId="3" fontId="0" fillId="0" borderId="36" xfId="65" applyNumberFormat="1" applyFont="1" applyBorder="1">
      <alignment vertical="center"/>
      <protection/>
    </xf>
    <xf numFmtId="0" fontId="0" fillId="0" borderId="37" xfId="65" applyFont="1" applyBorder="1">
      <alignment vertical="center"/>
      <protection/>
    </xf>
    <xf numFmtId="2" fontId="0" fillId="0" borderId="20" xfId="65" applyNumberFormat="1" applyFont="1" applyBorder="1">
      <alignment vertical="center"/>
      <protection/>
    </xf>
    <xf numFmtId="0" fontId="5" fillId="0" borderId="19" xfId="65" applyNumberFormat="1" applyFont="1" applyBorder="1" applyAlignment="1" applyProtection="1">
      <alignment horizontal="center"/>
      <protection locked="0"/>
    </xf>
    <xf numFmtId="3" fontId="5" fillId="0" borderId="0" xfId="65" applyNumberFormat="1" applyFont="1" applyBorder="1" applyProtection="1">
      <alignment vertical="center"/>
      <protection locked="0"/>
    </xf>
    <xf numFmtId="230" fontId="5" fillId="0" borderId="0" xfId="65" applyNumberFormat="1" applyFont="1" applyBorder="1" applyProtection="1">
      <alignment vertical="center"/>
      <protection locked="0"/>
    </xf>
    <xf numFmtId="3" fontId="0" fillId="0" borderId="10" xfId="65" applyNumberFormat="1" applyFont="1" applyBorder="1" applyAlignment="1" applyProtection="1">
      <alignment horizontal="center"/>
      <protection locked="0"/>
    </xf>
    <xf numFmtId="230" fontId="0" fillId="0" borderId="0" xfId="65" applyNumberFormat="1" applyFont="1" applyBorder="1" applyProtection="1">
      <alignment vertical="center"/>
      <protection locked="0"/>
    </xf>
    <xf numFmtId="2" fontId="0" fillId="0" borderId="10" xfId="65" applyNumberFormat="1" applyFont="1" applyBorder="1" applyProtection="1">
      <alignment vertical="center"/>
      <protection locked="0"/>
    </xf>
    <xf numFmtId="3" fontId="10" fillId="0" borderId="0" xfId="65" applyNumberFormat="1" applyFont="1" applyBorder="1" applyProtection="1">
      <alignment vertical="center"/>
      <protection locked="0"/>
    </xf>
    <xf numFmtId="3" fontId="0" fillId="0" borderId="0" xfId="65" applyNumberFormat="1" applyFont="1" applyBorder="1" applyAlignment="1">
      <alignment horizontal="center"/>
      <protection/>
    </xf>
    <xf numFmtId="0" fontId="0" fillId="0" borderId="19" xfId="65" applyNumberFormat="1" applyFont="1" applyBorder="1" applyProtection="1">
      <alignment vertical="center"/>
      <protection locked="0"/>
    </xf>
    <xf numFmtId="0" fontId="0" fillId="0" borderId="19" xfId="65" applyNumberFormat="1" applyFont="1" applyBorder="1" applyAlignment="1" applyProtection="1">
      <alignment horizontal="center"/>
      <protection locked="0"/>
    </xf>
    <xf numFmtId="0" fontId="0" fillId="0" borderId="14" xfId="65" applyNumberFormat="1" applyFont="1" applyBorder="1" applyProtection="1">
      <alignment vertical="center"/>
      <protection locked="0"/>
    </xf>
    <xf numFmtId="0" fontId="0" fillId="0" borderId="14" xfId="65" applyNumberFormat="1" applyFont="1" applyBorder="1" applyAlignment="1" applyProtection="1">
      <alignment horizontal="center"/>
      <protection locked="0"/>
    </xf>
    <xf numFmtId="0" fontId="34" fillId="0" borderId="13" xfId="65" applyFont="1" applyBorder="1" applyAlignment="1">
      <alignment/>
      <protection/>
    </xf>
    <xf numFmtId="0" fontId="14" fillId="0" borderId="13" xfId="65" applyBorder="1" applyAlignment="1">
      <alignment vertical="top"/>
      <protection/>
    </xf>
    <xf numFmtId="0" fontId="34" fillId="0" borderId="0" xfId="65" applyFont="1" applyAlignment="1">
      <alignment/>
      <protection/>
    </xf>
    <xf numFmtId="0" fontId="0" fillId="0" borderId="0" xfId="65" applyFont="1" applyAlignment="1">
      <alignment horizontal="center"/>
      <protection/>
    </xf>
    <xf numFmtId="0" fontId="6" fillId="0" borderId="0" xfId="0" applyNumberFormat="1" applyFont="1" applyFill="1" applyAlignment="1" applyProtection="1">
      <alignment horizontal="centerContinuous"/>
      <protection locked="0"/>
    </xf>
    <xf numFmtId="0" fontId="0" fillId="0" borderId="0" xfId="0" applyFill="1" applyAlignment="1">
      <alignment horizontal="centerContinuous"/>
    </xf>
    <xf numFmtId="0" fontId="0" fillId="0" borderId="0" xfId="0" applyNumberFormat="1" applyFill="1" applyAlignment="1" applyProtection="1">
      <alignment horizontal="centerContinuous"/>
      <protection locked="0"/>
    </xf>
    <xf numFmtId="3" fontId="0" fillId="33" borderId="0" xfId="0" applyNumberFormat="1" applyFill="1" applyAlignment="1" applyProtection="1">
      <alignment horizontal="right"/>
      <protection locked="0"/>
    </xf>
    <xf numFmtId="3" fontId="0" fillId="33" borderId="0" xfId="0" applyNumberFormat="1" applyFill="1" applyAlignment="1" applyProtection="1">
      <alignment horizontal="centerContinuous"/>
      <protection locked="0"/>
    </xf>
    <xf numFmtId="0" fontId="20" fillId="33" borderId="0" xfId="0" applyFont="1" applyFill="1" applyAlignment="1">
      <alignment/>
    </xf>
    <xf numFmtId="0" fontId="0" fillId="0" borderId="0" xfId="0" applyFill="1" applyAlignment="1">
      <alignment/>
    </xf>
    <xf numFmtId="0" fontId="30" fillId="0" borderId="0" xfId="0" applyNumberFormat="1" applyFont="1" applyFill="1" applyAlignment="1" applyProtection="1">
      <alignment/>
      <protection locked="0"/>
    </xf>
    <xf numFmtId="0" fontId="0" fillId="0" borderId="0" xfId="0" applyNumberFormat="1" applyFill="1" applyAlignment="1" applyProtection="1">
      <alignment/>
      <protection locked="0"/>
    </xf>
    <xf numFmtId="0" fontId="0" fillId="33" borderId="0" xfId="0" applyNumberFormat="1" applyFill="1" applyAlignment="1" applyProtection="1">
      <alignment horizontal="left"/>
      <protection locked="0"/>
    </xf>
    <xf numFmtId="0" fontId="30" fillId="33" borderId="0" xfId="0" applyNumberFormat="1" applyFont="1" applyFill="1" applyAlignment="1" applyProtection="1">
      <alignment/>
      <protection locked="0"/>
    </xf>
    <xf numFmtId="0" fontId="0" fillId="33" borderId="0" xfId="0" applyNumberFormat="1" applyFill="1" applyAlignment="1" applyProtection="1" quotePrefix="1">
      <alignment horizontal="left"/>
      <protection locked="0"/>
    </xf>
    <xf numFmtId="0" fontId="0" fillId="0" borderId="16" xfId="0" applyFont="1" applyFill="1" applyBorder="1" applyAlignment="1">
      <alignment vertical="center"/>
    </xf>
    <xf numFmtId="0" fontId="0" fillId="0" borderId="13" xfId="0" applyFont="1" applyFill="1" applyBorder="1" applyAlignment="1">
      <alignment vertical="center"/>
    </xf>
    <xf numFmtId="3"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lignment horizontal="center" vertical="center"/>
    </xf>
    <xf numFmtId="0" fontId="0" fillId="33" borderId="11" xfId="0" applyNumberFormat="1" applyFont="1" applyFill="1" applyBorder="1" applyAlignment="1" applyProtection="1">
      <alignment horizontal="center" vertical="center"/>
      <protection locked="0"/>
    </xf>
    <xf numFmtId="3" fontId="0" fillId="33" borderId="16" xfId="0" applyNumberFormat="1" applyFont="1" applyFill="1" applyBorder="1" applyAlignment="1" applyProtection="1" quotePrefix="1">
      <alignment horizontal="center" vertical="center"/>
      <protection locked="0"/>
    </xf>
    <xf numFmtId="0" fontId="0" fillId="33" borderId="0" xfId="0" applyNumberFormat="1" applyFont="1" applyFill="1" applyAlignment="1" applyProtection="1">
      <alignment vertical="center"/>
      <protection locked="0"/>
    </xf>
    <xf numFmtId="3" fontId="0" fillId="33" borderId="11" xfId="0" applyNumberFormat="1" applyFont="1" applyFill="1" applyBorder="1" applyAlignment="1" applyProtection="1">
      <alignment vertical="center"/>
      <protection locked="0"/>
    </xf>
    <xf numFmtId="0" fontId="0" fillId="33" borderId="11" xfId="0" applyFont="1" applyFill="1" applyBorder="1" applyAlignment="1">
      <alignment vertical="center"/>
    </xf>
    <xf numFmtId="3" fontId="0" fillId="33" borderId="11" xfId="0" applyNumberFormat="1" applyFont="1" applyFill="1" applyBorder="1" applyAlignment="1" applyProtection="1">
      <alignment horizontal="centerContinuous" vertical="center"/>
      <protection locked="0"/>
    </xf>
    <xf numFmtId="0" fontId="0" fillId="33" borderId="13" xfId="0" applyNumberFormat="1" applyFont="1" applyFill="1" applyBorder="1" applyAlignment="1" applyProtection="1">
      <alignment horizontal="centerContinuous" vertical="center"/>
      <protection locked="0"/>
    </xf>
    <xf numFmtId="3" fontId="0" fillId="33" borderId="13" xfId="0" applyNumberFormat="1" applyFont="1" applyFill="1" applyBorder="1" applyAlignment="1" applyProtection="1">
      <alignment horizontal="centerContinuous" vertical="center"/>
      <protection locked="0"/>
    </xf>
    <xf numFmtId="3" fontId="0" fillId="0" borderId="10" xfId="0"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NumberFormat="1" applyFont="1" applyFill="1" applyBorder="1" applyAlignment="1" applyProtection="1" quotePrefix="1">
      <alignment horizontal="center" vertical="center"/>
      <protection locked="0"/>
    </xf>
    <xf numFmtId="0" fontId="0" fillId="33" borderId="38" xfId="0" applyNumberFormat="1" applyFont="1" applyFill="1" applyBorder="1" applyAlignment="1" applyProtection="1" quotePrefix="1">
      <alignment horizontal="right" vertical="center"/>
      <protection locked="0"/>
    </xf>
    <xf numFmtId="3" fontId="0" fillId="33" borderId="38" xfId="0" applyNumberFormat="1" applyFont="1" applyFill="1" applyBorder="1" applyAlignment="1" applyProtection="1">
      <alignment horizontal="center" vertical="center"/>
      <protection locked="0"/>
    </xf>
    <xf numFmtId="3" fontId="0" fillId="33" borderId="12" xfId="0" applyNumberFormat="1" applyFont="1" applyFill="1" applyBorder="1" applyAlignment="1" applyProtection="1">
      <alignment horizontal="center" vertical="center"/>
      <protection locked="0"/>
    </xf>
    <xf numFmtId="0" fontId="0" fillId="33" borderId="0" xfId="0" applyNumberFormat="1" applyFont="1" applyFill="1" applyBorder="1" applyAlignment="1" applyProtection="1">
      <alignment vertical="center"/>
      <protection locked="0"/>
    </xf>
    <xf numFmtId="3" fontId="0" fillId="33" borderId="10" xfId="0" applyNumberFormat="1" applyFont="1" applyFill="1" applyBorder="1" applyAlignment="1" applyProtection="1">
      <alignment horizontal="center" vertical="center"/>
      <protection locked="0"/>
    </xf>
    <xf numFmtId="0" fontId="0" fillId="33" borderId="12" xfId="0" applyFont="1" applyFill="1" applyBorder="1" applyAlignment="1">
      <alignment horizontal="center" vertical="center"/>
    </xf>
    <xf numFmtId="0" fontId="0" fillId="33" borderId="38" xfId="0" applyNumberFormat="1" applyFont="1" applyFill="1" applyBorder="1" applyAlignment="1" applyProtection="1" quotePrefix="1">
      <alignment horizontal="center" vertical="center"/>
      <protection locked="0"/>
    </xf>
    <xf numFmtId="0" fontId="20" fillId="33" borderId="0" xfId="0" applyFont="1" applyFill="1" applyBorder="1" applyAlignment="1">
      <alignment/>
    </xf>
    <xf numFmtId="0" fontId="20" fillId="0" borderId="0" xfId="0" applyFont="1" applyFill="1" applyBorder="1" applyAlignment="1">
      <alignment/>
    </xf>
    <xf numFmtId="0" fontId="20" fillId="0" borderId="15" xfId="0" applyFont="1" applyFill="1" applyBorder="1" applyAlignment="1">
      <alignment vertical="center"/>
    </xf>
    <xf numFmtId="0" fontId="20" fillId="0" borderId="17" xfId="0" applyFont="1" applyFill="1" applyBorder="1" applyAlignment="1">
      <alignment vertical="center"/>
    </xf>
    <xf numFmtId="3" fontId="0" fillId="0" borderId="14" xfId="0" applyNumberFormat="1"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0" fillId="0" borderId="14" xfId="0" applyNumberFormat="1" applyFont="1" applyFill="1" applyBorder="1" applyAlignment="1" applyProtection="1">
      <alignment horizontal="center" vertical="center"/>
      <protection locked="0"/>
    </xf>
    <xf numFmtId="9" fontId="32" fillId="0" borderId="14" xfId="43" applyFont="1" applyFill="1" applyBorder="1" applyAlignment="1" applyProtection="1">
      <alignment horizontal="right" vertical="center"/>
      <protection locked="0"/>
    </xf>
    <xf numFmtId="9" fontId="32" fillId="0" borderId="39" xfId="43" applyFont="1" applyFill="1" applyBorder="1" applyAlignment="1" applyProtection="1">
      <alignment horizontal="right" vertical="center"/>
      <protection locked="0"/>
    </xf>
    <xf numFmtId="3" fontId="32" fillId="0" borderId="39" xfId="0" applyNumberFormat="1" applyFont="1" applyFill="1" applyBorder="1" applyAlignment="1" applyProtection="1">
      <alignment horizontal="right" vertical="center"/>
      <protection locked="0"/>
    </xf>
    <xf numFmtId="3" fontId="32" fillId="0" borderId="15" xfId="0" applyNumberFormat="1" applyFont="1" applyFill="1" applyBorder="1" applyAlignment="1" applyProtection="1" quotePrefix="1">
      <alignment horizontal="right" vertical="center"/>
      <protection locked="0"/>
    </xf>
    <xf numFmtId="0" fontId="20" fillId="33" borderId="0" xfId="0" applyNumberFormat="1" applyFont="1" applyFill="1" applyBorder="1" applyAlignment="1" applyProtection="1">
      <alignment vertical="center"/>
      <protection locked="0"/>
    </xf>
    <xf numFmtId="3" fontId="20" fillId="33" borderId="14" xfId="0" applyNumberFormat="1" applyFont="1" applyFill="1" applyBorder="1" applyAlignment="1" applyProtection="1">
      <alignment vertical="center"/>
      <protection locked="0"/>
    </xf>
    <xf numFmtId="0" fontId="20" fillId="33" borderId="14" xfId="0" applyFont="1" applyFill="1" applyBorder="1" applyAlignment="1">
      <alignment vertical="center"/>
    </xf>
    <xf numFmtId="3" fontId="0" fillId="0" borderId="10" xfId="52"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231" fontId="0" fillId="33" borderId="10" xfId="0" applyNumberFormat="1" applyFill="1" applyBorder="1" applyAlignment="1">
      <alignment horizontal="center"/>
    </xf>
    <xf numFmtId="3" fontId="26" fillId="33" borderId="11" xfId="0" applyNumberFormat="1" applyFont="1" applyFill="1" applyBorder="1" applyAlignment="1" applyProtection="1">
      <alignment horizontal="center"/>
      <protection locked="0"/>
    </xf>
    <xf numFmtId="4" fontId="0" fillId="33" borderId="11" xfId="0" applyNumberFormat="1" applyFill="1" applyBorder="1" applyAlignment="1" applyProtection="1">
      <alignment/>
      <protection locked="0"/>
    </xf>
    <xf numFmtId="4" fontId="0" fillId="33" borderId="38" xfId="0" applyNumberFormat="1" applyFill="1" applyBorder="1" applyAlignment="1" applyProtection="1">
      <alignment horizontal="right"/>
      <protection locked="0"/>
    </xf>
    <xf numFmtId="3" fontId="0" fillId="33" borderId="38" xfId="0" applyNumberFormat="1" applyFill="1" applyBorder="1" applyAlignment="1" applyProtection="1">
      <alignment/>
      <protection locked="0"/>
    </xf>
    <xf numFmtId="3" fontId="0" fillId="33" borderId="16" xfId="0" applyNumberFormat="1" applyFill="1" applyBorder="1" applyAlignment="1" applyProtection="1" quotePrefix="1">
      <alignment horizontal="center"/>
      <protection locked="0"/>
    </xf>
    <xf numFmtId="0" fontId="20" fillId="33" borderId="0" xfId="0" applyNumberFormat="1" applyFont="1" applyFill="1" applyAlignment="1" applyProtection="1">
      <alignment/>
      <protection locked="0"/>
    </xf>
    <xf numFmtId="3" fontId="0" fillId="33" borderId="10" xfId="52" applyNumberFormat="1" applyFill="1" applyBorder="1" applyAlignment="1" applyProtection="1">
      <alignment/>
      <protection locked="0"/>
    </xf>
    <xf numFmtId="4" fontId="0" fillId="33" borderId="38" xfId="0" applyNumberFormat="1" applyFill="1" applyBorder="1" applyAlignment="1" applyProtection="1">
      <alignment/>
      <protection locked="0"/>
    </xf>
    <xf numFmtId="3" fontId="0" fillId="0" borderId="10" xfId="52" applyNumberFormat="1" applyFont="1" applyFill="1" applyBorder="1" applyAlignment="1" applyProtection="1">
      <alignment/>
      <protection locked="0"/>
    </xf>
    <xf numFmtId="3" fontId="0" fillId="0" borderId="10" xfId="0" applyNumberFormat="1" applyFill="1" applyBorder="1" applyAlignment="1" applyProtection="1">
      <alignment horizontal="center"/>
      <protection locked="0"/>
    </xf>
    <xf numFmtId="3" fontId="26" fillId="33" borderId="10" xfId="0" applyNumberFormat="1" applyFont="1" applyFill="1" applyBorder="1" applyAlignment="1" applyProtection="1">
      <alignment horizontal="center"/>
      <protection locked="0"/>
    </xf>
    <xf numFmtId="4" fontId="0" fillId="33" borderId="10" xfId="0" applyNumberFormat="1" applyFont="1" applyFill="1" applyBorder="1" applyAlignment="1" applyProtection="1">
      <alignment/>
      <protection locked="0"/>
    </xf>
    <xf numFmtId="4" fontId="0" fillId="33" borderId="35" xfId="0" applyNumberFormat="1" applyFont="1" applyFill="1" applyBorder="1" applyAlignment="1" applyProtection="1">
      <alignment horizontal="right"/>
      <protection locked="0"/>
    </xf>
    <xf numFmtId="3" fontId="0" fillId="33" borderId="35" xfId="0" applyNumberFormat="1" applyFont="1" applyFill="1" applyBorder="1" applyAlignment="1" applyProtection="1">
      <alignment/>
      <protection locked="0"/>
    </xf>
    <xf numFmtId="3" fontId="0" fillId="33" borderId="12" xfId="0" applyNumberFormat="1" applyFill="1" applyBorder="1" applyAlignment="1" applyProtection="1">
      <alignment horizontal="center"/>
      <protection locked="0"/>
    </xf>
    <xf numFmtId="3" fontId="0" fillId="33" borderId="10" xfId="52" applyNumberFormat="1" applyFont="1" applyFill="1" applyBorder="1" applyAlignment="1" applyProtection="1">
      <alignment/>
      <protection locked="0"/>
    </xf>
    <xf numFmtId="4" fontId="0" fillId="33" borderId="35" xfId="0" applyNumberFormat="1" applyFont="1" applyFill="1" applyBorder="1" applyAlignment="1" applyProtection="1">
      <alignment/>
      <protection locked="0"/>
    </xf>
    <xf numFmtId="3" fontId="0" fillId="33" borderId="10" xfId="52" applyNumberFormat="1" applyFont="1" applyFill="1" applyBorder="1" applyAlignment="1" applyProtection="1">
      <alignment/>
      <protection locked="0"/>
    </xf>
    <xf numFmtId="4" fontId="0" fillId="33" borderId="10" xfId="0" applyNumberFormat="1" applyFill="1" applyBorder="1" applyAlignment="1" applyProtection="1">
      <alignment horizontal="right"/>
      <protection locked="0"/>
    </xf>
    <xf numFmtId="4" fontId="0" fillId="33" borderId="35" xfId="0" applyNumberFormat="1" applyFill="1" applyBorder="1" applyAlignment="1" applyProtection="1">
      <alignment horizontal="right"/>
      <protection locked="0"/>
    </xf>
    <xf numFmtId="3" fontId="0" fillId="33" borderId="35" xfId="0" applyNumberFormat="1" applyFill="1" applyBorder="1" applyAlignment="1" applyProtection="1">
      <alignment/>
      <protection locked="0"/>
    </xf>
    <xf numFmtId="4" fontId="0" fillId="33" borderId="35" xfId="0" applyNumberFormat="1" applyFill="1" applyBorder="1" applyAlignment="1" applyProtection="1">
      <alignment/>
      <protection locked="0"/>
    </xf>
    <xf numFmtId="4" fontId="0" fillId="33" borderId="10" xfId="0" applyNumberFormat="1" applyFill="1" applyBorder="1" applyAlignment="1" applyProtection="1">
      <alignment/>
      <protection locked="0"/>
    </xf>
    <xf numFmtId="4" fontId="0" fillId="34" borderId="35" xfId="0" applyNumberFormat="1" applyFont="1" applyFill="1" applyBorder="1" applyAlignment="1" applyProtection="1">
      <alignment horizontal="right"/>
      <protection locked="0"/>
    </xf>
    <xf numFmtId="0" fontId="0" fillId="33" borderId="35" xfId="0" applyNumberFormat="1" applyFill="1" applyBorder="1" applyAlignment="1" applyProtection="1">
      <alignment/>
      <protection locked="0"/>
    </xf>
    <xf numFmtId="0" fontId="0" fillId="33" borderId="10" xfId="0" applyFill="1" applyBorder="1" applyAlignment="1">
      <alignment horizontal="center"/>
    </xf>
    <xf numFmtId="3" fontId="0" fillId="0" borderId="12" xfId="52" applyNumberFormat="1" applyFill="1" applyBorder="1" applyAlignment="1" applyProtection="1">
      <alignment/>
      <protection locked="0"/>
    </xf>
    <xf numFmtId="3" fontId="0" fillId="0" borderId="12" xfId="52" applyNumberFormat="1" applyFont="1" applyFill="1" applyBorder="1" applyAlignment="1" applyProtection="1">
      <alignment/>
      <protection locked="0"/>
    </xf>
    <xf numFmtId="3" fontId="0" fillId="0" borderId="12" xfId="0" applyNumberFormat="1" applyFill="1" applyBorder="1" applyAlignment="1" applyProtection="1">
      <alignment horizontal="center"/>
      <protection locked="0"/>
    </xf>
    <xf numFmtId="3" fontId="26" fillId="33" borderId="12" xfId="0" applyNumberFormat="1" applyFont="1" applyFill="1" applyBorder="1" applyAlignment="1" applyProtection="1">
      <alignment horizontal="center"/>
      <protection locked="0"/>
    </xf>
    <xf numFmtId="4" fontId="0" fillId="33" borderId="32" xfId="0" applyNumberFormat="1" applyFill="1" applyBorder="1" applyAlignment="1" applyProtection="1">
      <alignment/>
      <protection locked="0"/>
    </xf>
    <xf numFmtId="4" fontId="0" fillId="33" borderId="40" xfId="0" applyNumberFormat="1" applyFill="1" applyBorder="1" applyAlignment="1" applyProtection="1">
      <alignment horizontal="right"/>
      <protection locked="0"/>
    </xf>
    <xf numFmtId="3" fontId="0" fillId="33" borderId="24" xfId="0" applyNumberFormat="1" applyFill="1" applyBorder="1" applyAlignment="1" applyProtection="1">
      <alignment/>
      <protection locked="0"/>
    </xf>
    <xf numFmtId="4" fontId="0" fillId="33" borderId="40" xfId="0" applyNumberFormat="1" applyFill="1" applyBorder="1" applyAlignment="1" applyProtection="1">
      <alignment/>
      <protection locked="0"/>
    </xf>
    <xf numFmtId="3" fontId="0" fillId="33" borderId="40" xfId="0" applyNumberFormat="1" applyFill="1" applyBorder="1" applyAlignment="1" applyProtection="1">
      <alignment/>
      <protection locked="0"/>
    </xf>
    <xf numFmtId="3" fontId="0" fillId="0" borderId="10" xfId="52" applyNumberFormat="1" applyFill="1" applyBorder="1" applyAlignment="1" applyProtection="1">
      <alignment vertical="center"/>
      <protection locked="0"/>
    </xf>
    <xf numFmtId="3" fontId="0" fillId="0" borderId="10" xfId="52" applyNumberFormat="1" applyFont="1" applyFill="1" applyBorder="1" applyAlignment="1" applyProtection="1">
      <alignment vertical="center"/>
      <protection locked="0"/>
    </xf>
    <xf numFmtId="3" fontId="0" fillId="0" borderId="10" xfId="0" applyNumberFormat="1" applyFill="1" applyBorder="1" applyAlignment="1" applyProtection="1">
      <alignment horizontal="center" vertical="center"/>
      <protection locked="0"/>
    </xf>
    <xf numFmtId="0" fontId="0" fillId="33" borderId="12" xfId="0" applyFill="1" applyBorder="1" applyAlignment="1">
      <alignment horizontal="center"/>
    </xf>
    <xf numFmtId="3" fontId="26" fillId="33" borderId="10" xfId="0" applyNumberFormat="1" applyFont="1" applyFill="1" applyBorder="1" applyAlignment="1" applyProtection="1">
      <alignment horizontal="center" vertical="center"/>
      <protection locked="0"/>
    </xf>
    <xf numFmtId="4" fontId="0" fillId="33" borderId="10" xfId="0" applyNumberFormat="1" applyFill="1" applyBorder="1" applyAlignment="1" applyProtection="1">
      <alignment vertical="center"/>
      <protection locked="0"/>
    </xf>
    <xf numFmtId="4" fontId="0" fillId="33" borderId="35" xfId="0" applyNumberFormat="1" applyFill="1" applyBorder="1" applyAlignment="1" applyProtection="1">
      <alignment horizontal="right" vertical="center"/>
      <protection locked="0"/>
    </xf>
    <xf numFmtId="3" fontId="0" fillId="33" borderId="35" xfId="0" applyNumberFormat="1" applyFill="1" applyBorder="1" applyAlignment="1" applyProtection="1">
      <alignment vertical="center"/>
      <protection locked="0"/>
    </xf>
    <xf numFmtId="0" fontId="20" fillId="33" borderId="0" xfId="0" applyFont="1" applyFill="1" applyAlignment="1">
      <alignment vertical="center"/>
    </xf>
    <xf numFmtId="3" fontId="0" fillId="33" borderId="10" xfId="52" applyNumberFormat="1" applyFill="1" applyBorder="1" applyAlignment="1" applyProtection="1">
      <alignment vertical="center"/>
      <protection locked="0"/>
    </xf>
    <xf numFmtId="4" fontId="0" fillId="33" borderId="35" xfId="0" applyNumberFormat="1" applyFill="1" applyBorder="1" applyAlignment="1" applyProtection="1">
      <alignment vertical="center"/>
      <protection locked="0"/>
    </xf>
    <xf numFmtId="231" fontId="0" fillId="33" borderId="10" xfId="0" applyNumberFormat="1" applyFill="1" applyBorder="1" applyAlignment="1">
      <alignment horizontal="center" vertical="center"/>
    </xf>
    <xf numFmtId="0" fontId="20" fillId="33" borderId="0" xfId="0" applyNumberFormat="1" applyFont="1" applyFill="1" applyBorder="1" applyAlignment="1" applyProtection="1">
      <alignment/>
      <protection locked="0"/>
    </xf>
    <xf numFmtId="0" fontId="0" fillId="33" borderId="0" xfId="0" applyFill="1" applyBorder="1" applyAlignment="1">
      <alignment/>
    </xf>
    <xf numFmtId="38" fontId="0" fillId="0" borderId="19" xfId="52" applyFill="1" applyBorder="1" applyAlignment="1" applyProtection="1">
      <alignment/>
      <protection locked="0"/>
    </xf>
    <xf numFmtId="3" fontId="0" fillId="0" borderId="19" xfId="0" applyNumberFormat="1" applyFill="1" applyBorder="1" applyAlignment="1" applyProtection="1">
      <alignment horizontal="center"/>
      <protection locked="0"/>
    </xf>
    <xf numFmtId="231" fontId="0" fillId="33" borderId="26" xfId="0" applyNumberFormat="1" applyFill="1" applyBorder="1" applyAlignment="1">
      <alignment horizontal="center"/>
    </xf>
    <xf numFmtId="3" fontId="0" fillId="33" borderId="41" xfId="0" applyNumberFormat="1" applyFill="1" applyBorder="1" applyAlignment="1" applyProtection="1">
      <alignment/>
      <protection locked="0"/>
    </xf>
    <xf numFmtId="3" fontId="0" fillId="33" borderId="41" xfId="0" applyNumberFormat="1" applyFill="1" applyBorder="1" applyAlignment="1" applyProtection="1">
      <alignment horizontal="right"/>
      <protection locked="0"/>
    </xf>
    <xf numFmtId="3" fontId="0" fillId="33" borderId="42" xfId="0" applyNumberFormat="1" applyFill="1" applyBorder="1" applyAlignment="1" applyProtection="1">
      <alignment/>
      <protection locked="0"/>
    </xf>
    <xf numFmtId="38" fontId="0" fillId="33" borderId="19" xfId="52" applyFill="1" applyBorder="1" applyAlignment="1" applyProtection="1">
      <alignment horizontal="right"/>
      <protection locked="0"/>
    </xf>
    <xf numFmtId="38" fontId="0" fillId="33" borderId="26" xfId="52" applyFill="1" applyBorder="1" applyAlignment="1" applyProtection="1">
      <alignment/>
      <protection locked="0"/>
    </xf>
    <xf numFmtId="38" fontId="0" fillId="0" borderId="10" xfId="52" applyFill="1" applyBorder="1" applyAlignment="1" applyProtection="1">
      <alignment/>
      <protection locked="0"/>
    </xf>
    <xf numFmtId="3" fontId="0" fillId="33" borderId="0" xfId="0" applyNumberFormat="1" applyFill="1" applyBorder="1" applyAlignment="1" applyProtection="1">
      <alignment/>
      <protection locked="0"/>
    </xf>
    <xf numFmtId="3" fontId="0" fillId="33" borderId="0" xfId="0" applyNumberFormat="1" applyFill="1" applyBorder="1" applyAlignment="1" applyProtection="1">
      <alignment horizontal="right"/>
      <protection locked="0"/>
    </xf>
    <xf numFmtId="3" fontId="0" fillId="33" borderId="21" xfId="0" applyNumberFormat="1" applyFill="1" applyBorder="1" applyAlignment="1" applyProtection="1">
      <alignment/>
      <protection locked="0"/>
    </xf>
    <xf numFmtId="38" fontId="0" fillId="33" borderId="10" xfId="52" applyFill="1" applyBorder="1" applyAlignment="1" applyProtection="1">
      <alignment horizontal="right"/>
      <protection locked="0"/>
    </xf>
    <xf numFmtId="38" fontId="0" fillId="33" borderId="12" xfId="52" applyFill="1" applyBorder="1" applyAlignment="1" applyProtection="1">
      <alignment/>
      <protection locked="0"/>
    </xf>
    <xf numFmtId="38" fontId="0" fillId="0" borderId="14" xfId="52" applyFill="1" applyBorder="1" applyAlignment="1" applyProtection="1">
      <alignment vertical="center"/>
      <protection locked="0"/>
    </xf>
    <xf numFmtId="3" fontId="0" fillId="0" borderId="14" xfId="0" applyNumberFormat="1" applyFill="1" applyBorder="1" applyAlignment="1" applyProtection="1">
      <alignment horizontal="center" vertical="center"/>
      <protection locked="0"/>
    </xf>
    <xf numFmtId="0" fontId="0" fillId="33" borderId="15" xfId="0" applyFill="1" applyBorder="1" applyAlignment="1">
      <alignment horizontal="center"/>
    </xf>
    <xf numFmtId="0" fontId="0" fillId="33" borderId="17" xfId="0" applyFont="1" applyFill="1" applyBorder="1" applyAlignment="1">
      <alignment vertical="center"/>
    </xf>
    <xf numFmtId="0" fontId="0" fillId="33" borderId="17" xfId="0" applyFont="1" applyFill="1" applyBorder="1" applyAlignment="1">
      <alignment horizontal="right" vertical="center"/>
    </xf>
    <xf numFmtId="0" fontId="0" fillId="33" borderId="17" xfId="0" applyFont="1" applyFill="1" applyBorder="1" applyAlignment="1">
      <alignment/>
    </xf>
    <xf numFmtId="0" fontId="0" fillId="33" borderId="43" xfId="0" applyFont="1" applyFill="1" applyBorder="1" applyAlignment="1">
      <alignment/>
    </xf>
    <xf numFmtId="0" fontId="35" fillId="33" borderId="0" xfId="0" applyFont="1" applyFill="1" applyAlignment="1">
      <alignment/>
    </xf>
    <xf numFmtId="38" fontId="0" fillId="33" borderId="14" xfId="52" applyFill="1" applyBorder="1" applyAlignment="1" applyProtection="1">
      <alignment horizontal="right" vertical="center"/>
      <protection locked="0"/>
    </xf>
    <xf numFmtId="38" fontId="0" fillId="33" borderId="15" xfId="52" applyFill="1" applyBorder="1" applyAlignment="1" applyProtection="1">
      <alignment vertical="center"/>
      <protection locked="0"/>
    </xf>
    <xf numFmtId="38" fontId="0" fillId="0" borderId="0" xfId="52" applyFont="1" applyFill="1" applyBorder="1" applyAlignment="1" applyProtection="1">
      <alignment/>
      <protection locked="0"/>
    </xf>
    <xf numFmtId="38" fontId="0" fillId="0" borderId="0" xfId="52" applyFill="1" applyBorder="1" applyAlignment="1" applyProtection="1">
      <alignment/>
      <protection locked="0"/>
    </xf>
    <xf numFmtId="0" fontId="0" fillId="0" borderId="0" xfId="0" applyNumberFormat="1" applyFont="1" applyFill="1" applyBorder="1" applyAlignment="1" applyProtection="1">
      <alignment/>
      <protection locked="0"/>
    </xf>
    <xf numFmtId="0" fontId="0" fillId="33" borderId="0" xfId="0" applyFont="1" applyFill="1" applyAlignment="1">
      <alignment horizontal="right"/>
    </xf>
    <xf numFmtId="38" fontId="0" fillId="33" borderId="0" xfId="52" applyFill="1" applyBorder="1" applyAlignment="1" applyProtection="1">
      <alignment horizontal="right"/>
      <protection locked="0"/>
    </xf>
    <xf numFmtId="38" fontId="0" fillId="33" borderId="0" xfId="52" applyFill="1" applyBorder="1" applyAlignment="1" applyProtection="1">
      <alignment/>
      <protection locked="0"/>
    </xf>
    <xf numFmtId="0" fontId="0" fillId="0" borderId="0" xfId="0" applyFont="1" applyFill="1" applyAlignment="1">
      <alignment/>
    </xf>
    <xf numFmtId="232" fontId="0" fillId="0" borderId="0" xfId="0" applyNumberFormat="1" applyFont="1" applyFill="1" applyAlignment="1">
      <alignment/>
    </xf>
    <xf numFmtId="3" fontId="6" fillId="0" borderId="0" xfId="0" applyNumberFormat="1" applyFont="1" applyFill="1" applyBorder="1" applyAlignment="1" applyProtection="1">
      <alignment/>
      <protection locked="0"/>
    </xf>
    <xf numFmtId="3" fontId="6" fillId="33" borderId="0" xfId="0" applyNumberFormat="1" applyFont="1" applyFill="1" applyBorder="1" applyAlignment="1" applyProtection="1">
      <alignment/>
      <protection locked="0"/>
    </xf>
    <xf numFmtId="0" fontId="30" fillId="0" borderId="0" xfId="0" applyFont="1" applyFill="1" applyAlignment="1">
      <alignment/>
    </xf>
    <xf numFmtId="0" fontId="30" fillId="33" borderId="0" xfId="0" applyFont="1" applyFill="1" applyAlignment="1">
      <alignment/>
    </xf>
    <xf numFmtId="232" fontId="0" fillId="0" borderId="0" xfId="0" applyNumberFormat="1" applyFill="1" applyAlignment="1">
      <alignment/>
    </xf>
    <xf numFmtId="0" fontId="30" fillId="0" borderId="0" xfId="0" applyNumberFormat="1" applyFont="1" applyFill="1" applyBorder="1" applyAlignment="1" applyProtection="1">
      <alignment/>
      <protection locked="0"/>
    </xf>
    <xf numFmtId="0" fontId="30" fillId="33" borderId="0" xfId="0" applyNumberFormat="1" applyFont="1" applyFill="1" applyBorder="1" applyAlignment="1" applyProtection="1">
      <alignment/>
      <protection locked="0"/>
    </xf>
    <xf numFmtId="3" fontId="30" fillId="0" borderId="0" xfId="0" applyNumberFormat="1" applyFont="1" applyFill="1" applyBorder="1" applyAlignment="1" applyProtection="1">
      <alignment/>
      <protection locked="0"/>
    </xf>
    <xf numFmtId="0" fontId="35" fillId="0" borderId="0" xfId="0" applyFont="1" applyFill="1" applyAlignment="1">
      <alignment/>
    </xf>
    <xf numFmtId="3" fontId="30" fillId="33" borderId="0" xfId="0" applyNumberFormat="1" applyFont="1" applyFill="1" applyBorder="1" applyAlignment="1" applyProtection="1">
      <alignment/>
      <protection locked="0"/>
    </xf>
    <xf numFmtId="0" fontId="0" fillId="33" borderId="0" xfId="0" applyFill="1" applyAlignment="1">
      <alignment horizontal="right"/>
    </xf>
    <xf numFmtId="0" fontId="36" fillId="0" borderId="0" xfId="0" applyFont="1" applyFill="1" applyAlignment="1">
      <alignment/>
    </xf>
    <xf numFmtId="0" fontId="26" fillId="0" borderId="0" xfId="0" applyFont="1" applyFill="1" applyAlignment="1">
      <alignment/>
    </xf>
    <xf numFmtId="0" fontId="20" fillId="0" borderId="0" xfId="0" applyFont="1" applyFill="1" applyAlignment="1">
      <alignment/>
    </xf>
    <xf numFmtId="231" fontId="0" fillId="33" borderId="0" xfId="0" applyNumberFormat="1" applyFill="1" applyAlignment="1">
      <alignment/>
    </xf>
    <xf numFmtId="0" fontId="30" fillId="0" borderId="0" xfId="0" applyFont="1" applyBorder="1" applyAlignment="1">
      <alignment horizontal="center" vertical="center"/>
    </xf>
    <xf numFmtId="0" fontId="0" fillId="0" borderId="0" xfId="0" applyAlignment="1">
      <alignment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33" borderId="10" xfId="0" applyFill="1" applyBorder="1" applyAlignment="1">
      <alignment horizontal="center" vertical="center"/>
    </xf>
    <xf numFmtId="0" fontId="0" fillId="33" borderId="12" xfId="0" applyFont="1" applyFill="1" applyBorder="1" applyAlignment="1">
      <alignment vertical="center"/>
    </xf>
    <xf numFmtId="0" fontId="0" fillId="33" borderId="0" xfId="0" applyFill="1" applyAlignment="1">
      <alignment vertical="center"/>
    </xf>
    <xf numFmtId="0" fontId="0" fillId="33" borderId="12" xfId="0" applyFont="1" applyFill="1" applyBorder="1" applyAlignment="1">
      <alignment vertical="center"/>
    </xf>
    <xf numFmtId="0" fontId="0" fillId="33" borderId="14" xfId="0" applyFill="1" applyBorder="1" applyAlignment="1">
      <alignment horizontal="center" vertical="center"/>
    </xf>
    <xf numFmtId="0" fontId="0" fillId="33" borderId="15" xfId="0" applyFont="1" applyFill="1" applyBorder="1" applyAlignment="1">
      <alignment vertical="center"/>
    </xf>
    <xf numFmtId="0" fontId="0" fillId="33" borderId="15" xfId="0" applyFill="1" applyBorder="1" applyAlignment="1">
      <alignment horizontal="center" vertical="center"/>
    </xf>
    <xf numFmtId="0" fontId="0" fillId="33" borderId="15" xfId="0" applyFont="1" applyFill="1" applyBorder="1" applyAlignment="1">
      <alignment vertical="center"/>
    </xf>
    <xf numFmtId="0" fontId="0" fillId="33" borderId="0" xfId="0" applyFill="1" applyAlignment="1">
      <alignment horizontal="center" vertical="center"/>
    </xf>
    <xf numFmtId="0" fontId="0" fillId="0" borderId="0" xfId="0" applyAlignment="1">
      <alignment horizontal="center" vertical="center"/>
    </xf>
    <xf numFmtId="0" fontId="0" fillId="0" borderId="0" xfId="0" applyAlignment="1">
      <alignment vertical="top"/>
    </xf>
    <xf numFmtId="0" fontId="6" fillId="0" borderId="0" xfId="0" applyFont="1" applyAlignment="1">
      <alignment vertical="top"/>
    </xf>
    <xf numFmtId="0" fontId="6" fillId="33" borderId="0" xfId="0" applyFont="1" applyFill="1" applyAlignment="1">
      <alignment horizontal="centerContinuous" vertical="top"/>
    </xf>
    <xf numFmtId="0" fontId="6" fillId="0" borderId="0" xfId="0" applyFont="1" applyAlignment="1">
      <alignment horizontal="centerContinuous"/>
    </xf>
    <xf numFmtId="0" fontId="30" fillId="33" borderId="0" xfId="0" applyFont="1" applyFill="1" applyAlignment="1">
      <alignment horizontal="left" vertical="top"/>
    </xf>
    <xf numFmtId="3" fontId="0" fillId="33" borderId="11" xfId="0" applyNumberFormat="1" applyFill="1" applyBorder="1" applyAlignment="1" applyProtection="1">
      <alignment/>
      <protection locked="0"/>
    </xf>
    <xf numFmtId="4" fontId="0" fillId="0" borderId="29" xfId="0" applyNumberFormat="1" applyBorder="1" applyAlignment="1" applyProtection="1">
      <alignment horizontal="centerContinuous"/>
      <protection locked="0"/>
    </xf>
    <xf numFmtId="4" fontId="0" fillId="0" borderId="30" xfId="0" applyNumberFormat="1" applyBorder="1" applyAlignment="1" applyProtection="1">
      <alignment horizontal="centerContinuous"/>
      <protection locked="0"/>
    </xf>
    <xf numFmtId="0" fontId="0" fillId="0" borderId="30" xfId="0" applyBorder="1" applyAlignment="1" applyProtection="1">
      <alignment horizontal="centerContinuous"/>
      <protection locked="0"/>
    </xf>
    <xf numFmtId="3" fontId="0" fillId="0" borderId="44" xfId="0" applyNumberFormat="1" applyBorder="1" applyAlignment="1" applyProtection="1">
      <alignment horizontal="centerContinuous"/>
      <protection locked="0"/>
    </xf>
    <xf numFmtId="3" fontId="0" fillId="0" borderId="11" xfId="0" applyNumberFormat="1" applyBorder="1" applyAlignment="1" applyProtection="1">
      <alignment horizontal="center"/>
      <protection locked="0"/>
    </xf>
    <xf numFmtId="0" fontId="0" fillId="0" borderId="11" xfId="0" applyBorder="1" applyAlignment="1" applyProtection="1">
      <alignment/>
      <protection locked="0"/>
    </xf>
    <xf numFmtId="0" fontId="0" fillId="0" borderId="23" xfId="0" applyBorder="1" applyAlignment="1" applyProtection="1">
      <alignment/>
      <protection locked="0"/>
    </xf>
    <xf numFmtId="3" fontId="0" fillId="33" borderId="16" xfId="0" applyNumberFormat="1" applyFill="1" applyBorder="1" applyAlignment="1" applyProtection="1">
      <alignment horizontal="center"/>
      <protection locked="0"/>
    </xf>
    <xf numFmtId="3" fontId="0" fillId="33" borderId="10" xfId="0" applyNumberFormat="1" applyFill="1" applyBorder="1" applyAlignment="1" applyProtection="1">
      <alignment horizontal="center"/>
      <protection locked="0"/>
    </xf>
    <xf numFmtId="0" fontId="0" fillId="0" borderId="11" xfId="0" applyBorder="1" applyAlignment="1" applyProtection="1" quotePrefix="1">
      <alignment horizontal="centerContinuous"/>
      <protection locked="0"/>
    </xf>
    <xf numFmtId="4" fontId="0" fillId="0" borderId="13" xfId="0" applyNumberFormat="1" applyBorder="1" applyAlignment="1" applyProtection="1">
      <alignment horizontal="centerContinuous"/>
      <protection locked="0"/>
    </xf>
    <xf numFmtId="0" fontId="0" fillId="0" borderId="13" xfId="0" applyBorder="1" applyAlignment="1" applyProtection="1">
      <alignment horizontal="centerContinuous"/>
      <protection locked="0"/>
    </xf>
    <xf numFmtId="3" fontId="0" fillId="0" borderId="16" xfId="0" applyNumberFormat="1" applyBorder="1" applyAlignment="1" applyProtection="1">
      <alignment horizontal="center"/>
      <protection locked="0"/>
    </xf>
    <xf numFmtId="3" fontId="0" fillId="0" borderId="10" xfId="0" applyNumberFormat="1" applyBorder="1" applyAlignment="1" applyProtection="1">
      <alignment horizontal="center"/>
      <protection locked="0"/>
    </xf>
    <xf numFmtId="3" fontId="0" fillId="0" borderId="11" xfId="0" applyNumberFormat="1" applyBorder="1" applyAlignment="1" applyProtection="1">
      <alignment/>
      <protection locked="0"/>
    </xf>
    <xf numFmtId="4" fontId="0" fillId="0" borderId="11" xfId="0" applyNumberFormat="1" applyBorder="1" applyAlignment="1" applyProtection="1">
      <alignment/>
      <protection locked="0"/>
    </xf>
    <xf numFmtId="3" fontId="0" fillId="0" borderId="12" xfId="0" applyNumberFormat="1" applyBorder="1" applyAlignment="1" applyProtection="1">
      <alignment horizontal="center"/>
      <protection locked="0"/>
    </xf>
    <xf numFmtId="3" fontId="0" fillId="33" borderId="15" xfId="0" applyNumberFormat="1" applyFill="1" applyBorder="1" applyAlignment="1" applyProtection="1">
      <alignment horizontal="center"/>
      <protection locked="0"/>
    </xf>
    <xf numFmtId="0" fontId="0" fillId="33" borderId="16" xfId="0" applyFill="1" applyBorder="1" applyAlignment="1">
      <alignment horizontal="center"/>
    </xf>
    <xf numFmtId="0" fontId="5" fillId="33" borderId="16" xfId="0" applyFont="1" applyFill="1" applyBorder="1" applyAlignment="1">
      <alignment horizontal="center"/>
    </xf>
    <xf numFmtId="0" fontId="0" fillId="0" borderId="16" xfId="0" applyBorder="1" applyAlignment="1">
      <alignment/>
    </xf>
    <xf numFmtId="221" fontId="0" fillId="33" borderId="12" xfId="0" applyNumberFormat="1" applyFill="1" applyBorder="1" applyAlignment="1" applyProtection="1">
      <alignment horizontal="right"/>
      <protection locked="0"/>
    </xf>
    <xf numFmtId="221" fontId="0" fillId="0" borderId="12" xfId="0" applyNumberFormat="1" applyBorder="1" applyAlignment="1" applyProtection="1">
      <alignment horizontal="right"/>
      <protection locked="0"/>
    </xf>
    <xf numFmtId="3" fontId="0" fillId="33" borderId="12" xfId="0" applyNumberFormat="1" applyFill="1" applyBorder="1" applyAlignment="1" applyProtection="1">
      <alignment horizontal="right"/>
      <protection locked="0"/>
    </xf>
    <xf numFmtId="3" fontId="0" fillId="0" borderId="12" xfId="0" applyNumberFormat="1" applyBorder="1" applyAlignment="1" applyProtection="1">
      <alignment horizontal="right"/>
      <protection locked="0"/>
    </xf>
    <xf numFmtId="3" fontId="0" fillId="33" borderId="15" xfId="0" applyNumberFormat="1" applyFill="1" applyBorder="1" applyAlignment="1" applyProtection="1">
      <alignment horizontal="right"/>
      <protection locked="0"/>
    </xf>
    <xf numFmtId="3" fontId="0" fillId="0" borderId="15" xfId="0" applyNumberFormat="1" applyBorder="1" applyAlignment="1" applyProtection="1">
      <alignment horizontal="right"/>
      <protection locked="0"/>
    </xf>
    <xf numFmtId="0" fontId="6" fillId="33" borderId="0" xfId="0" applyFont="1" applyFill="1" applyAlignment="1">
      <alignment horizontal="centerContinuous"/>
    </xf>
    <xf numFmtId="4" fontId="0" fillId="33" borderId="29" xfId="0" applyNumberFormat="1" applyFill="1" applyBorder="1" applyAlignment="1" applyProtection="1">
      <alignment horizontal="centerContinuous"/>
      <protection locked="0"/>
    </xf>
    <xf numFmtId="4" fontId="0" fillId="33" borderId="30" xfId="0" applyNumberFormat="1" applyFill="1" applyBorder="1" applyAlignment="1" applyProtection="1">
      <alignment horizontal="centerContinuous"/>
      <protection locked="0"/>
    </xf>
    <xf numFmtId="0" fontId="0" fillId="33" borderId="30" xfId="0" applyFill="1" applyBorder="1" applyAlignment="1" applyProtection="1">
      <alignment horizontal="centerContinuous"/>
      <protection locked="0"/>
    </xf>
    <xf numFmtId="3" fontId="0" fillId="33" borderId="44" xfId="0" applyNumberFormat="1" applyFill="1" applyBorder="1" applyAlignment="1" applyProtection="1">
      <alignment horizontal="centerContinuous"/>
      <protection locked="0"/>
    </xf>
    <xf numFmtId="3" fontId="0" fillId="33" borderId="11" xfId="0" applyNumberFormat="1" applyFill="1" applyBorder="1" applyAlignment="1" applyProtection="1">
      <alignment horizontal="center"/>
      <protection locked="0"/>
    </xf>
    <xf numFmtId="0" fontId="0" fillId="33" borderId="11" xfId="0" applyFill="1" applyBorder="1" applyAlignment="1" applyProtection="1">
      <alignment/>
      <protection locked="0"/>
    </xf>
    <xf numFmtId="0" fontId="0" fillId="33" borderId="23" xfId="0" applyFill="1" applyBorder="1" applyAlignment="1" applyProtection="1">
      <alignment/>
      <protection locked="0"/>
    </xf>
    <xf numFmtId="3" fontId="0" fillId="33" borderId="16" xfId="0" applyNumberFormat="1" applyFill="1" applyBorder="1" applyAlignment="1" applyProtection="1">
      <alignment/>
      <protection locked="0"/>
    </xf>
    <xf numFmtId="0" fontId="0" fillId="33" borderId="11" xfId="0" applyFill="1" applyBorder="1" applyAlignment="1" applyProtection="1" quotePrefix="1">
      <alignment horizontal="centerContinuous"/>
      <protection locked="0"/>
    </xf>
    <xf numFmtId="4" fontId="0" fillId="33" borderId="13" xfId="0" applyNumberFormat="1" applyFill="1" applyBorder="1" applyAlignment="1" applyProtection="1">
      <alignment horizontal="centerContinuous"/>
      <protection locked="0"/>
    </xf>
    <xf numFmtId="0" fontId="0" fillId="33" borderId="13" xfId="0" applyFill="1" applyBorder="1" applyAlignment="1" applyProtection="1">
      <alignment horizontal="centerContinuous"/>
      <protection locked="0"/>
    </xf>
    <xf numFmtId="0" fontId="0" fillId="33" borderId="16" xfId="0" applyFill="1" applyBorder="1" applyAlignment="1">
      <alignment/>
    </xf>
    <xf numFmtId="0" fontId="0" fillId="33" borderId="12" xfId="0" applyFill="1" applyBorder="1" applyAlignment="1">
      <alignment/>
    </xf>
    <xf numFmtId="0" fontId="6" fillId="0" borderId="0" xfId="0" applyFont="1" applyBorder="1" applyAlignment="1">
      <alignment horizontal="centerContinuous"/>
    </xf>
    <xf numFmtId="0" fontId="0" fillId="0" borderId="0" xfId="0" applyNumberFormat="1" applyBorder="1" applyAlignment="1" applyProtection="1">
      <alignment horizontal="centerContinuous"/>
      <protection locked="0"/>
    </xf>
    <xf numFmtId="0" fontId="0" fillId="33" borderId="0" xfId="0" applyFill="1" applyBorder="1" applyAlignment="1">
      <alignment horizontal="centerContinuous"/>
    </xf>
    <xf numFmtId="1" fontId="0" fillId="0" borderId="0" xfId="0" applyNumberFormat="1" applyFill="1" applyAlignment="1" applyProtection="1">
      <alignment/>
      <protection locked="0"/>
    </xf>
    <xf numFmtId="1" fontId="0" fillId="33" borderId="11" xfId="0" applyNumberFormat="1" applyFont="1" applyFill="1" applyBorder="1" applyAlignment="1" applyProtection="1">
      <alignment horizontal="center"/>
      <protection locked="0"/>
    </xf>
    <xf numFmtId="1" fontId="0" fillId="33" borderId="13" xfId="0" applyNumberFormat="1" applyFill="1" applyBorder="1" applyAlignment="1" applyProtection="1" quotePrefix="1">
      <alignment horizontal="center"/>
      <protection locked="0"/>
    </xf>
    <xf numFmtId="1" fontId="0" fillId="33" borderId="13" xfId="0" applyNumberFormat="1" applyFont="1" applyFill="1" applyBorder="1" applyAlignment="1" applyProtection="1">
      <alignment horizontal="right"/>
      <protection locked="0"/>
    </xf>
    <xf numFmtId="1" fontId="0" fillId="0" borderId="10" xfId="0" applyNumberFormat="1" applyBorder="1" applyAlignment="1" applyProtection="1">
      <alignment/>
      <protection locked="0"/>
    </xf>
    <xf numFmtId="1" fontId="0" fillId="33" borderId="29" xfId="0" applyNumberFormat="1" applyFont="1" applyFill="1" applyBorder="1" applyAlignment="1" applyProtection="1">
      <alignment horizontal="center"/>
      <protection locked="0"/>
    </xf>
    <xf numFmtId="1" fontId="0" fillId="33" borderId="33" xfId="0" applyNumberFormat="1" applyFont="1" applyFill="1" applyBorder="1" applyAlignment="1" applyProtection="1">
      <alignment horizontal="center"/>
      <protection locked="0"/>
    </xf>
    <xf numFmtId="1" fontId="5" fillId="0" borderId="10" xfId="0" applyNumberFormat="1" applyFont="1" applyBorder="1" applyAlignment="1" applyProtection="1">
      <alignment horizontal="center"/>
      <protection locked="0"/>
    </xf>
    <xf numFmtId="2" fontId="5" fillId="33" borderId="11" xfId="0" applyNumberFormat="1" applyFont="1" applyFill="1" applyBorder="1" applyAlignment="1" applyProtection="1">
      <alignment horizontal="right"/>
      <protection locked="0"/>
    </xf>
    <xf numFmtId="2" fontId="5" fillId="33" borderId="40" xfId="0" applyNumberFormat="1" applyFont="1" applyFill="1" applyBorder="1" applyAlignment="1" applyProtection="1">
      <alignment horizontal="right"/>
      <protection locked="0"/>
    </xf>
    <xf numFmtId="2" fontId="5" fillId="33" borderId="13" xfId="0" applyNumberFormat="1" applyFont="1" applyFill="1" applyBorder="1" applyAlignment="1" applyProtection="1">
      <alignment horizontal="right"/>
      <protection locked="0"/>
    </xf>
    <xf numFmtId="0" fontId="0" fillId="0" borderId="0" xfId="0" applyFill="1" applyBorder="1" applyAlignment="1">
      <alignment/>
    </xf>
    <xf numFmtId="38" fontId="0" fillId="0" borderId="10" xfId="52" applyFont="1" applyBorder="1" applyAlignment="1" applyProtection="1">
      <alignment/>
      <protection locked="0"/>
    </xf>
    <xf numFmtId="38" fontId="0" fillId="0" borderId="10" xfId="52" applyFont="1" applyBorder="1" applyAlignment="1" applyProtection="1">
      <alignment horizontal="center"/>
      <protection locked="0"/>
    </xf>
    <xf numFmtId="2" fontId="0" fillId="33" borderId="40" xfId="0" applyNumberFormat="1" applyFont="1" applyFill="1" applyBorder="1" applyAlignment="1" applyProtection="1">
      <alignment/>
      <protection locked="0"/>
    </xf>
    <xf numFmtId="2" fontId="0" fillId="33" borderId="35" xfId="0" applyNumberFormat="1" applyFont="1" applyFill="1" applyBorder="1" applyAlignment="1" applyProtection="1">
      <alignment/>
      <protection locked="0"/>
    </xf>
    <xf numFmtId="1" fontId="0" fillId="0" borderId="0" xfId="0" applyNumberFormat="1" applyFill="1" applyBorder="1" applyAlignment="1" applyProtection="1">
      <alignment/>
      <protection locked="0"/>
    </xf>
    <xf numFmtId="2" fontId="0" fillId="33" borderId="40" xfId="0" applyNumberFormat="1" applyFont="1" applyFill="1" applyBorder="1" applyAlignment="1" applyProtection="1">
      <alignment horizontal="center"/>
      <protection locked="0"/>
    </xf>
    <xf numFmtId="38" fontId="0" fillId="0" borderId="12" xfId="52" applyFont="1" applyBorder="1" applyAlignment="1" applyProtection="1">
      <alignment/>
      <protection locked="0"/>
    </xf>
    <xf numFmtId="2" fontId="0" fillId="33" borderId="32" xfId="0" applyNumberFormat="1" applyFont="1" applyFill="1" applyBorder="1" applyAlignment="1">
      <alignment/>
    </xf>
    <xf numFmtId="2" fontId="0" fillId="33" borderId="40" xfId="0" applyNumberFormat="1" applyFont="1" applyFill="1" applyBorder="1" applyAlignment="1">
      <alignment/>
    </xf>
    <xf numFmtId="2" fontId="0" fillId="33" borderId="0" xfId="0" applyNumberFormat="1" applyFont="1" applyFill="1" applyBorder="1" applyAlignment="1">
      <alignment/>
    </xf>
    <xf numFmtId="1" fontId="0" fillId="0" borderId="0" xfId="0" applyNumberFormat="1" applyFill="1" applyBorder="1" applyAlignment="1" applyProtection="1">
      <alignment horizontal="center"/>
      <protection locked="0"/>
    </xf>
    <xf numFmtId="2" fontId="0" fillId="0" borderId="12" xfId="0" applyNumberFormat="1" applyBorder="1" applyAlignment="1" applyProtection="1">
      <alignment horizontal="center"/>
      <protection locked="0"/>
    </xf>
    <xf numFmtId="2" fontId="0" fillId="33" borderId="32" xfId="0" applyNumberFormat="1" applyFont="1" applyFill="1" applyBorder="1" applyAlignment="1" applyProtection="1">
      <alignment/>
      <protection locked="0"/>
    </xf>
    <xf numFmtId="2" fontId="0" fillId="33" borderId="24" xfId="0" applyNumberFormat="1" applyFont="1" applyFill="1" applyBorder="1" applyAlignment="1" applyProtection="1">
      <alignment/>
      <protection locked="0"/>
    </xf>
    <xf numFmtId="38" fontId="10" fillId="0" borderId="0" xfId="52" applyFont="1" applyFill="1" applyBorder="1" applyAlignment="1" applyProtection="1">
      <alignment/>
      <protection locked="0"/>
    </xf>
    <xf numFmtId="2" fontId="0" fillId="33" borderId="0" xfId="0" applyNumberFormat="1" applyFont="1" applyFill="1" applyBorder="1" applyAlignment="1" applyProtection="1">
      <alignment/>
      <protection locked="0"/>
    </xf>
    <xf numFmtId="1" fontId="0" fillId="0" borderId="10" xfId="0" applyNumberFormat="1" applyFill="1" applyBorder="1" applyAlignment="1" applyProtection="1">
      <alignment/>
      <protection locked="0"/>
    </xf>
    <xf numFmtId="2" fontId="0" fillId="33" borderId="21" xfId="0" applyNumberFormat="1" applyFont="1" applyFill="1" applyBorder="1" applyAlignment="1" applyProtection="1">
      <alignment/>
      <protection locked="0"/>
    </xf>
    <xf numFmtId="38" fontId="0" fillId="0" borderId="20" xfId="52" applyFont="1" applyBorder="1" applyAlignment="1" applyProtection="1">
      <alignment/>
      <protection locked="0"/>
    </xf>
    <xf numFmtId="2" fontId="0" fillId="0" borderId="22" xfId="0" applyNumberFormat="1" applyBorder="1" applyAlignment="1" applyProtection="1">
      <alignment horizontal="center"/>
      <protection locked="0"/>
    </xf>
    <xf numFmtId="2" fontId="0" fillId="33" borderId="20" xfId="0" applyNumberFormat="1" applyFont="1" applyFill="1" applyBorder="1" applyAlignment="1" applyProtection="1">
      <alignment/>
      <protection locked="0"/>
    </xf>
    <xf numFmtId="2" fontId="0" fillId="33" borderId="45" xfId="0" applyNumberFormat="1" applyFont="1" applyFill="1" applyBorder="1" applyAlignment="1" applyProtection="1">
      <alignment/>
      <protection locked="0"/>
    </xf>
    <xf numFmtId="2" fontId="0" fillId="33" borderId="36" xfId="0" applyNumberFormat="1" applyFont="1" applyFill="1" applyBorder="1" applyAlignment="1" applyProtection="1">
      <alignment/>
      <protection locked="0"/>
    </xf>
    <xf numFmtId="38" fontId="0" fillId="0" borderId="19" xfId="52" applyFont="1" applyBorder="1" applyAlignment="1" applyProtection="1">
      <alignment horizontal="right"/>
      <protection locked="0"/>
    </xf>
    <xf numFmtId="38" fontId="0" fillId="0" borderId="19" xfId="52" applyFont="1" applyBorder="1" applyAlignment="1" applyProtection="1">
      <alignment horizontal="center"/>
      <protection locked="0"/>
    </xf>
    <xf numFmtId="2" fontId="0" fillId="33" borderId="19" xfId="0" applyNumberFormat="1" applyFont="1" applyFill="1" applyBorder="1" applyAlignment="1" applyProtection="1">
      <alignment/>
      <protection locked="0"/>
    </xf>
    <xf numFmtId="2" fontId="0" fillId="33" borderId="46" xfId="0" applyNumberFormat="1" applyFont="1" applyFill="1" applyBorder="1" applyAlignment="1" applyProtection="1">
      <alignment/>
      <protection locked="0"/>
    </xf>
    <xf numFmtId="2" fontId="0" fillId="33" borderId="47" xfId="0" applyNumberFormat="1" applyFont="1" applyFill="1" applyBorder="1" applyAlignment="1" applyProtection="1">
      <alignment/>
      <protection locked="0"/>
    </xf>
    <xf numFmtId="38" fontId="0" fillId="0" borderId="10" xfId="52" applyFont="1" applyBorder="1" applyAlignment="1" applyProtection="1">
      <alignment horizontal="right"/>
      <protection locked="0"/>
    </xf>
    <xf numFmtId="38" fontId="37" fillId="0" borderId="0" xfId="52" applyFont="1" applyFill="1" applyBorder="1" applyAlignment="1" applyProtection="1">
      <alignment/>
      <protection locked="0"/>
    </xf>
    <xf numFmtId="38" fontId="0" fillId="0" borderId="14" xfId="52" applyFont="1" applyBorder="1" applyAlignment="1" applyProtection="1">
      <alignment horizontal="right"/>
      <protection locked="0"/>
    </xf>
    <xf numFmtId="38" fontId="0" fillId="0" borderId="14" xfId="52" applyFont="1" applyBorder="1" applyAlignment="1" applyProtection="1">
      <alignment horizontal="center"/>
      <protection locked="0"/>
    </xf>
    <xf numFmtId="2" fontId="0" fillId="33" borderId="48" xfId="0" applyNumberFormat="1" applyFont="1" applyFill="1" applyBorder="1" applyAlignment="1" applyProtection="1">
      <alignment/>
      <protection locked="0"/>
    </xf>
    <xf numFmtId="2" fontId="0" fillId="33" borderId="39" xfId="0" applyNumberFormat="1" applyFont="1" applyFill="1" applyBorder="1" applyAlignment="1" applyProtection="1">
      <alignment/>
      <protection locked="0"/>
    </xf>
    <xf numFmtId="38" fontId="37" fillId="0" borderId="0" xfId="52" applyFont="1" applyFill="1" applyBorder="1" applyAlignment="1" applyProtection="1">
      <alignment horizontal="center"/>
      <protection locked="0"/>
    </xf>
    <xf numFmtId="38" fontId="0" fillId="0" borderId="0" xfId="52" applyFont="1" applyBorder="1" applyAlignment="1" applyProtection="1">
      <alignment horizontal="left"/>
      <protection locked="0"/>
    </xf>
    <xf numFmtId="38" fontId="0" fillId="0" borderId="0" xfId="52" applyFont="1" applyBorder="1" applyAlignment="1" applyProtection="1">
      <alignment/>
      <protection locked="0"/>
    </xf>
    <xf numFmtId="2" fontId="0" fillId="33" borderId="0" xfId="0" applyNumberFormat="1" applyFill="1" applyBorder="1" applyAlignment="1" applyProtection="1">
      <alignment/>
      <protection locked="0"/>
    </xf>
    <xf numFmtId="2" fontId="10" fillId="33" borderId="0" xfId="0" applyNumberFormat="1" applyFont="1" applyFill="1" applyBorder="1" applyAlignment="1" applyProtection="1">
      <alignment/>
      <protection locked="0"/>
    </xf>
    <xf numFmtId="1" fontId="0" fillId="0" borderId="0" xfId="0" applyNumberFormat="1" applyBorder="1" applyAlignment="1" applyProtection="1">
      <alignment/>
      <protection locked="0"/>
    </xf>
    <xf numFmtId="38" fontId="0" fillId="0" borderId="0" xfId="52" applyFont="1" applyBorder="1" applyAlignment="1" applyProtection="1">
      <alignment horizontal="left" vertical="top"/>
      <protection locked="0"/>
    </xf>
    <xf numFmtId="38" fontId="0" fillId="0" borderId="0" xfId="52" applyFont="1" applyBorder="1" applyAlignment="1" applyProtection="1">
      <alignment vertical="top"/>
      <protection locked="0"/>
    </xf>
    <xf numFmtId="2" fontId="0" fillId="33" borderId="0" xfId="0" applyNumberFormat="1" applyFill="1" applyBorder="1" applyAlignment="1" applyProtection="1">
      <alignment vertical="top"/>
      <protection locked="0"/>
    </xf>
    <xf numFmtId="1" fontId="0" fillId="0" borderId="0" xfId="0" applyNumberFormat="1" applyBorder="1" applyAlignment="1" applyProtection="1">
      <alignment vertical="top"/>
      <protection locked="0"/>
    </xf>
    <xf numFmtId="38" fontId="10" fillId="0" borderId="0" xfId="52" applyFont="1" applyBorder="1" applyAlignment="1" applyProtection="1">
      <alignment/>
      <protection locked="0"/>
    </xf>
    <xf numFmtId="0" fontId="0" fillId="0" borderId="0" xfId="0" applyBorder="1" applyAlignment="1">
      <alignment vertical="top"/>
    </xf>
    <xf numFmtId="1" fontId="0" fillId="35" borderId="11" xfId="0" applyNumberFormat="1" applyFill="1" applyBorder="1" applyAlignment="1" applyProtection="1">
      <alignment horizontal="center"/>
      <protection locked="0"/>
    </xf>
    <xf numFmtId="1" fontId="10" fillId="35" borderId="13" xfId="0" applyNumberFormat="1" applyFont="1" applyFill="1" applyBorder="1" applyAlignment="1" applyProtection="1">
      <alignment horizontal="center"/>
      <protection locked="0"/>
    </xf>
    <xf numFmtId="1" fontId="0" fillId="35" borderId="13" xfId="0" applyNumberFormat="1" applyFill="1" applyBorder="1" applyAlignment="1" applyProtection="1">
      <alignment horizontal="right"/>
      <protection locked="0"/>
    </xf>
    <xf numFmtId="1" fontId="0" fillId="35" borderId="11" xfId="0" applyNumberFormat="1" applyFont="1" applyFill="1" applyBorder="1" applyAlignment="1" applyProtection="1">
      <alignment horizontal="center"/>
      <protection locked="0"/>
    </xf>
    <xf numFmtId="1" fontId="0" fillId="35" borderId="13" xfId="0" applyNumberFormat="1" applyFont="1" applyFill="1" applyBorder="1" applyAlignment="1" applyProtection="1">
      <alignment horizontal="right"/>
      <protection locked="0"/>
    </xf>
    <xf numFmtId="1" fontId="0" fillId="35" borderId="38" xfId="0" applyNumberFormat="1" applyFill="1" applyBorder="1" applyAlignment="1" applyProtection="1">
      <alignment horizontal="center"/>
      <protection locked="0"/>
    </xf>
    <xf numFmtId="1" fontId="0" fillId="35" borderId="38" xfId="0" applyNumberFormat="1" applyFont="1" applyFill="1" applyBorder="1" applyAlignment="1" applyProtection="1">
      <alignment horizontal="center"/>
      <protection locked="0"/>
    </xf>
    <xf numFmtId="2" fontId="0" fillId="35" borderId="11" xfId="0" applyNumberFormat="1" applyFill="1" applyBorder="1" applyAlignment="1" applyProtection="1">
      <alignment/>
      <protection locked="0"/>
    </xf>
    <xf numFmtId="2" fontId="0" fillId="35" borderId="49" xfId="0" applyNumberFormat="1" applyFill="1" applyBorder="1" applyAlignment="1" applyProtection="1">
      <alignment/>
      <protection locked="0"/>
    </xf>
    <xf numFmtId="2" fontId="0" fillId="35" borderId="13" xfId="0" applyNumberFormat="1" applyFill="1" applyBorder="1" applyAlignment="1" applyProtection="1">
      <alignment/>
      <protection locked="0"/>
    </xf>
    <xf numFmtId="2" fontId="0" fillId="35" borderId="11" xfId="0" applyNumberFormat="1" applyFont="1" applyFill="1" applyBorder="1" applyAlignment="1" applyProtection="1">
      <alignment/>
      <protection locked="0"/>
    </xf>
    <xf numFmtId="2" fontId="0" fillId="35" borderId="49" xfId="0" applyNumberFormat="1" applyFont="1" applyFill="1" applyBorder="1" applyAlignment="1" applyProtection="1">
      <alignment/>
      <protection locked="0"/>
    </xf>
    <xf numFmtId="2" fontId="0" fillId="35" borderId="13" xfId="0" applyNumberFormat="1" applyFont="1" applyFill="1" applyBorder="1" applyAlignment="1" applyProtection="1">
      <alignment/>
      <protection locked="0"/>
    </xf>
    <xf numFmtId="1" fontId="0" fillId="0" borderId="0" xfId="0" applyNumberFormat="1" applyBorder="1" applyAlignment="1" applyProtection="1">
      <alignment/>
      <protection locked="0"/>
    </xf>
    <xf numFmtId="0" fontId="0" fillId="0" borderId="10" xfId="0" applyNumberFormat="1" applyBorder="1" applyAlignment="1" applyProtection="1">
      <alignment horizontal="centerContinuous"/>
      <protection locked="0"/>
    </xf>
    <xf numFmtId="2" fontId="0" fillId="35" borderId="10" xfId="0" applyNumberFormat="1" applyFill="1" applyBorder="1" applyAlignment="1" applyProtection="1">
      <alignment/>
      <protection locked="0"/>
    </xf>
    <xf numFmtId="2" fontId="0" fillId="35" borderId="35" xfId="0" applyNumberFormat="1" applyFill="1" applyBorder="1" applyAlignment="1" applyProtection="1">
      <alignment/>
      <protection locked="0"/>
    </xf>
    <xf numFmtId="2" fontId="0" fillId="35" borderId="10"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0" fontId="0" fillId="0" borderId="14" xfId="0" applyNumberFormat="1" applyBorder="1" applyAlignment="1" applyProtection="1">
      <alignment horizontal="centerContinuous"/>
      <protection locked="0"/>
    </xf>
    <xf numFmtId="0" fontId="0" fillId="0" borderId="17" xfId="0" applyNumberFormat="1" applyBorder="1" applyAlignment="1" applyProtection="1">
      <alignment horizontal="centerContinuous"/>
      <protection locked="0"/>
    </xf>
    <xf numFmtId="2" fontId="0" fillId="35" borderId="14" xfId="0" applyNumberFormat="1" applyFill="1" applyBorder="1" applyAlignment="1" applyProtection="1">
      <alignment/>
      <protection locked="0"/>
    </xf>
    <xf numFmtId="2" fontId="0" fillId="35" borderId="39" xfId="0" applyNumberFormat="1" applyFill="1" applyBorder="1" applyAlignment="1" applyProtection="1">
      <alignment/>
      <protection locked="0"/>
    </xf>
    <xf numFmtId="2" fontId="0" fillId="35" borderId="14" xfId="0" applyNumberFormat="1" applyFont="1" applyFill="1" applyBorder="1" applyAlignment="1" applyProtection="1">
      <alignment/>
      <protection locked="0"/>
    </xf>
    <xf numFmtId="2" fontId="0" fillId="35" borderId="39" xfId="0" applyNumberFormat="1" applyFont="1" applyFill="1" applyBorder="1" applyAlignment="1" applyProtection="1">
      <alignment/>
      <protection locked="0"/>
    </xf>
    <xf numFmtId="2" fontId="0" fillId="0" borderId="0" xfId="0" applyNumberFormat="1" applyFill="1" applyBorder="1" applyAlignment="1" applyProtection="1">
      <alignment/>
      <protection locked="0"/>
    </xf>
    <xf numFmtId="2" fontId="0" fillId="0" borderId="13" xfId="0" applyNumberFormat="1" applyFill="1" applyBorder="1" applyAlignment="1" applyProtection="1">
      <alignment/>
      <protection locked="0"/>
    </xf>
    <xf numFmtId="2" fontId="0" fillId="0" borderId="0" xfId="0" applyNumberFormat="1" applyFill="1" applyAlignment="1">
      <alignment/>
    </xf>
    <xf numFmtId="2" fontId="0" fillId="0" borderId="0" xfId="0" applyNumberFormat="1" applyFill="1" applyAlignment="1" applyProtection="1">
      <alignment/>
      <protection locked="0"/>
    </xf>
    <xf numFmtId="216" fontId="0" fillId="34" borderId="0" xfId="0" applyNumberFormat="1" applyFont="1" applyFill="1" applyBorder="1" applyAlignment="1">
      <alignment/>
    </xf>
    <xf numFmtId="0" fontId="0" fillId="34" borderId="0" xfId="0" applyNumberFormat="1" applyFont="1" applyFill="1" applyAlignment="1" applyProtection="1">
      <alignment/>
      <protection locked="0"/>
    </xf>
    <xf numFmtId="2" fontId="0" fillId="34" borderId="0" xfId="0" applyNumberFormat="1" applyFont="1" applyFill="1" applyAlignment="1" applyProtection="1">
      <alignment/>
      <protection locked="0"/>
    </xf>
    <xf numFmtId="2" fontId="0" fillId="34" borderId="13" xfId="0" applyNumberFormat="1" applyFont="1" applyFill="1" applyBorder="1" applyAlignment="1" applyProtection="1">
      <alignment horizontal="centerContinuous"/>
      <protection locked="0"/>
    </xf>
    <xf numFmtId="2" fontId="0" fillId="34" borderId="11" xfId="0" applyNumberFormat="1" applyFont="1" applyFill="1" applyBorder="1" applyAlignment="1" applyProtection="1">
      <alignment horizontal="center"/>
      <protection locked="0"/>
    </xf>
    <xf numFmtId="2" fontId="0" fillId="34" borderId="10" xfId="0" applyNumberFormat="1" applyFont="1" applyFill="1" applyBorder="1" applyAlignment="1" applyProtection="1">
      <alignment horizontal="center"/>
      <protection locked="0"/>
    </xf>
    <xf numFmtId="2" fontId="0" fillId="34" borderId="11" xfId="0" applyNumberFormat="1" applyFont="1" applyFill="1" applyBorder="1" applyAlignment="1" applyProtection="1">
      <alignment horizontal="right"/>
      <protection locked="0"/>
    </xf>
    <xf numFmtId="2" fontId="0" fillId="34" borderId="12" xfId="0" applyNumberFormat="1" applyFont="1" applyFill="1" applyBorder="1" applyAlignment="1" applyProtection="1">
      <alignment/>
      <protection locked="0"/>
    </xf>
    <xf numFmtId="2" fontId="0" fillId="34" borderId="10" xfId="0" applyNumberFormat="1" applyFont="1" applyFill="1" applyBorder="1" applyAlignment="1" applyProtection="1">
      <alignment/>
      <protection locked="0"/>
    </xf>
    <xf numFmtId="2" fontId="0" fillId="34" borderId="14" xfId="0" applyNumberFormat="1" applyFont="1" applyFill="1" applyBorder="1" applyAlignment="1" applyProtection="1">
      <alignment/>
      <protection locked="0"/>
    </xf>
    <xf numFmtId="2" fontId="5" fillId="34" borderId="12" xfId="0" applyNumberFormat="1" applyFont="1" applyFill="1" applyBorder="1" applyAlignment="1" applyProtection="1">
      <alignment/>
      <protection locked="0"/>
    </xf>
    <xf numFmtId="0" fontId="0" fillId="34" borderId="0" xfId="0" applyFont="1" applyFill="1" applyAlignment="1">
      <alignment/>
    </xf>
    <xf numFmtId="214" fontId="0" fillId="34" borderId="0" xfId="0" applyNumberFormat="1" applyFont="1" applyFill="1" applyAlignment="1" applyProtection="1" quotePrefix="1">
      <alignment horizontal="left" wrapText="1"/>
      <protection locked="0"/>
    </xf>
    <xf numFmtId="2" fontId="0" fillId="34" borderId="13" xfId="0" applyNumberFormat="1" applyFont="1" applyFill="1" applyBorder="1" applyAlignment="1" applyProtection="1">
      <alignment horizontal="centerContinuous"/>
      <protection locked="0"/>
    </xf>
    <xf numFmtId="2" fontId="0" fillId="34" borderId="11" xfId="0" applyNumberFormat="1" applyFont="1" applyFill="1" applyBorder="1" applyAlignment="1" applyProtection="1">
      <alignment horizontal="center"/>
      <protection locked="0"/>
    </xf>
    <xf numFmtId="2" fontId="0" fillId="34" borderId="10" xfId="0" applyNumberFormat="1" applyFont="1" applyFill="1" applyBorder="1" applyAlignment="1" applyProtection="1">
      <alignment/>
      <protection locked="0"/>
    </xf>
    <xf numFmtId="2" fontId="0" fillId="34" borderId="13" xfId="0" applyNumberFormat="1" applyFont="1" applyFill="1" applyBorder="1" applyAlignment="1" applyProtection="1">
      <alignment/>
      <protection locked="0"/>
    </xf>
    <xf numFmtId="2" fontId="0" fillId="34" borderId="0" xfId="0" applyNumberFormat="1" applyFont="1" applyFill="1" applyBorder="1" applyAlignment="1" applyProtection="1">
      <alignment/>
      <protection locked="0"/>
    </xf>
    <xf numFmtId="0" fontId="0" fillId="34" borderId="0" xfId="0" applyNumberFormat="1" applyFont="1" applyFill="1" applyAlignment="1" applyProtection="1">
      <alignment/>
      <protection locked="0"/>
    </xf>
    <xf numFmtId="0" fontId="40" fillId="0" borderId="0" xfId="0" applyFont="1" applyAlignment="1">
      <alignment/>
    </xf>
    <xf numFmtId="0" fontId="41" fillId="0" borderId="0" xfId="0" applyFont="1" applyAlignment="1" applyProtection="1">
      <alignment/>
      <protection locked="0"/>
    </xf>
    <xf numFmtId="3" fontId="42" fillId="0" borderId="0" xfId="0" applyNumberFormat="1" applyFont="1" applyAlignment="1">
      <alignment/>
    </xf>
    <xf numFmtId="0" fontId="41" fillId="0" borderId="0" xfId="0" applyFont="1" applyBorder="1" applyAlignment="1" applyProtection="1">
      <alignment/>
      <protection locked="0"/>
    </xf>
    <xf numFmtId="0" fontId="41" fillId="0" borderId="50" xfId="0" applyFont="1" applyBorder="1" applyAlignment="1" applyProtection="1">
      <alignment/>
      <protection locked="0"/>
    </xf>
    <xf numFmtId="0" fontId="43" fillId="0" borderId="51" xfId="0" applyFont="1" applyBorder="1" applyAlignment="1">
      <alignment/>
    </xf>
    <xf numFmtId="0" fontId="42" fillId="0" borderId="51" xfId="0" applyFont="1" applyBorder="1" applyAlignment="1">
      <alignment horizontal="center"/>
    </xf>
    <xf numFmtId="233" fontId="42" fillId="0" borderId="51" xfId="0" applyNumberFormat="1" applyFont="1" applyBorder="1" applyAlignment="1">
      <alignment horizontal="centerContinuous" vertical="center"/>
    </xf>
    <xf numFmtId="233" fontId="42" fillId="0" borderId="52" xfId="0" applyNumberFormat="1" applyFont="1" applyBorder="1" applyAlignment="1">
      <alignment horizontal="centerContinuous" vertical="center"/>
    </xf>
    <xf numFmtId="4" fontId="42" fillId="0" borderId="51" xfId="0" applyNumberFormat="1" applyFont="1" applyBorder="1" applyAlignment="1">
      <alignment horizontal="centerContinuous" vertical="center"/>
    </xf>
    <xf numFmtId="4" fontId="42" fillId="0" borderId="52" xfId="0" applyNumberFormat="1" applyFont="1" applyBorder="1" applyAlignment="1">
      <alignment horizontal="centerContinuous" vertical="center"/>
    </xf>
    <xf numFmtId="3" fontId="42" fillId="0" borderId="51" xfId="0" applyNumberFormat="1" applyFont="1" applyBorder="1" applyAlignment="1">
      <alignment horizontal="centerContinuous" vertical="center"/>
    </xf>
    <xf numFmtId="3" fontId="42" fillId="0" borderId="52" xfId="0" applyNumberFormat="1" applyFont="1" applyBorder="1" applyAlignment="1">
      <alignment horizontal="centerContinuous" vertical="center"/>
    </xf>
    <xf numFmtId="3" fontId="42" fillId="0" borderId="53" xfId="0" applyNumberFormat="1" applyFont="1" applyBorder="1" applyAlignment="1">
      <alignment horizontal="centerContinuous" vertical="center"/>
    </xf>
    <xf numFmtId="0" fontId="42" fillId="0" borderId="0" xfId="0" applyFont="1" applyBorder="1" applyAlignment="1">
      <alignment/>
    </xf>
    <xf numFmtId="0" fontId="42" fillId="0" borderId="54" xfId="0" applyFont="1" applyBorder="1" applyAlignment="1">
      <alignment horizontal="center"/>
    </xf>
    <xf numFmtId="0" fontId="42" fillId="0" borderId="55" xfId="0" applyFont="1" applyBorder="1" applyAlignment="1">
      <alignment horizontal="center"/>
    </xf>
    <xf numFmtId="233" fontId="42" fillId="0" borderId="56" xfId="0" applyNumberFormat="1" applyFont="1" applyBorder="1" applyAlignment="1">
      <alignment horizontal="center" vertical="center"/>
    </xf>
    <xf numFmtId="4" fontId="42" fillId="0" borderId="56" xfId="0" applyNumberFormat="1" applyFont="1" applyBorder="1" applyAlignment="1">
      <alignment horizontal="center" vertical="center"/>
    </xf>
    <xf numFmtId="3" fontId="42" fillId="0" borderId="56" xfId="0" applyNumberFormat="1" applyFont="1" applyBorder="1" applyAlignment="1">
      <alignment horizontal="center" vertical="center"/>
    </xf>
    <xf numFmtId="3" fontId="42" fillId="0" borderId="57" xfId="0" applyNumberFormat="1" applyFont="1" applyBorder="1" applyAlignment="1">
      <alignment horizontal="center" vertical="center"/>
    </xf>
    <xf numFmtId="0" fontId="42" fillId="0" borderId="0" xfId="0" applyFont="1" applyBorder="1" applyAlignment="1">
      <alignment horizontal="center"/>
    </xf>
    <xf numFmtId="0" fontId="42" fillId="0" borderId="18" xfId="0" applyFont="1" applyBorder="1" applyAlignment="1">
      <alignment/>
    </xf>
    <xf numFmtId="0" fontId="42" fillId="0" borderId="18" xfId="0" applyFont="1" applyBorder="1" applyAlignment="1" quotePrefix="1">
      <alignment horizontal="center"/>
    </xf>
    <xf numFmtId="233" fontId="42" fillId="0" borderId="18" xfId="0" applyNumberFormat="1" applyFont="1" applyBorder="1" applyAlignment="1">
      <alignment/>
    </xf>
    <xf numFmtId="4" fontId="42" fillId="0" borderId="18" xfId="0" applyNumberFormat="1" applyFont="1" applyBorder="1" applyAlignment="1">
      <alignment/>
    </xf>
    <xf numFmtId="3" fontId="42" fillId="0" borderId="18" xfId="0" applyNumberFormat="1" applyFont="1" applyBorder="1" applyAlignment="1">
      <alignment/>
    </xf>
    <xf numFmtId="3" fontId="42" fillId="0" borderId="58" xfId="0" applyNumberFormat="1" applyFont="1" applyBorder="1" applyAlignment="1">
      <alignment/>
    </xf>
    <xf numFmtId="38" fontId="42" fillId="0" borderId="18" xfId="54" applyFont="1" applyBorder="1" applyAlignment="1">
      <alignment/>
    </xf>
    <xf numFmtId="38" fontId="42" fillId="0" borderId="58" xfId="54" applyFont="1" applyBorder="1" applyAlignment="1">
      <alignment/>
    </xf>
    <xf numFmtId="49" fontId="42" fillId="0" borderId="18" xfId="0" applyNumberFormat="1" applyFont="1" applyBorder="1" applyAlignment="1" quotePrefix="1">
      <alignment horizontal="center"/>
    </xf>
    <xf numFmtId="0" fontId="42" fillId="0" borderId="18" xfId="0" applyFont="1" applyBorder="1" applyAlignment="1">
      <alignment horizontal="center"/>
    </xf>
    <xf numFmtId="0" fontId="42" fillId="0" borderId="15" xfId="0" applyFont="1" applyBorder="1" applyAlignment="1">
      <alignment horizontal="center"/>
    </xf>
    <xf numFmtId="233" fontId="42" fillId="0" borderId="15" xfId="0" applyNumberFormat="1" applyFont="1" applyBorder="1" applyAlignment="1">
      <alignment/>
    </xf>
    <xf numFmtId="4" fontId="42" fillId="0" borderId="15" xfId="0" applyNumberFormat="1" applyFont="1" applyBorder="1" applyAlignment="1">
      <alignment/>
    </xf>
    <xf numFmtId="3" fontId="42" fillId="0" borderId="15" xfId="0" applyNumberFormat="1" applyFont="1" applyBorder="1" applyAlignment="1">
      <alignment/>
    </xf>
    <xf numFmtId="3" fontId="42" fillId="0" borderId="43" xfId="0" applyNumberFormat="1" applyFont="1" applyBorder="1" applyAlignment="1">
      <alignment/>
    </xf>
    <xf numFmtId="0" fontId="45" fillId="0" borderId="0" xfId="0" applyFont="1" applyAlignment="1">
      <alignment/>
    </xf>
    <xf numFmtId="0" fontId="46" fillId="0" borderId="0" xfId="0" applyFont="1" applyAlignment="1">
      <alignment/>
    </xf>
    <xf numFmtId="0" fontId="47" fillId="0" borderId="0" xfId="0" applyFont="1" applyAlignment="1" applyProtection="1">
      <alignment/>
      <protection locked="0"/>
    </xf>
    <xf numFmtId="3" fontId="48" fillId="0" borderId="0" xfId="0" applyNumberFormat="1" applyFont="1" applyAlignment="1">
      <alignment/>
    </xf>
    <xf numFmtId="0" fontId="45" fillId="0" borderId="51" xfId="0" applyFont="1" applyBorder="1" applyAlignment="1">
      <alignment/>
    </xf>
    <xf numFmtId="0" fontId="48" fillId="0" borderId="51" xfId="0" applyFont="1" applyBorder="1" applyAlignment="1">
      <alignment horizontal="center"/>
    </xf>
    <xf numFmtId="233" fontId="48" fillId="0" borderId="51" xfId="0" applyNumberFormat="1" applyFont="1" applyBorder="1" applyAlignment="1">
      <alignment horizontal="centerContinuous" vertical="center"/>
    </xf>
    <xf numFmtId="233" fontId="48" fillId="0" borderId="52" xfId="0" applyNumberFormat="1" applyFont="1" applyBorder="1" applyAlignment="1">
      <alignment horizontal="centerContinuous" vertical="center"/>
    </xf>
    <xf numFmtId="4" fontId="48" fillId="0" borderId="51" xfId="0" applyNumberFormat="1" applyFont="1" applyBorder="1" applyAlignment="1">
      <alignment horizontal="centerContinuous" vertical="center"/>
    </xf>
    <xf numFmtId="4" fontId="48" fillId="0" borderId="52" xfId="0" applyNumberFormat="1" applyFont="1" applyBorder="1" applyAlignment="1">
      <alignment horizontal="centerContinuous" vertical="center"/>
    </xf>
    <xf numFmtId="3" fontId="48" fillId="0" borderId="51" xfId="0" applyNumberFormat="1" applyFont="1" applyBorder="1" applyAlignment="1">
      <alignment horizontal="centerContinuous" vertical="center"/>
    </xf>
    <xf numFmtId="3" fontId="48" fillId="0" borderId="52" xfId="0" applyNumberFormat="1" applyFont="1" applyBorder="1" applyAlignment="1">
      <alignment horizontal="centerContinuous" vertical="center"/>
    </xf>
    <xf numFmtId="3" fontId="48" fillId="0" borderId="53" xfId="0" applyNumberFormat="1" applyFont="1" applyBorder="1" applyAlignment="1">
      <alignment horizontal="centerContinuous" vertical="center"/>
    </xf>
    <xf numFmtId="0" fontId="47" fillId="0" borderId="18" xfId="0" applyFont="1" applyBorder="1" applyAlignment="1" applyProtection="1">
      <alignment/>
      <protection locked="0"/>
    </xf>
    <xf numFmtId="0" fontId="48" fillId="0" borderId="54" xfId="0" applyFont="1" applyBorder="1" applyAlignment="1">
      <alignment horizontal="center"/>
    </xf>
    <xf numFmtId="233" fontId="48" fillId="0" borderId="56" xfId="0" applyNumberFormat="1" applyFont="1" applyBorder="1" applyAlignment="1">
      <alignment horizontal="center" vertical="center"/>
    </xf>
    <xf numFmtId="4" fontId="48" fillId="0" borderId="56" xfId="0" applyNumberFormat="1" applyFont="1" applyBorder="1" applyAlignment="1">
      <alignment horizontal="center" vertical="center"/>
    </xf>
    <xf numFmtId="3" fontId="48" fillId="0" borderId="56" xfId="0" applyNumberFormat="1" applyFont="1" applyBorder="1" applyAlignment="1">
      <alignment horizontal="center" vertical="center"/>
    </xf>
    <xf numFmtId="3" fontId="48" fillId="0" borderId="57" xfId="0" applyNumberFormat="1" applyFont="1" applyBorder="1" applyAlignment="1">
      <alignment horizontal="center" vertical="center"/>
    </xf>
    <xf numFmtId="0" fontId="48" fillId="0" borderId="18" xfId="0" applyFont="1" applyBorder="1" applyAlignment="1">
      <alignment/>
    </xf>
    <xf numFmtId="0" fontId="48" fillId="0" borderId="58" xfId="0" applyFont="1" applyBorder="1" applyAlignment="1" quotePrefix="1">
      <alignment horizontal="center"/>
    </xf>
    <xf numFmtId="233" fontId="48" fillId="0" borderId="18" xfId="0" applyNumberFormat="1" applyFont="1" applyBorder="1" applyAlignment="1">
      <alignment/>
    </xf>
    <xf numFmtId="4" fontId="48" fillId="0" borderId="18" xfId="0" applyNumberFormat="1" applyFont="1" applyBorder="1" applyAlignment="1">
      <alignment/>
    </xf>
    <xf numFmtId="3" fontId="48" fillId="0" borderId="18" xfId="0" applyNumberFormat="1" applyFont="1" applyBorder="1" applyAlignment="1">
      <alignment/>
    </xf>
    <xf numFmtId="3" fontId="48" fillId="0" borderId="58" xfId="0" applyNumberFormat="1" applyFont="1" applyBorder="1" applyAlignment="1">
      <alignment/>
    </xf>
    <xf numFmtId="0" fontId="48" fillId="0" borderId="18" xfId="0" applyFont="1" applyBorder="1" applyAlignment="1" quotePrefix="1">
      <alignment horizontal="center" shrinkToFit="1"/>
    </xf>
    <xf numFmtId="0" fontId="48" fillId="0" borderId="18" xfId="0" applyFont="1" applyBorder="1" applyAlignment="1">
      <alignment horizontal="center" shrinkToFit="1"/>
    </xf>
    <xf numFmtId="0" fontId="48" fillId="0" borderId="18" xfId="0" applyFont="1" applyBorder="1" applyAlignment="1">
      <alignment horizontal="center"/>
    </xf>
    <xf numFmtId="233" fontId="48" fillId="0" borderId="58" xfId="0" applyNumberFormat="1" applyFont="1" applyBorder="1" applyAlignment="1">
      <alignment/>
    </xf>
    <xf numFmtId="0" fontId="48" fillId="0" borderId="15" xfId="0" applyFont="1" applyBorder="1" applyAlignment="1">
      <alignment horizontal="center"/>
    </xf>
    <xf numFmtId="0" fontId="48" fillId="0" borderId="43" xfId="0" applyFont="1" applyBorder="1" applyAlignment="1">
      <alignment horizontal="center"/>
    </xf>
    <xf numFmtId="233" fontId="48" fillId="0" borderId="43" xfId="0" applyNumberFormat="1" applyFont="1" applyBorder="1" applyAlignment="1">
      <alignment/>
    </xf>
    <xf numFmtId="233" fontId="48" fillId="0" borderId="15" xfId="0" applyNumberFormat="1" applyFont="1" applyBorder="1" applyAlignment="1">
      <alignment/>
    </xf>
    <xf numFmtId="4" fontId="48" fillId="0" borderId="15" xfId="0" applyNumberFormat="1" applyFont="1" applyBorder="1" applyAlignment="1">
      <alignment/>
    </xf>
    <xf numFmtId="4" fontId="48" fillId="0" borderId="43" xfId="0" applyNumberFormat="1" applyFont="1" applyBorder="1" applyAlignment="1">
      <alignment/>
    </xf>
    <xf numFmtId="3" fontId="48" fillId="0" borderId="43" xfId="0" applyNumberFormat="1" applyFont="1" applyBorder="1" applyAlignment="1">
      <alignment/>
    </xf>
    <xf numFmtId="0" fontId="48" fillId="0" borderId="18" xfId="0" applyFont="1" applyBorder="1" applyAlignment="1" quotePrefix="1">
      <alignment horizontal="center"/>
    </xf>
    <xf numFmtId="3" fontId="48" fillId="0" borderId="15" xfId="0" applyNumberFormat="1" applyFont="1" applyBorder="1" applyAlignment="1">
      <alignment/>
    </xf>
    <xf numFmtId="0" fontId="48" fillId="0" borderId="51" xfId="0" applyFont="1" applyBorder="1" applyAlignment="1">
      <alignment horizontal="center" vertical="center"/>
    </xf>
    <xf numFmtId="0" fontId="48" fillId="0" borderId="52" xfId="0" applyFont="1" applyBorder="1" applyAlignment="1">
      <alignment horizontal="centerContinuous" vertical="center"/>
    </xf>
    <xf numFmtId="0" fontId="48" fillId="0" borderId="53" xfId="0" applyFont="1" applyBorder="1" applyAlignment="1">
      <alignment horizontal="centerContinuous" vertical="center"/>
    </xf>
    <xf numFmtId="0" fontId="48" fillId="0" borderId="18" xfId="0" applyFont="1" applyBorder="1" applyAlignment="1">
      <alignment horizontal="center" vertical="center"/>
    </xf>
    <xf numFmtId="3" fontId="48" fillId="0" borderId="51" xfId="0" applyNumberFormat="1" applyFont="1" applyBorder="1" applyAlignment="1">
      <alignment horizontal="center" vertical="center" shrinkToFit="1"/>
    </xf>
    <xf numFmtId="0" fontId="48" fillId="0" borderId="59" xfId="0" applyFont="1" applyBorder="1" applyAlignment="1">
      <alignment horizontal="center" vertical="center" shrinkToFit="1"/>
    </xf>
    <xf numFmtId="0" fontId="48" fillId="0" borderId="51" xfId="0" applyFont="1" applyBorder="1" applyAlignment="1">
      <alignment horizontal="center" vertical="center" shrinkToFit="1"/>
    </xf>
    <xf numFmtId="0" fontId="48" fillId="0" borderId="60" xfId="0" applyFont="1" applyBorder="1" applyAlignment="1">
      <alignment horizontal="center" vertical="center" shrinkToFit="1"/>
    </xf>
    <xf numFmtId="0" fontId="48" fillId="0" borderId="51" xfId="0" applyFont="1" applyBorder="1" applyAlignment="1">
      <alignment/>
    </xf>
    <xf numFmtId="0" fontId="48" fillId="0" borderId="51" xfId="0" applyFont="1" applyBorder="1" applyAlignment="1">
      <alignment horizontal="center" shrinkToFit="1"/>
    </xf>
    <xf numFmtId="3" fontId="48" fillId="0" borderId="51" xfId="0" applyNumberFormat="1" applyFont="1" applyBorder="1" applyAlignment="1">
      <alignment/>
    </xf>
    <xf numFmtId="0" fontId="48" fillId="0" borderId="59" xfId="0" applyFont="1" applyBorder="1" applyAlignment="1">
      <alignment/>
    </xf>
    <xf numFmtId="4" fontId="48" fillId="0" borderId="51" xfId="0" applyNumberFormat="1" applyFont="1" applyBorder="1" applyAlignment="1">
      <alignment/>
    </xf>
    <xf numFmtId="0" fontId="48" fillId="0" borderId="60" xfId="0" applyFont="1" applyBorder="1" applyAlignment="1">
      <alignment/>
    </xf>
    <xf numFmtId="0" fontId="48" fillId="0" borderId="61" xfId="0" applyFont="1" applyBorder="1" applyAlignment="1">
      <alignment/>
    </xf>
    <xf numFmtId="0" fontId="48" fillId="0" borderId="62" xfId="0" applyFont="1" applyBorder="1" applyAlignment="1">
      <alignment/>
    </xf>
    <xf numFmtId="0" fontId="48" fillId="0" borderId="61" xfId="0" applyFont="1" applyBorder="1" applyAlignment="1">
      <alignment horizontal="center"/>
    </xf>
    <xf numFmtId="0" fontId="48" fillId="0" borderId="62" xfId="0" applyFont="1" applyBorder="1" applyAlignment="1">
      <alignment horizontal="center"/>
    </xf>
    <xf numFmtId="3" fontId="48" fillId="0" borderId="63" xfId="0" applyNumberFormat="1" applyFont="1" applyBorder="1" applyAlignment="1">
      <alignment/>
    </xf>
    <xf numFmtId="0" fontId="48" fillId="0" borderId="27" xfId="0" applyFont="1" applyBorder="1" applyAlignment="1">
      <alignment horizontal="center"/>
    </xf>
    <xf numFmtId="4" fontId="48" fillId="0" borderId="64" xfId="0" applyNumberFormat="1" applyFont="1" applyBorder="1" applyAlignment="1">
      <alignment/>
    </xf>
    <xf numFmtId="0" fontId="48" fillId="0" borderId="43" xfId="0" applyFont="1" applyBorder="1" applyAlignment="1">
      <alignment/>
    </xf>
    <xf numFmtId="0" fontId="48" fillId="0" borderId="65" xfId="0" applyFont="1" applyBorder="1" applyAlignment="1">
      <alignment/>
    </xf>
    <xf numFmtId="3" fontId="48" fillId="0" borderId="65" xfId="0" applyNumberFormat="1" applyFont="1" applyBorder="1" applyAlignment="1">
      <alignment/>
    </xf>
    <xf numFmtId="4" fontId="48" fillId="0" borderId="65" xfId="0" applyNumberFormat="1" applyFont="1" applyBorder="1" applyAlignment="1">
      <alignment/>
    </xf>
    <xf numFmtId="0" fontId="47" fillId="0" borderId="0" xfId="0" applyFont="1" applyBorder="1" applyAlignment="1" applyProtection="1">
      <alignment/>
      <protection locked="0"/>
    </xf>
    <xf numFmtId="3" fontId="48" fillId="0" borderId="51" xfId="0" applyNumberFormat="1" applyFont="1" applyBorder="1" applyAlignment="1">
      <alignment vertical="center"/>
    </xf>
    <xf numFmtId="3" fontId="48" fillId="0" borderId="52" xfId="0" applyNumberFormat="1" applyFont="1" applyBorder="1" applyAlignment="1">
      <alignment vertical="center"/>
    </xf>
    <xf numFmtId="3" fontId="48" fillId="0" borderId="53" xfId="0" applyNumberFormat="1" applyFont="1" applyBorder="1" applyAlignment="1">
      <alignment vertical="center"/>
    </xf>
    <xf numFmtId="49" fontId="48" fillId="0" borderId="18" xfId="0" applyNumberFormat="1" applyFont="1" applyBorder="1" applyAlignment="1" quotePrefix="1">
      <alignment horizontal="center"/>
    </xf>
    <xf numFmtId="0" fontId="47" fillId="0" borderId="0" xfId="0" applyFont="1" applyBorder="1" applyAlignment="1">
      <alignment/>
    </xf>
    <xf numFmtId="3" fontId="47" fillId="0" borderId="0" xfId="0" applyNumberFormat="1" applyFont="1" applyBorder="1" applyAlignment="1">
      <alignment/>
    </xf>
    <xf numFmtId="3" fontId="48" fillId="0" borderId="0" xfId="0" applyNumberFormat="1" applyFont="1" applyBorder="1" applyAlignment="1">
      <alignment/>
    </xf>
    <xf numFmtId="0" fontId="49" fillId="0" borderId="0" xfId="0" applyFont="1" applyAlignment="1" applyProtection="1">
      <alignment/>
      <protection locked="0"/>
    </xf>
    <xf numFmtId="0" fontId="45" fillId="0" borderId="0" xfId="0" applyFont="1" applyAlignment="1">
      <alignment horizontal="left"/>
    </xf>
    <xf numFmtId="0" fontId="46" fillId="0" borderId="0" xfId="0" applyFont="1" applyAlignment="1">
      <alignment horizontal="left"/>
    </xf>
    <xf numFmtId="0" fontId="45" fillId="0" borderId="66" xfId="0" applyFont="1" applyBorder="1" applyAlignment="1">
      <alignment vertical="center"/>
    </xf>
    <xf numFmtId="0" fontId="48" fillId="0" borderId="66" xfId="0" applyFont="1" applyBorder="1" applyAlignment="1">
      <alignment horizontal="center" vertical="center"/>
    </xf>
    <xf numFmtId="3" fontId="48" fillId="0" borderId="66" xfId="0" applyNumberFormat="1" applyFont="1" applyBorder="1" applyAlignment="1">
      <alignment horizontal="centerContinuous" vertical="center"/>
    </xf>
    <xf numFmtId="3" fontId="48" fillId="0" borderId="67" xfId="0" applyNumberFormat="1" applyFont="1" applyBorder="1" applyAlignment="1">
      <alignment horizontal="centerContinuous" vertical="center"/>
    </xf>
    <xf numFmtId="233" fontId="48" fillId="0" borderId="67" xfId="0" applyNumberFormat="1" applyFont="1" applyBorder="1" applyAlignment="1">
      <alignment horizontal="centerContinuous" vertical="center"/>
    </xf>
    <xf numFmtId="4" fontId="48" fillId="0" borderId="68" xfId="0" applyNumberFormat="1" applyFont="1" applyBorder="1" applyAlignment="1">
      <alignment horizontal="centerContinuous" vertical="center"/>
    </xf>
    <xf numFmtId="4" fontId="48" fillId="0" borderId="67" xfId="0" applyNumberFormat="1" applyFont="1" applyBorder="1" applyAlignment="1">
      <alignment horizontal="centerContinuous" vertical="center"/>
    </xf>
    <xf numFmtId="4" fontId="48" fillId="0" borderId="69" xfId="0" applyNumberFormat="1" applyFont="1" applyBorder="1" applyAlignment="1">
      <alignment horizontal="centerContinuous" vertical="center"/>
    </xf>
    <xf numFmtId="3" fontId="48" fillId="0" borderId="68" xfId="0" applyNumberFormat="1" applyFont="1" applyBorder="1" applyAlignment="1">
      <alignment horizontal="centerContinuous" vertical="center"/>
    </xf>
    <xf numFmtId="3" fontId="48" fillId="0" borderId="69" xfId="0" applyNumberFormat="1" applyFont="1" applyBorder="1" applyAlignment="1">
      <alignment horizontal="centerContinuous" vertical="center"/>
    </xf>
    <xf numFmtId="0" fontId="49" fillId="0" borderId="70" xfId="0" applyFont="1" applyBorder="1" applyAlignment="1">
      <alignment vertical="center"/>
    </xf>
    <xf numFmtId="0" fontId="48" fillId="0" borderId="70" xfId="0" applyFont="1" applyBorder="1" applyAlignment="1">
      <alignment horizontal="center" vertical="center"/>
    </xf>
    <xf numFmtId="3" fontId="48" fillId="0" borderId="71" xfId="0" applyNumberFormat="1" applyFont="1" applyBorder="1" applyAlignment="1">
      <alignment horizontal="center" vertical="center"/>
    </xf>
    <xf numFmtId="3" fontId="48" fillId="0" borderId="72" xfId="0" applyNumberFormat="1" applyFont="1" applyBorder="1" applyAlignment="1">
      <alignment horizontal="center" vertical="center"/>
    </xf>
    <xf numFmtId="3" fontId="48" fillId="0" borderId="73" xfId="0" applyNumberFormat="1" applyFont="1" applyBorder="1" applyAlignment="1">
      <alignment horizontal="center" vertical="center"/>
    </xf>
    <xf numFmtId="3" fontId="48" fillId="0" borderId="52" xfId="0" applyNumberFormat="1" applyFont="1" applyBorder="1" applyAlignment="1">
      <alignment horizontal="center" vertical="center"/>
    </xf>
    <xf numFmtId="3" fontId="48" fillId="0" borderId="51" xfId="0" applyNumberFormat="1" applyFont="1" applyBorder="1" applyAlignment="1">
      <alignment horizontal="center" vertical="center"/>
    </xf>
    <xf numFmtId="233" fontId="48" fillId="0" borderId="73" xfId="0" applyNumberFormat="1" applyFont="1" applyBorder="1" applyAlignment="1">
      <alignment horizontal="center" vertical="center"/>
    </xf>
    <xf numFmtId="233" fontId="48" fillId="0" borderId="51" xfId="0" applyNumberFormat="1" applyFont="1" applyBorder="1" applyAlignment="1">
      <alignment horizontal="center" vertical="center"/>
    </xf>
    <xf numFmtId="3" fontId="48" fillId="0" borderId="74" xfId="0" applyNumberFormat="1" applyFont="1" applyBorder="1" applyAlignment="1">
      <alignment horizontal="center" vertical="center"/>
    </xf>
    <xf numFmtId="233" fontId="48" fillId="0" borderId="71" xfId="0" applyNumberFormat="1" applyFont="1" applyBorder="1" applyAlignment="1">
      <alignment horizontal="center" vertical="center"/>
    </xf>
    <xf numFmtId="0" fontId="48" fillId="0" borderId="66" xfId="0" applyFont="1" applyBorder="1" applyAlignment="1">
      <alignment vertical="center"/>
    </xf>
    <xf numFmtId="3" fontId="48" fillId="0" borderId="66" xfId="0" applyNumberFormat="1" applyFont="1" applyBorder="1" applyAlignment="1">
      <alignment/>
    </xf>
    <xf numFmtId="3" fontId="48" fillId="0" borderId="75" xfId="0" applyNumberFormat="1" applyFont="1" applyBorder="1" applyAlignment="1">
      <alignment horizontal="center"/>
    </xf>
    <xf numFmtId="3" fontId="48" fillId="0" borderId="76" xfId="0" applyNumberFormat="1" applyFont="1" applyBorder="1" applyAlignment="1">
      <alignment/>
    </xf>
    <xf numFmtId="3" fontId="48" fillId="0" borderId="67" xfId="0" applyNumberFormat="1" applyFont="1" applyBorder="1" applyAlignment="1">
      <alignment horizontal="center"/>
    </xf>
    <xf numFmtId="3" fontId="48" fillId="0" borderId="68" xfId="0" applyNumberFormat="1" applyFont="1" applyBorder="1" applyAlignment="1">
      <alignment/>
    </xf>
    <xf numFmtId="233" fontId="48" fillId="0" borderId="75" xfId="0" applyNumberFormat="1" applyFont="1" applyBorder="1" applyAlignment="1">
      <alignment/>
    </xf>
    <xf numFmtId="233" fontId="48" fillId="0" borderId="69" xfId="0" applyNumberFormat="1" applyFont="1" applyBorder="1" applyAlignment="1">
      <alignment/>
    </xf>
    <xf numFmtId="3" fontId="48" fillId="0" borderId="75" xfId="0" applyNumberFormat="1" applyFont="1" applyBorder="1" applyAlignment="1">
      <alignment/>
    </xf>
    <xf numFmtId="3" fontId="48" fillId="0" borderId="67" xfId="0" applyNumberFormat="1" applyFont="1" applyBorder="1" applyAlignment="1">
      <alignment/>
    </xf>
    <xf numFmtId="3" fontId="48" fillId="0" borderId="69" xfId="0" applyNumberFormat="1" applyFont="1" applyBorder="1" applyAlignment="1">
      <alignment/>
    </xf>
    <xf numFmtId="0" fontId="48" fillId="0" borderId="66" xfId="0" applyFont="1" applyBorder="1" applyAlignment="1">
      <alignment/>
    </xf>
    <xf numFmtId="0" fontId="49" fillId="0" borderId="70" xfId="0" applyFont="1" applyBorder="1" applyAlignment="1">
      <alignment/>
    </xf>
    <xf numFmtId="0" fontId="49" fillId="0" borderId="0" xfId="0" applyFont="1" applyAlignment="1" applyProtection="1">
      <alignment/>
      <protection locked="0"/>
    </xf>
    <xf numFmtId="0" fontId="48" fillId="0" borderId="70" xfId="0" applyFont="1" applyBorder="1" applyAlignment="1">
      <alignment vertical="center"/>
    </xf>
    <xf numFmtId="3" fontId="48" fillId="0" borderId="70" xfId="0" applyNumberFormat="1" applyFont="1" applyBorder="1" applyAlignment="1">
      <alignment/>
    </xf>
    <xf numFmtId="3" fontId="48" fillId="0" borderId="61" xfId="0" applyNumberFormat="1" applyFont="1" applyBorder="1" applyAlignment="1">
      <alignment horizontal="center"/>
    </xf>
    <xf numFmtId="3" fontId="48" fillId="0" borderId="77" xfId="0" applyNumberFormat="1" applyFont="1" applyBorder="1" applyAlignment="1">
      <alignment/>
    </xf>
    <xf numFmtId="3" fontId="48" fillId="0" borderId="0" xfId="0" applyNumberFormat="1" applyFont="1" applyBorder="1" applyAlignment="1">
      <alignment horizontal="center"/>
    </xf>
    <xf numFmtId="3" fontId="48" fillId="0" borderId="18" xfId="0" applyNumberFormat="1" applyFont="1" applyBorder="1" applyAlignment="1">
      <alignment/>
    </xf>
    <xf numFmtId="233" fontId="48" fillId="0" borderId="61" xfId="0" applyNumberFormat="1" applyFont="1" applyBorder="1" applyAlignment="1">
      <alignment/>
    </xf>
    <xf numFmtId="233" fontId="48" fillId="0" borderId="78" xfId="0" applyNumberFormat="1" applyFont="1" applyBorder="1" applyAlignment="1">
      <alignment/>
    </xf>
    <xf numFmtId="3" fontId="48" fillId="0" borderId="61" xfId="0" applyNumberFormat="1" applyFont="1" applyBorder="1" applyAlignment="1">
      <alignment/>
    </xf>
    <xf numFmtId="3" fontId="48" fillId="0" borderId="0" xfId="0" applyNumberFormat="1" applyFont="1" applyBorder="1" applyAlignment="1">
      <alignment/>
    </xf>
    <xf numFmtId="233" fontId="48" fillId="0" borderId="0" xfId="0" applyNumberFormat="1" applyFont="1" applyBorder="1" applyAlignment="1">
      <alignment/>
    </xf>
    <xf numFmtId="0" fontId="48" fillId="0" borderId="70" xfId="0" applyFont="1" applyBorder="1" applyAlignment="1">
      <alignment/>
    </xf>
    <xf numFmtId="4" fontId="48" fillId="0" borderId="77" xfId="0" applyNumberFormat="1" applyFont="1" applyBorder="1" applyAlignment="1">
      <alignment/>
    </xf>
    <xf numFmtId="4" fontId="48" fillId="0" borderId="0" xfId="0" applyNumberFormat="1" applyFont="1" applyBorder="1" applyAlignment="1">
      <alignment/>
    </xf>
    <xf numFmtId="4" fontId="48" fillId="0" borderId="18" xfId="0" applyNumberFormat="1" applyFont="1" applyBorder="1" applyAlignment="1">
      <alignment/>
    </xf>
    <xf numFmtId="4" fontId="48" fillId="0" borderId="61" xfId="0" applyNumberFormat="1" applyFont="1" applyBorder="1" applyAlignment="1">
      <alignment/>
    </xf>
    <xf numFmtId="4" fontId="48" fillId="0" borderId="78" xfId="0" applyNumberFormat="1" applyFont="1" applyBorder="1" applyAlignment="1">
      <alignment/>
    </xf>
    <xf numFmtId="3" fontId="48" fillId="0" borderId="78" xfId="0" applyNumberFormat="1" applyFont="1" applyBorder="1" applyAlignment="1">
      <alignment/>
    </xf>
    <xf numFmtId="0" fontId="48" fillId="0" borderId="0" xfId="0" applyFont="1" applyBorder="1" applyAlignment="1">
      <alignment horizontal="center"/>
    </xf>
    <xf numFmtId="3" fontId="48" fillId="0" borderId="79" xfId="0" applyNumberFormat="1" applyFont="1" applyBorder="1" applyAlignment="1">
      <alignment/>
    </xf>
    <xf numFmtId="0" fontId="48" fillId="0" borderId="78" xfId="0" applyFont="1" applyBorder="1" applyAlignment="1">
      <alignment horizontal="center"/>
    </xf>
    <xf numFmtId="0" fontId="48" fillId="0" borderId="70" xfId="0" applyFont="1" applyBorder="1" applyAlignment="1">
      <alignment horizontal="center"/>
    </xf>
    <xf numFmtId="0" fontId="48" fillId="0" borderId="80" xfId="0" applyFont="1" applyBorder="1" applyAlignment="1">
      <alignment horizontal="center"/>
    </xf>
    <xf numFmtId="3" fontId="48" fillId="0" borderId="81" xfId="0" applyNumberFormat="1" applyFont="1" applyBorder="1" applyAlignment="1">
      <alignment/>
    </xf>
    <xf numFmtId="0" fontId="48" fillId="0" borderId="82" xfId="0" applyFont="1" applyBorder="1" applyAlignment="1">
      <alignment horizontal="center" vertical="center"/>
    </xf>
    <xf numFmtId="3" fontId="48" fillId="0" borderId="83" xfId="0" applyNumberFormat="1" applyFont="1" applyBorder="1" applyAlignment="1">
      <alignment/>
    </xf>
    <xf numFmtId="0" fontId="48" fillId="0" borderId="84" xfId="0" applyFont="1" applyBorder="1" applyAlignment="1">
      <alignment horizontal="center"/>
    </xf>
    <xf numFmtId="3" fontId="48" fillId="0" borderId="85" xfId="0" applyNumberFormat="1" applyFont="1" applyBorder="1" applyAlignment="1">
      <alignment/>
    </xf>
    <xf numFmtId="3" fontId="48" fillId="0" borderId="86" xfId="0" applyNumberFormat="1" applyFont="1" applyBorder="1" applyAlignment="1">
      <alignment/>
    </xf>
    <xf numFmtId="0" fontId="48" fillId="0" borderId="87" xfId="0" applyFont="1" applyBorder="1" applyAlignment="1">
      <alignment horizontal="center"/>
    </xf>
    <xf numFmtId="0" fontId="48" fillId="0" borderId="88" xfId="0" applyFont="1" applyBorder="1" applyAlignment="1">
      <alignment horizontal="center"/>
    </xf>
    <xf numFmtId="0" fontId="48" fillId="0" borderId="89" xfId="0" applyFont="1" applyBorder="1" applyAlignment="1">
      <alignment horizontal="center"/>
    </xf>
    <xf numFmtId="3" fontId="48" fillId="0" borderId="90" xfId="0" applyNumberFormat="1" applyFont="1" applyBorder="1" applyAlignment="1">
      <alignment/>
    </xf>
    <xf numFmtId="0" fontId="48" fillId="0" borderId="91" xfId="0" applyFont="1" applyBorder="1" applyAlignment="1">
      <alignment horizontal="center"/>
    </xf>
    <xf numFmtId="0" fontId="49" fillId="0" borderId="87" xfId="0" applyFont="1" applyBorder="1" applyAlignment="1" applyProtection="1">
      <alignment/>
      <protection locked="0"/>
    </xf>
    <xf numFmtId="3" fontId="0" fillId="0" borderId="0" xfId="0" applyNumberFormat="1" applyFont="1" applyAlignment="1" applyProtection="1">
      <alignment vertical="center"/>
      <protection locked="0"/>
    </xf>
    <xf numFmtId="3" fontId="50" fillId="0" borderId="0" xfId="0" applyNumberFormat="1" applyFont="1" applyAlignment="1">
      <alignment vertical="center"/>
    </xf>
    <xf numFmtId="3" fontId="0" fillId="0" borderId="87" xfId="0" applyNumberFormat="1" applyFont="1" applyBorder="1" applyAlignment="1" applyProtection="1">
      <alignment vertical="center"/>
      <protection locked="0"/>
    </xf>
    <xf numFmtId="3" fontId="0" fillId="0" borderId="87" xfId="0" applyNumberFormat="1" applyFont="1" applyBorder="1" applyAlignment="1" applyProtection="1">
      <alignment vertical="center" shrinkToFit="1"/>
      <protection locked="0"/>
    </xf>
    <xf numFmtId="3" fontId="0" fillId="0" borderId="0" xfId="0" applyNumberFormat="1" applyFont="1" applyAlignment="1">
      <alignment vertical="center"/>
    </xf>
    <xf numFmtId="3" fontId="13" fillId="0" borderId="92" xfId="0" applyNumberFormat="1" applyFont="1" applyFill="1" applyBorder="1" applyAlignment="1">
      <alignment horizontal="center" vertical="center" wrapText="1"/>
    </xf>
    <xf numFmtId="3" fontId="13" fillId="0" borderId="93" xfId="0" applyNumberFormat="1" applyFont="1" applyFill="1" applyBorder="1" applyAlignment="1">
      <alignment horizontal="center" vertical="center" wrapText="1"/>
    </xf>
    <xf numFmtId="3" fontId="13" fillId="0" borderId="94" xfId="0" applyNumberFormat="1" applyFont="1" applyFill="1" applyBorder="1" applyAlignment="1" applyProtection="1">
      <alignment horizontal="center" vertical="center" wrapText="1"/>
      <protection locked="0"/>
    </xf>
    <xf numFmtId="3" fontId="13" fillId="0" borderId="0" xfId="0" applyNumberFormat="1" applyFont="1" applyAlignment="1">
      <alignment vertical="center"/>
    </xf>
    <xf numFmtId="0" fontId="51" fillId="0" borderId="12" xfId="0" applyFont="1" applyFill="1" applyBorder="1" applyAlignment="1">
      <alignment horizontal="center" vertical="center" wrapText="1"/>
    </xf>
    <xf numFmtId="3" fontId="13" fillId="0" borderId="95" xfId="0" applyNumberFormat="1" applyFont="1" applyFill="1" applyBorder="1" applyAlignment="1">
      <alignment horizontal="center" vertical="center" wrapText="1"/>
    </xf>
    <xf numFmtId="0" fontId="51" fillId="0" borderId="96" xfId="0" applyFont="1" applyFill="1" applyBorder="1" applyAlignment="1">
      <alignment horizontal="center" vertical="center" wrapText="1"/>
    </xf>
    <xf numFmtId="0" fontId="13" fillId="0" borderId="97" xfId="0" applyFont="1" applyFill="1" applyBorder="1" applyAlignment="1">
      <alignment horizontal="center" vertical="center" wrapText="1"/>
    </xf>
    <xf numFmtId="3" fontId="13" fillId="0" borderId="98" xfId="0" applyNumberFormat="1" applyFont="1" applyFill="1" applyBorder="1" applyAlignment="1">
      <alignment horizontal="center" vertical="center" wrapText="1"/>
    </xf>
    <xf numFmtId="3" fontId="13" fillId="0" borderId="99" xfId="0" applyNumberFormat="1" applyFont="1" applyFill="1" applyBorder="1" applyAlignment="1">
      <alignment horizontal="center" vertical="center" wrapText="1"/>
    </xf>
    <xf numFmtId="3" fontId="13" fillId="0" borderId="100" xfId="0" applyNumberFormat="1" applyFont="1" applyFill="1" applyBorder="1" applyAlignment="1">
      <alignment horizontal="center" vertical="center" wrapText="1"/>
    </xf>
    <xf numFmtId="3" fontId="52" fillId="0" borderId="98" xfId="0" applyNumberFormat="1" applyFont="1" applyFill="1" applyBorder="1" applyAlignment="1">
      <alignment horizontal="center" vertical="center"/>
    </xf>
    <xf numFmtId="3" fontId="52" fillId="0" borderId="99" xfId="0" applyNumberFormat="1" applyFont="1" applyFill="1" applyBorder="1" applyAlignment="1">
      <alignment horizontal="center" vertical="center"/>
    </xf>
    <xf numFmtId="3" fontId="52" fillId="0" borderId="101" xfId="0" applyNumberFormat="1" applyFont="1" applyFill="1" applyBorder="1" applyAlignment="1">
      <alignment horizontal="center" vertical="center"/>
    </xf>
    <xf numFmtId="3" fontId="13" fillId="0" borderId="102" xfId="0" applyNumberFormat="1" applyFont="1" applyFill="1" applyBorder="1" applyAlignment="1">
      <alignment horizontal="center" vertical="center"/>
    </xf>
    <xf numFmtId="3" fontId="13" fillId="0" borderId="103" xfId="0" applyNumberFormat="1" applyFont="1" applyFill="1" applyBorder="1" applyAlignment="1">
      <alignment horizontal="center" vertical="center"/>
    </xf>
    <xf numFmtId="3" fontId="13" fillId="0" borderId="104" xfId="0" applyNumberFormat="1" applyFont="1" applyFill="1" applyBorder="1" applyAlignment="1">
      <alignment horizontal="center" vertical="center"/>
    </xf>
    <xf numFmtId="3" fontId="13" fillId="0" borderId="105" xfId="0" applyNumberFormat="1" applyFont="1" applyFill="1" applyBorder="1" applyAlignment="1">
      <alignment horizontal="center" vertical="center"/>
    </xf>
    <xf numFmtId="0" fontId="13" fillId="0" borderId="106" xfId="0" applyFont="1" applyFill="1" applyBorder="1" applyAlignment="1">
      <alignment horizontal="center" vertical="center" wrapText="1"/>
    </xf>
    <xf numFmtId="0" fontId="51" fillId="0" borderId="95" xfId="0" applyFont="1" applyFill="1" applyBorder="1" applyAlignment="1">
      <alignment horizontal="distributed" vertical="center" wrapText="1"/>
    </xf>
    <xf numFmtId="0" fontId="51" fillId="0" borderId="10" xfId="0" applyFont="1" applyFill="1" applyBorder="1" applyAlignment="1">
      <alignment horizontal="distributed" vertical="center" wrapText="1"/>
    </xf>
    <xf numFmtId="3" fontId="13" fillId="0" borderId="107" xfId="0" applyNumberFormat="1" applyFont="1" applyFill="1" applyBorder="1" applyAlignment="1">
      <alignment horizontal="center" vertical="center" wrapText="1"/>
    </xf>
    <xf numFmtId="0" fontId="51" fillId="0" borderId="0" xfId="0" applyFont="1" applyFill="1" applyBorder="1" applyAlignment="1">
      <alignment horizontal="center" vertical="center" shrinkToFit="1"/>
    </xf>
    <xf numFmtId="3" fontId="52" fillId="0" borderId="108" xfId="0" applyNumberFormat="1" applyFont="1" applyFill="1" applyBorder="1" applyAlignment="1">
      <alignment horizontal="center" vertical="center"/>
    </xf>
    <xf numFmtId="3" fontId="52" fillId="0" borderId="12" xfId="0" applyNumberFormat="1" applyFont="1" applyFill="1" applyBorder="1" applyAlignment="1">
      <alignment horizontal="center" vertical="center"/>
    </xf>
    <xf numFmtId="3" fontId="52" fillId="0" borderId="10" xfId="0" applyNumberFormat="1" applyFont="1" applyFill="1" applyBorder="1" applyAlignment="1">
      <alignment horizontal="center" vertical="center"/>
    </xf>
    <xf numFmtId="3" fontId="13" fillId="0" borderId="95" xfId="0" applyNumberFormat="1" applyFont="1" applyFill="1" applyBorder="1" applyAlignment="1">
      <alignment horizontal="center" vertical="center"/>
    </xf>
    <xf numFmtId="3" fontId="13" fillId="0" borderId="35" xfId="0" applyNumberFormat="1" applyFont="1" applyFill="1" applyBorder="1" applyAlignment="1">
      <alignment horizontal="center" vertical="center"/>
    </xf>
    <xf numFmtId="3" fontId="13" fillId="0" borderId="10" xfId="0" applyNumberFormat="1" applyFont="1" applyFill="1" applyBorder="1" applyAlignment="1">
      <alignment horizontal="center" vertical="center"/>
    </xf>
    <xf numFmtId="3" fontId="13" fillId="0" borderId="109" xfId="0" applyNumberFormat="1" applyFont="1" applyFill="1" applyBorder="1" applyAlignment="1">
      <alignment horizontal="center" vertical="center"/>
    </xf>
    <xf numFmtId="3" fontId="13" fillId="0" borderId="95" xfId="0" applyNumberFormat="1" applyFont="1" applyFill="1" applyBorder="1" applyAlignment="1" applyProtection="1">
      <alignment horizontal="center" vertical="center"/>
      <protection locked="0"/>
    </xf>
    <xf numFmtId="3" fontId="13" fillId="0" borderId="10" xfId="0" applyNumberFormat="1" applyFont="1" applyFill="1" applyBorder="1" applyAlignment="1" applyProtection="1">
      <alignment horizontal="center" vertical="center"/>
      <protection locked="0"/>
    </xf>
    <xf numFmtId="3" fontId="13" fillId="0" borderId="10" xfId="0" applyNumberFormat="1" applyFont="1" applyFill="1" applyBorder="1" applyAlignment="1" applyProtection="1">
      <alignment vertical="center"/>
      <protection locked="0"/>
    </xf>
    <xf numFmtId="3" fontId="13" fillId="0" borderId="95" xfId="0" applyNumberFormat="1" applyFont="1" applyFill="1" applyBorder="1" applyAlignment="1" applyProtection="1">
      <alignment vertical="center"/>
      <protection locked="0"/>
    </xf>
    <xf numFmtId="3" fontId="13" fillId="0" borderId="108" xfId="0" applyNumberFormat="1" applyFont="1" applyFill="1" applyBorder="1" applyAlignment="1" applyProtection="1">
      <alignment vertical="center"/>
      <protection locked="0"/>
    </xf>
    <xf numFmtId="3" fontId="13" fillId="0" borderId="12" xfId="0" applyNumberFormat="1" applyFont="1" applyFill="1" applyBorder="1" applyAlignment="1" applyProtection="1">
      <alignment vertical="center"/>
      <protection locked="0"/>
    </xf>
    <xf numFmtId="3" fontId="13" fillId="0" borderId="109"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vertical="center" shrinkToFit="1"/>
      <protection locked="0"/>
    </xf>
    <xf numFmtId="3" fontId="13" fillId="0" borderId="108" xfId="0" applyNumberFormat="1" applyFont="1" applyFill="1" applyBorder="1" applyAlignment="1">
      <alignment vertical="center"/>
    </xf>
    <xf numFmtId="3" fontId="13" fillId="0" borderId="12" xfId="0" applyNumberFormat="1" applyFont="1" applyFill="1" applyBorder="1" applyAlignment="1">
      <alignment vertical="center"/>
    </xf>
    <xf numFmtId="3" fontId="13" fillId="0" borderId="10" xfId="0" applyNumberFormat="1" applyFont="1" applyFill="1" applyBorder="1" applyAlignment="1">
      <alignment vertical="center"/>
    </xf>
    <xf numFmtId="3" fontId="13" fillId="0" borderId="110" xfId="0" applyNumberFormat="1" applyFont="1" applyFill="1" applyBorder="1" applyAlignment="1">
      <alignment vertical="center"/>
    </xf>
    <xf numFmtId="3" fontId="13" fillId="0" borderId="0" xfId="0" applyNumberFormat="1" applyFont="1" applyFill="1" applyBorder="1" applyAlignment="1">
      <alignment vertical="center"/>
    </xf>
    <xf numFmtId="3" fontId="13" fillId="0" borderId="32" xfId="0" applyNumberFormat="1" applyFont="1" applyFill="1" applyBorder="1" applyAlignment="1">
      <alignment vertical="center"/>
    </xf>
    <xf numFmtId="3" fontId="13" fillId="0" borderId="109" xfId="0" applyNumberFormat="1" applyFont="1" applyFill="1" applyBorder="1" applyAlignment="1">
      <alignment vertical="center"/>
    </xf>
    <xf numFmtId="3" fontId="13" fillId="0" borderId="96" xfId="0" applyNumberFormat="1" applyFont="1" applyFill="1" applyBorder="1" applyAlignment="1" applyProtection="1" quotePrefix="1">
      <alignment horizontal="center" vertical="center"/>
      <protection locked="0"/>
    </xf>
    <xf numFmtId="3" fontId="13" fillId="0" borderId="111" xfId="0" applyNumberFormat="1" applyFont="1" applyFill="1" applyBorder="1" applyAlignment="1" applyProtection="1">
      <alignment vertical="center"/>
      <protection locked="0"/>
    </xf>
    <xf numFmtId="3" fontId="13" fillId="0" borderId="0" xfId="0" applyNumberFormat="1" applyFont="1" applyFill="1" applyAlignment="1">
      <alignment vertical="center"/>
    </xf>
    <xf numFmtId="3" fontId="53" fillId="0" borderId="10" xfId="0" applyNumberFormat="1" applyFont="1" applyFill="1" applyBorder="1" applyAlignment="1" applyProtection="1">
      <alignment horizontal="center" vertical="center"/>
      <protection locked="0"/>
    </xf>
    <xf numFmtId="3" fontId="53" fillId="0" borderId="10" xfId="0" applyNumberFormat="1" applyFont="1" applyFill="1" applyBorder="1" applyAlignment="1" applyProtection="1">
      <alignment vertical="center"/>
      <protection locked="0"/>
    </xf>
    <xf numFmtId="3" fontId="53" fillId="0" borderId="95" xfId="0" applyNumberFormat="1" applyFont="1" applyFill="1" applyBorder="1" applyAlignment="1" applyProtection="1">
      <alignment vertical="center"/>
      <protection locked="0"/>
    </xf>
    <xf numFmtId="3" fontId="53" fillId="0" borderId="12" xfId="0" applyNumberFormat="1" applyFont="1" applyFill="1" applyBorder="1" applyAlignment="1" applyProtection="1">
      <alignment vertical="center"/>
      <protection locked="0"/>
    </xf>
    <xf numFmtId="3" fontId="53" fillId="0" borderId="111" xfId="0" applyNumberFormat="1" applyFont="1" applyFill="1" applyBorder="1" applyAlignment="1" applyProtection="1">
      <alignment vertical="center"/>
      <protection locked="0"/>
    </xf>
    <xf numFmtId="3" fontId="53" fillId="0" borderId="0" xfId="0" applyNumberFormat="1" applyFont="1" applyFill="1" applyBorder="1" applyAlignment="1" applyProtection="1">
      <alignment vertical="center" shrinkToFit="1"/>
      <protection locked="0"/>
    </xf>
    <xf numFmtId="3" fontId="53" fillId="0" borderId="108" xfId="0" applyNumberFormat="1" applyFont="1" applyFill="1" applyBorder="1" applyAlignment="1">
      <alignment vertical="center"/>
    </xf>
    <xf numFmtId="3" fontId="53" fillId="0" borderId="12" xfId="0" applyNumberFormat="1" applyFont="1" applyFill="1" applyBorder="1" applyAlignment="1">
      <alignment vertical="center"/>
    </xf>
    <xf numFmtId="3" fontId="53" fillId="0" borderId="10" xfId="0" applyNumberFormat="1" applyFont="1" applyFill="1" applyBorder="1" applyAlignment="1">
      <alignment vertical="center"/>
    </xf>
    <xf numFmtId="3" fontId="53" fillId="0" borderId="110" xfId="0" applyNumberFormat="1" applyFont="1" applyFill="1" applyBorder="1" applyAlignment="1">
      <alignment vertical="center"/>
    </xf>
    <xf numFmtId="3" fontId="53" fillId="0" borderId="0" xfId="0" applyNumberFormat="1" applyFont="1" applyFill="1" applyBorder="1" applyAlignment="1">
      <alignment vertical="center"/>
    </xf>
    <xf numFmtId="3" fontId="53" fillId="0" borderId="32" xfId="0" applyNumberFormat="1" applyFont="1" applyFill="1" applyBorder="1" applyAlignment="1">
      <alignment vertical="center"/>
    </xf>
    <xf numFmtId="3" fontId="97" fillId="0" borderId="110" xfId="0" applyNumberFormat="1" applyFont="1" applyFill="1" applyBorder="1" applyAlignment="1">
      <alignment vertical="center"/>
    </xf>
    <xf numFmtId="3" fontId="97" fillId="0" borderId="0" xfId="0" applyNumberFormat="1" applyFont="1" applyFill="1" applyBorder="1" applyAlignment="1">
      <alignment vertical="center"/>
    </xf>
    <xf numFmtId="3" fontId="97" fillId="0" borderId="109" xfId="0" applyNumberFormat="1" applyFont="1" applyFill="1" applyBorder="1" applyAlignment="1">
      <alignment vertical="center"/>
    </xf>
    <xf numFmtId="3" fontId="53" fillId="0" borderId="96" xfId="0" applyNumberFormat="1" applyFont="1" applyFill="1" applyBorder="1" applyAlignment="1" applyProtection="1" quotePrefix="1">
      <alignment horizontal="center" vertical="center"/>
      <protection locked="0"/>
    </xf>
    <xf numFmtId="3" fontId="13" fillId="0" borderId="102" xfId="0" applyNumberFormat="1" applyFont="1" applyFill="1" applyBorder="1" applyAlignment="1" applyProtection="1">
      <alignment horizontal="center" vertical="center"/>
      <protection locked="0"/>
    </xf>
    <xf numFmtId="3" fontId="13" fillId="0" borderId="104" xfId="0" applyNumberFormat="1" applyFont="1" applyFill="1" applyBorder="1" applyAlignment="1" applyProtection="1">
      <alignment horizontal="center" vertical="center"/>
      <protection locked="0"/>
    </xf>
    <xf numFmtId="3" fontId="13" fillId="0" borderId="105" xfId="0" applyNumberFormat="1" applyFont="1" applyFill="1" applyBorder="1" applyAlignment="1" applyProtection="1">
      <alignment vertical="center"/>
      <protection locked="0"/>
    </xf>
    <xf numFmtId="3" fontId="13" fillId="0" borderId="102" xfId="0" applyNumberFormat="1" applyFont="1" applyFill="1" applyBorder="1" applyAlignment="1" applyProtection="1">
      <alignment vertical="center"/>
      <protection locked="0"/>
    </xf>
    <xf numFmtId="3" fontId="13" fillId="0" borderId="112" xfId="0" applyNumberFormat="1" applyFont="1" applyFill="1" applyBorder="1" applyAlignment="1" applyProtection="1">
      <alignment vertical="center"/>
      <protection locked="0"/>
    </xf>
    <xf numFmtId="3" fontId="13" fillId="0" borderId="97" xfId="0" applyNumberFormat="1" applyFont="1" applyFill="1" applyBorder="1" applyAlignment="1" applyProtection="1">
      <alignment vertical="center"/>
      <protection locked="0"/>
    </xf>
    <xf numFmtId="3" fontId="13" fillId="0" borderId="87" xfId="0" applyNumberFormat="1" applyFont="1" applyFill="1" applyBorder="1" applyAlignment="1" applyProtection="1">
      <alignment vertical="center" shrinkToFit="1"/>
      <protection locked="0"/>
    </xf>
    <xf numFmtId="3" fontId="13" fillId="0" borderId="112" xfId="0" applyNumberFormat="1" applyFont="1" applyFill="1" applyBorder="1" applyAlignment="1">
      <alignment vertical="center"/>
    </xf>
    <xf numFmtId="3" fontId="13" fillId="0" borderId="97" xfId="0" applyNumberFormat="1" applyFont="1" applyFill="1" applyBorder="1" applyAlignment="1">
      <alignment vertical="center"/>
    </xf>
    <xf numFmtId="3" fontId="13" fillId="0" borderId="104" xfId="0" applyNumberFormat="1" applyFont="1" applyFill="1" applyBorder="1" applyAlignment="1">
      <alignment vertical="center"/>
    </xf>
    <xf numFmtId="3" fontId="13" fillId="0" borderId="113" xfId="0" applyNumberFormat="1" applyFont="1" applyFill="1" applyBorder="1" applyAlignment="1">
      <alignment vertical="center"/>
    </xf>
    <xf numFmtId="3" fontId="13" fillId="0" borderId="114" xfId="0" applyNumberFormat="1" applyFont="1" applyFill="1" applyBorder="1" applyAlignment="1">
      <alignment vertical="center"/>
    </xf>
    <xf numFmtId="3" fontId="13" fillId="0" borderId="64" xfId="0" applyNumberFormat="1" applyFont="1" applyFill="1" applyBorder="1" applyAlignment="1">
      <alignment vertical="center"/>
    </xf>
    <xf numFmtId="3" fontId="13" fillId="0" borderId="103" xfId="0" applyNumberFormat="1" applyFont="1" applyFill="1" applyBorder="1" applyAlignment="1">
      <alignment vertical="center"/>
    </xf>
    <xf numFmtId="3" fontId="13" fillId="0" borderId="105" xfId="0" applyNumberFormat="1" applyFont="1" applyFill="1" applyBorder="1" applyAlignment="1">
      <alignment vertical="center"/>
    </xf>
    <xf numFmtId="3" fontId="13" fillId="0" borderId="106" xfId="0" applyNumberFormat="1" applyFont="1" applyFill="1" applyBorder="1" applyAlignment="1" applyProtection="1" quotePrefix="1">
      <alignment horizontal="center" vertical="center"/>
      <protection locked="0"/>
    </xf>
    <xf numFmtId="3" fontId="54" fillId="0" borderId="115" xfId="0" applyNumberFormat="1" applyFont="1" applyFill="1" applyBorder="1" applyAlignment="1">
      <alignment horizontal="center" vertical="center"/>
    </xf>
    <xf numFmtId="3" fontId="54" fillId="0" borderId="116" xfId="0" applyNumberFormat="1" applyFont="1" applyFill="1" applyBorder="1" applyAlignment="1" applyProtection="1">
      <alignment horizontal="center" vertical="center"/>
      <protection locked="0"/>
    </xf>
    <xf numFmtId="3" fontId="55" fillId="0" borderId="117" xfId="0" applyNumberFormat="1" applyFont="1" applyFill="1" applyBorder="1" applyAlignment="1">
      <alignment vertical="center"/>
    </xf>
    <xf numFmtId="0" fontId="54" fillId="0" borderId="115" xfId="0" applyFont="1" applyFill="1" applyBorder="1" applyAlignment="1">
      <alignment horizontal="center" vertical="center"/>
    </xf>
    <xf numFmtId="0" fontId="54" fillId="0" borderId="118" xfId="0" applyFont="1" applyFill="1" applyBorder="1" applyAlignment="1">
      <alignment vertical="center"/>
    </xf>
    <xf numFmtId="0" fontId="54" fillId="0" borderId="119" xfId="0" applyFont="1" applyFill="1" applyBorder="1" applyAlignment="1">
      <alignment vertical="center"/>
    </xf>
    <xf numFmtId="3" fontId="54" fillId="0" borderId="119" xfId="0" applyNumberFormat="1" applyFont="1" applyFill="1" applyBorder="1" applyAlignment="1" applyProtection="1">
      <alignment vertical="center"/>
      <protection locked="0"/>
    </xf>
    <xf numFmtId="3" fontId="54" fillId="0" borderId="117" xfId="0" applyNumberFormat="1" applyFont="1" applyFill="1" applyBorder="1" applyAlignment="1" applyProtection="1">
      <alignment vertical="center"/>
      <protection locked="0"/>
    </xf>
    <xf numFmtId="3" fontId="54" fillId="0" borderId="120" xfId="0" applyNumberFormat="1" applyFont="1" applyFill="1" applyBorder="1" applyAlignment="1" applyProtection="1">
      <alignment vertical="center" shrinkToFit="1"/>
      <protection locked="0"/>
    </xf>
    <xf numFmtId="3" fontId="54" fillId="0" borderId="118" xfId="0" applyNumberFormat="1" applyFont="1" applyFill="1" applyBorder="1" applyAlignment="1">
      <alignment vertical="center"/>
    </xf>
    <xf numFmtId="3" fontId="54" fillId="0" borderId="119" xfId="0" applyNumberFormat="1" applyFont="1" applyFill="1" applyBorder="1" applyAlignment="1">
      <alignment vertical="center"/>
    </xf>
    <xf numFmtId="3" fontId="54" fillId="0" borderId="116" xfId="0" applyNumberFormat="1" applyFont="1" applyFill="1" applyBorder="1" applyAlignment="1">
      <alignment vertical="center"/>
    </xf>
    <xf numFmtId="3" fontId="54" fillId="0" borderId="121" xfId="0" applyNumberFormat="1" applyFont="1" applyFill="1" applyBorder="1" applyAlignment="1" applyProtection="1">
      <alignment vertical="center"/>
      <protection locked="0"/>
    </xf>
    <xf numFmtId="3" fontId="54" fillId="0" borderId="122" xfId="0" applyNumberFormat="1" applyFont="1" applyFill="1" applyBorder="1" applyAlignment="1" applyProtection="1">
      <alignment vertical="center"/>
      <protection locked="0"/>
    </xf>
    <xf numFmtId="3" fontId="54" fillId="0" borderId="116" xfId="0" applyNumberFormat="1" applyFont="1" applyFill="1" applyBorder="1" applyAlignment="1" applyProtection="1">
      <alignment vertical="center"/>
      <protection locked="0"/>
    </xf>
    <xf numFmtId="3" fontId="54" fillId="0" borderId="115" xfId="0" applyNumberFormat="1" applyFont="1" applyFill="1" applyBorder="1" applyAlignment="1" applyProtection="1">
      <alignment vertical="center"/>
      <protection locked="0"/>
    </xf>
    <xf numFmtId="3" fontId="54" fillId="0" borderId="123" xfId="0" applyNumberFormat="1" applyFont="1" applyFill="1" applyBorder="1" applyAlignment="1" applyProtection="1">
      <alignment horizontal="center" vertical="center"/>
      <protection locked="0"/>
    </xf>
    <xf numFmtId="3" fontId="55" fillId="0" borderId="124" xfId="0" applyNumberFormat="1" applyFont="1" applyFill="1" applyBorder="1" applyAlignment="1">
      <alignment vertical="center"/>
    </xf>
    <xf numFmtId="0" fontId="54" fillId="0" borderId="125" xfId="0" applyFont="1" applyFill="1" applyBorder="1" applyAlignment="1">
      <alignment horizontal="center" vertical="center"/>
    </xf>
    <xf numFmtId="0" fontId="54" fillId="0" borderId="126" xfId="0" applyFont="1" applyFill="1" applyBorder="1" applyAlignment="1">
      <alignment vertical="center"/>
    </xf>
    <xf numFmtId="3" fontId="54" fillId="0" borderId="127" xfId="0" applyNumberFormat="1" applyFont="1" applyFill="1" applyBorder="1" applyAlignment="1">
      <alignment vertical="center"/>
    </xf>
    <xf numFmtId="3" fontId="54" fillId="0" borderId="128" xfId="0" applyNumberFormat="1" applyFont="1" applyFill="1" applyBorder="1" applyAlignment="1">
      <alignment vertical="center"/>
    </xf>
    <xf numFmtId="3" fontId="54" fillId="0" borderId="129" xfId="0" applyNumberFormat="1" applyFont="1" applyFill="1" applyBorder="1" applyAlignment="1">
      <alignment vertical="center" shrinkToFit="1"/>
    </xf>
    <xf numFmtId="3" fontId="54" fillId="0" borderId="126" xfId="0" applyNumberFormat="1" applyFont="1" applyFill="1" applyBorder="1" applyAlignment="1">
      <alignment vertical="center"/>
    </xf>
    <xf numFmtId="3" fontId="54" fillId="0" borderId="124" xfId="0" applyNumberFormat="1" applyFont="1" applyFill="1" applyBorder="1" applyAlignment="1">
      <alignment vertical="center"/>
    </xf>
    <xf numFmtId="3" fontId="54" fillId="0" borderId="130" xfId="0" applyNumberFormat="1" applyFont="1" applyFill="1" applyBorder="1" applyAlignment="1" applyProtection="1">
      <alignment vertical="center"/>
      <protection locked="0"/>
    </xf>
    <xf numFmtId="3" fontId="54" fillId="0" borderId="131" xfId="0" applyNumberFormat="1" applyFont="1" applyFill="1" applyBorder="1" applyAlignment="1" applyProtection="1">
      <alignment vertical="center"/>
      <protection locked="0"/>
    </xf>
    <xf numFmtId="3" fontId="54" fillId="0" borderId="124" xfId="0" applyNumberFormat="1" applyFont="1" applyFill="1" applyBorder="1" applyAlignment="1" applyProtection="1">
      <alignment vertical="center"/>
      <protection locked="0"/>
    </xf>
    <xf numFmtId="3" fontId="54" fillId="0" borderId="125" xfId="0" applyNumberFormat="1" applyFont="1" applyFill="1" applyBorder="1" applyAlignment="1" applyProtection="1">
      <alignment vertical="center"/>
      <protection locked="0"/>
    </xf>
    <xf numFmtId="3" fontId="54" fillId="0" borderId="132" xfId="0" applyNumberFormat="1" applyFont="1" applyFill="1" applyBorder="1" applyAlignment="1" applyProtection="1">
      <alignment vertical="center"/>
      <protection locked="0"/>
    </xf>
    <xf numFmtId="3" fontId="54" fillId="0" borderId="129" xfId="0" applyNumberFormat="1" applyFont="1" applyFill="1" applyBorder="1" applyAlignment="1">
      <alignment horizontal="center" vertical="center"/>
    </xf>
    <xf numFmtId="3" fontId="55" fillId="0" borderId="133" xfId="0" applyNumberFormat="1" applyFont="1" applyFill="1" applyBorder="1" applyAlignment="1" applyProtection="1">
      <alignment vertical="center"/>
      <protection locked="0"/>
    </xf>
    <xf numFmtId="0" fontId="54" fillId="0" borderId="134" xfId="0" applyFont="1" applyFill="1" applyBorder="1" applyAlignment="1">
      <alignment horizontal="center" vertical="center"/>
    </xf>
    <xf numFmtId="0" fontId="54" fillId="0" borderId="135" xfId="0" applyFont="1" applyFill="1" applyBorder="1" applyAlignment="1">
      <alignment vertical="center"/>
    </xf>
    <xf numFmtId="3" fontId="54" fillId="0" borderId="136" xfId="0" applyNumberFormat="1" applyFont="1" applyFill="1" applyBorder="1" applyAlignment="1">
      <alignment vertical="center"/>
    </xf>
    <xf numFmtId="0" fontId="54" fillId="0" borderId="136" xfId="0" applyFont="1" applyFill="1" applyBorder="1" applyAlignment="1">
      <alignment vertical="center"/>
    </xf>
    <xf numFmtId="3" fontId="54" fillId="0" borderId="137" xfId="0" applyNumberFormat="1" applyFont="1" applyFill="1" applyBorder="1" applyAlignment="1" applyProtection="1">
      <alignment vertical="center"/>
      <protection locked="0"/>
    </xf>
    <xf numFmtId="3" fontId="54" fillId="0" borderId="134" xfId="0" applyNumberFormat="1" applyFont="1" applyFill="1" applyBorder="1" applyAlignment="1" applyProtection="1">
      <alignment vertical="center" shrinkToFit="1"/>
      <protection locked="0"/>
    </xf>
    <xf numFmtId="3" fontId="54" fillId="0" borderId="135" xfId="0" applyNumberFormat="1" applyFont="1" applyFill="1" applyBorder="1" applyAlignment="1">
      <alignment vertical="center"/>
    </xf>
    <xf numFmtId="3" fontId="54" fillId="0" borderId="133" xfId="0" applyNumberFormat="1" applyFont="1" applyFill="1" applyBorder="1" applyAlignment="1">
      <alignment vertical="center"/>
    </xf>
    <xf numFmtId="3" fontId="54" fillId="0" borderId="138" xfId="0" applyNumberFormat="1" applyFont="1" applyFill="1" applyBorder="1" applyAlignment="1" applyProtection="1">
      <alignment vertical="center"/>
      <protection locked="0"/>
    </xf>
    <xf numFmtId="3" fontId="54" fillId="0" borderId="139" xfId="0" applyNumberFormat="1" applyFont="1" applyFill="1" applyBorder="1" applyAlignment="1" applyProtection="1">
      <alignment vertical="center"/>
      <protection locked="0"/>
    </xf>
    <xf numFmtId="3" fontId="54" fillId="0" borderId="133" xfId="0" applyNumberFormat="1" applyFont="1" applyFill="1" applyBorder="1" applyAlignment="1" applyProtection="1">
      <alignment vertical="center"/>
      <protection locked="0"/>
    </xf>
    <xf numFmtId="3" fontId="54" fillId="0" borderId="140" xfId="0" applyNumberFormat="1" applyFont="1" applyFill="1" applyBorder="1" applyAlignment="1" applyProtection="1">
      <alignment vertical="center"/>
      <protection locked="0"/>
    </xf>
    <xf numFmtId="3" fontId="54" fillId="0" borderId="134" xfId="0" applyNumberFormat="1" applyFont="1" applyFill="1" applyBorder="1" applyAlignment="1" applyProtection="1">
      <alignment horizontal="center" vertical="center"/>
      <protection locked="0"/>
    </xf>
    <xf numFmtId="3" fontId="54" fillId="0" borderId="141" xfId="0" applyNumberFormat="1" applyFont="1" applyFill="1" applyBorder="1" applyAlignment="1" applyProtection="1">
      <alignment vertical="center" shrinkToFit="1"/>
      <protection locked="0"/>
    </xf>
    <xf numFmtId="0" fontId="54" fillId="0" borderId="142" xfId="0" applyFont="1" applyFill="1" applyBorder="1" applyAlignment="1">
      <alignment horizontal="center" vertical="center"/>
    </xf>
    <xf numFmtId="3" fontId="54" fillId="0" borderId="135" xfId="0" applyNumberFormat="1" applyFont="1" applyFill="1" applyBorder="1" applyAlignment="1" applyProtection="1">
      <alignment vertical="center"/>
      <protection locked="0"/>
    </xf>
    <xf numFmtId="3" fontId="54" fillId="0" borderId="136" xfId="0" applyNumberFormat="1" applyFont="1" applyFill="1" applyBorder="1" applyAlignment="1" applyProtection="1">
      <alignment vertical="center"/>
      <protection locked="0"/>
    </xf>
    <xf numFmtId="3" fontId="54" fillId="0" borderId="41" xfId="0" applyNumberFormat="1" applyFont="1" applyFill="1" applyBorder="1" applyAlignment="1" applyProtection="1">
      <alignment vertical="center" shrinkToFit="1"/>
      <protection locked="0"/>
    </xf>
    <xf numFmtId="3" fontId="54" fillId="0" borderId="143" xfId="0" applyNumberFormat="1" applyFont="1" applyFill="1" applyBorder="1" applyAlignment="1">
      <alignment vertical="center"/>
    </xf>
    <xf numFmtId="3" fontId="54" fillId="0" borderId="26" xfId="0" applyNumberFormat="1" applyFont="1" applyFill="1" applyBorder="1" applyAlignment="1">
      <alignment vertical="center"/>
    </xf>
    <xf numFmtId="3" fontId="54" fillId="0" borderId="19" xfId="0" applyNumberFormat="1" applyFont="1" applyFill="1" applyBorder="1" applyAlignment="1">
      <alignment vertical="center"/>
    </xf>
    <xf numFmtId="3" fontId="54" fillId="0" borderId="144" xfId="0" applyNumberFormat="1" applyFont="1" applyFill="1" applyBorder="1" applyAlignment="1" applyProtection="1">
      <alignment vertical="center"/>
      <protection locked="0"/>
    </xf>
    <xf numFmtId="3" fontId="54" fillId="0" borderId="47" xfId="0" applyNumberFormat="1" applyFont="1" applyFill="1" applyBorder="1" applyAlignment="1" applyProtection="1">
      <alignment vertical="center"/>
      <protection locked="0"/>
    </xf>
    <xf numFmtId="3" fontId="54" fillId="0" borderId="19" xfId="0" applyNumberFormat="1" applyFont="1" applyFill="1" applyBorder="1" applyAlignment="1" applyProtection="1">
      <alignment vertical="center"/>
      <protection locked="0"/>
    </xf>
    <xf numFmtId="3" fontId="54" fillId="0" borderId="145" xfId="0" applyNumberFormat="1" applyFont="1" applyFill="1" applyBorder="1" applyAlignment="1" applyProtection="1">
      <alignment vertical="center"/>
      <protection locked="0"/>
    </xf>
    <xf numFmtId="3" fontId="54" fillId="0" borderId="146" xfId="0" applyNumberFormat="1" applyFont="1" applyFill="1" applyBorder="1" applyAlignment="1" applyProtection="1">
      <alignment horizontal="center" vertical="center"/>
      <protection locked="0"/>
    </xf>
    <xf numFmtId="3" fontId="98" fillId="0" borderId="147" xfId="0" applyNumberFormat="1" applyFont="1" applyFill="1" applyBorder="1" applyAlignment="1" applyProtection="1">
      <alignment horizontal="center" vertical="center" shrinkToFit="1"/>
      <protection locked="0"/>
    </xf>
    <xf numFmtId="0" fontId="97" fillId="0" borderId="134" xfId="0" applyFont="1" applyFill="1" applyBorder="1" applyAlignment="1">
      <alignment horizontal="center" vertical="center"/>
    </xf>
    <xf numFmtId="3" fontId="97" fillId="0" borderId="148" xfId="0" applyNumberFormat="1" applyFont="1" applyFill="1" applyBorder="1" applyAlignment="1" applyProtection="1">
      <alignment vertical="center"/>
      <protection locked="0"/>
    </xf>
    <xf numFmtId="3" fontId="97" fillId="0" borderId="149" xfId="0" applyNumberFormat="1" applyFont="1" applyFill="1" applyBorder="1" applyAlignment="1" applyProtection="1">
      <alignment vertical="center"/>
      <protection locked="0"/>
    </xf>
    <xf numFmtId="3" fontId="97" fillId="0" borderId="150" xfId="0" applyNumberFormat="1" applyFont="1" applyFill="1" applyBorder="1" applyAlignment="1" applyProtection="1">
      <alignment vertical="center"/>
      <protection locked="0"/>
    </xf>
    <xf numFmtId="3" fontId="97" fillId="0" borderId="41" xfId="0" applyNumberFormat="1" applyFont="1" applyFill="1" applyBorder="1" applyAlignment="1" applyProtection="1">
      <alignment horizontal="center" vertical="center" shrinkToFit="1"/>
      <protection locked="0"/>
    </xf>
    <xf numFmtId="3" fontId="97" fillId="0" borderId="148" xfId="0" applyNumberFormat="1" applyFont="1" applyFill="1" applyBorder="1" applyAlignment="1">
      <alignment vertical="center"/>
    </xf>
    <xf numFmtId="3" fontId="97" fillId="0" borderId="149" xfId="0" applyNumberFormat="1" applyFont="1" applyFill="1" applyBorder="1" applyAlignment="1">
      <alignment vertical="center"/>
    </xf>
    <xf numFmtId="3" fontId="97" fillId="0" borderId="147" xfId="0" applyNumberFormat="1" applyFont="1" applyFill="1" applyBorder="1" applyAlignment="1">
      <alignment vertical="center"/>
    </xf>
    <xf numFmtId="3" fontId="97" fillId="0" borderId="151" xfId="0" applyNumberFormat="1" applyFont="1" applyFill="1" applyBorder="1" applyAlignment="1" applyProtection="1">
      <alignment vertical="center"/>
      <protection locked="0"/>
    </xf>
    <xf numFmtId="3" fontId="97" fillId="0" borderId="152" xfId="0" applyNumberFormat="1" applyFont="1" applyFill="1" applyBorder="1" applyAlignment="1" applyProtection="1">
      <alignment vertical="center"/>
      <protection locked="0"/>
    </xf>
    <xf numFmtId="3" fontId="97" fillId="0" borderId="147" xfId="0" applyNumberFormat="1" applyFont="1" applyFill="1" applyBorder="1" applyAlignment="1" applyProtection="1">
      <alignment vertical="center"/>
      <protection locked="0"/>
    </xf>
    <xf numFmtId="3" fontId="97" fillId="0" borderId="153" xfId="0" applyNumberFormat="1" applyFont="1" applyFill="1" applyBorder="1" applyAlignment="1" applyProtection="1">
      <alignment vertical="center"/>
      <protection locked="0"/>
    </xf>
    <xf numFmtId="3" fontId="97" fillId="0" borderId="154" xfId="0" applyNumberFormat="1" applyFont="1" applyFill="1" applyBorder="1" applyAlignment="1" applyProtection="1">
      <alignment horizontal="center" vertical="center"/>
      <protection locked="0"/>
    </xf>
    <xf numFmtId="3" fontId="54" fillId="0" borderId="155" xfId="0" applyNumberFormat="1" applyFont="1" applyFill="1" applyBorder="1" applyAlignment="1" applyProtection="1">
      <alignment horizontal="center" vertical="center"/>
      <protection locked="0"/>
    </xf>
    <xf numFmtId="3" fontId="54" fillId="0" borderId="11" xfId="0" applyNumberFormat="1" applyFont="1" applyFill="1" applyBorder="1" applyAlignment="1" applyProtection="1">
      <alignment horizontal="center" vertical="center"/>
      <protection locked="0"/>
    </xf>
    <xf numFmtId="3" fontId="55" fillId="0" borderId="11" xfId="0" applyNumberFormat="1" applyFont="1" applyFill="1" applyBorder="1" applyAlignment="1" applyProtection="1">
      <alignment vertical="center" shrinkToFit="1"/>
      <protection locked="0"/>
    </xf>
    <xf numFmtId="0" fontId="54" fillId="0" borderId="156" xfId="0" applyFont="1" applyFill="1" applyBorder="1" applyAlignment="1">
      <alignment horizontal="center" vertical="center"/>
    </xf>
    <xf numFmtId="0" fontId="54" fillId="0" borderId="157" xfId="0" applyFont="1" applyFill="1" applyBorder="1" applyAlignment="1">
      <alignment vertical="center"/>
    </xf>
    <xf numFmtId="0" fontId="54" fillId="0" borderId="28" xfId="0" applyFont="1" applyFill="1" applyBorder="1" applyAlignment="1">
      <alignment vertical="center"/>
    </xf>
    <xf numFmtId="3" fontId="54" fillId="0" borderId="16" xfId="0" applyNumberFormat="1" applyFont="1" applyFill="1" applyBorder="1" applyAlignment="1" applyProtection="1">
      <alignment vertical="center"/>
      <protection locked="0"/>
    </xf>
    <xf numFmtId="3" fontId="54" fillId="0" borderId="158" xfId="0" applyNumberFormat="1" applyFont="1" applyFill="1" applyBorder="1" applyAlignment="1" applyProtection="1">
      <alignment vertical="center"/>
      <protection locked="0"/>
    </xf>
    <xf numFmtId="3" fontId="54" fillId="0" borderId="13" xfId="0" applyNumberFormat="1" applyFont="1" applyFill="1" applyBorder="1" applyAlignment="1" applyProtection="1">
      <alignment vertical="center" shrinkToFit="1"/>
      <protection locked="0"/>
    </xf>
    <xf numFmtId="3" fontId="54" fillId="0" borderId="159" xfId="0" applyNumberFormat="1" applyFont="1" applyFill="1" applyBorder="1" applyAlignment="1">
      <alignment vertical="center"/>
    </xf>
    <xf numFmtId="3" fontId="54" fillId="0" borderId="16" xfId="0" applyNumberFormat="1" applyFont="1" applyFill="1" applyBorder="1" applyAlignment="1">
      <alignment vertical="center"/>
    </xf>
    <xf numFmtId="3" fontId="54" fillId="0" borderId="11" xfId="0" applyNumberFormat="1" applyFont="1" applyFill="1" applyBorder="1" applyAlignment="1">
      <alignment vertical="center"/>
    </xf>
    <xf numFmtId="3" fontId="54" fillId="0" borderId="160" xfId="0" applyNumberFormat="1" applyFont="1" applyFill="1" applyBorder="1" applyAlignment="1" applyProtection="1">
      <alignment vertical="center"/>
      <protection locked="0"/>
    </xf>
    <xf numFmtId="3" fontId="54" fillId="0" borderId="38" xfId="0" applyNumberFormat="1" applyFont="1" applyFill="1" applyBorder="1" applyAlignment="1" applyProtection="1">
      <alignment vertical="center"/>
      <protection locked="0"/>
    </xf>
    <xf numFmtId="3" fontId="54" fillId="0" borderId="11" xfId="0" applyNumberFormat="1" applyFont="1" applyFill="1" applyBorder="1" applyAlignment="1" applyProtection="1">
      <alignment vertical="center"/>
      <protection locked="0"/>
    </xf>
    <xf numFmtId="3" fontId="54" fillId="0" borderId="155" xfId="0" applyNumberFormat="1" applyFont="1" applyFill="1" applyBorder="1" applyAlignment="1" applyProtection="1">
      <alignment vertical="center"/>
      <protection locked="0"/>
    </xf>
    <xf numFmtId="3" fontId="54" fillId="0" borderId="161" xfId="0" applyNumberFormat="1" applyFont="1" applyFill="1" applyBorder="1" applyAlignment="1" applyProtection="1">
      <alignment horizontal="center" vertical="center"/>
      <protection locked="0"/>
    </xf>
    <xf numFmtId="3" fontId="55" fillId="0" borderId="162" xfId="0" applyNumberFormat="1" applyFont="1" applyFill="1" applyBorder="1" applyAlignment="1" applyProtection="1">
      <alignment vertical="center" shrinkToFit="1"/>
      <protection locked="0"/>
    </xf>
    <xf numFmtId="0" fontId="54" fillId="0" borderId="163" xfId="0" applyFont="1" applyFill="1" applyBorder="1" applyAlignment="1">
      <alignment horizontal="center" vertical="center"/>
    </xf>
    <xf numFmtId="3" fontId="54" fillId="0" borderId="162" xfId="0" applyNumberFormat="1" applyFont="1" applyFill="1" applyBorder="1" applyAlignment="1" applyProtection="1">
      <alignment vertical="center"/>
      <protection locked="0"/>
    </xf>
    <xf numFmtId="3" fontId="54" fillId="0" borderId="163" xfId="0" applyNumberFormat="1" applyFont="1" applyFill="1" applyBorder="1" applyAlignment="1" applyProtection="1">
      <alignment horizontal="center" vertical="center" shrinkToFit="1"/>
      <protection locked="0"/>
    </xf>
    <xf numFmtId="3" fontId="55" fillId="0" borderId="124" xfId="0" applyNumberFormat="1" applyFont="1" applyFill="1" applyBorder="1" applyAlignment="1" applyProtection="1">
      <alignment vertical="center" shrinkToFit="1"/>
      <protection locked="0"/>
    </xf>
    <xf numFmtId="0" fontId="54" fillId="0" borderId="127" xfId="0" applyFont="1" applyFill="1" applyBorder="1" applyAlignment="1">
      <alignment vertical="center"/>
    </xf>
    <xf numFmtId="3" fontId="54" fillId="0" borderId="127" xfId="0" applyNumberFormat="1" applyFont="1" applyFill="1" applyBorder="1" applyAlignment="1" applyProtection="1">
      <alignment vertical="center"/>
      <protection locked="0"/>
    </xf>
    <xf numFmtId="3" fontId="54" fillId="0" borderId="128" xfId="0" applyNumberFormat="1" applyFont="1" applyFill="1" applyBorder="1" applyAlignment="1" applyProtection="1">
      <alignment vertical="center"/>
      <protection locked="0"/>
    </xf>
    <xf numFmtId="3" fontId="54" fillId="0" borderId="164" xfId="0" applyNumberFormat="1" applyFont="1" applyFill="1" applyBorder="1" applyAlignment="1" applyProtection="1">
      <alignment vertical="center" shrinkToFit="1"/>
      <protection locked="0"/>
    </xf>
    <xf numFmtId="3" fontId="54" fillId="0" borderId="165" xfId="0" applyNumberFormat="1" applyFont="1" applyFill="1" applyBorder="1" applyAlignment="1" applyProtection="1">
      <alignment vertical="center"/>
      <protection locked="0"/>
    </xf>
    <xf numFmtId="3" fontId="54" fillId="0" borderId="129" xfId="0" applyNumberFormat="1" applyFont="1" applyFill="1" applyBorder="1" applyAlignment="1" applyProtection="1">
      <alignment horizontal="center" vertical="center"/>
      <protection locked="0"/>
    </xf>
    <xf numFmtId="3" fontId="55" fillId="0" borderId="137" xfId="0" applyNumberFormat="1" applyFont="1" applyFill="1" applyBorder="1" applyAlignment="1" applyProtection="1">
      <alignment vertical="center" shrinkToFit="1"/>
      <protection locked="0"/>
    </xf>
    <xf numFmtId="0" fontId="54" fillId="0" borderId="140" xfId="0" applyFont="1" applyFill="1" applyBorder="1" applyAlignment="1">
      <alignment horizontal="center" vertical="center"/>
    </xf>
    <xf numFmtId="3" fontId="54" fillId="0" borderId="166" xfId="0" applyNumberFormat="1" applyFont="1" applyFill="1" applyBorder="1" applyAlignment="1">
      <alignment vertical="center"/>
    </xf>
    <xf numFmtId="3" fontId="54" fillId="0" borderId="22" xfId="0" applyNumberFormat="1" applyFont="1" applyFill="1" applyBorder="1" applyAlignment="1">
      <alignment vertical="center"/>
    </xf>
    <xf numFmtId="3" fontId="54" fillId="0" borderId="20" xfId="0" applyNumberFormat="1" applyFont="1" applyFill="1" applyBorder="1" applyAlignment="1">
      <alignment vertical="center"/>
    </xf>
    <xf numFmtId="3" fontId="54" fillId="0" borderId="167" xfId="0" applyNumberFormat="1" applyFont="1" applyFill="1" applyBorder="1" applyAlignment="1" applyProtection="1">
      <alignment vertical="center"/>
      <protection locked="0"/>
    </xf>
    <xf numFmtId="3" fontId="54" fillId="0" borderId="168" xfId="0" applyNumberFormat="1" applyFont="1" applyFill="1" applyBorder="1" applyAlignment="1" applyProtection="1">
      <alignment vertical="center"/>
      <protection locked="0"/>
    </xf>
    <xf numFmtId="3" fontId="54" fillId="0" borderId="20" xfId="0" applyNumberFormat="1" applyFont="1" applyFill="1" applyBorder="1" applyAlignment="1" applyProtection="1">
      <alignment vertical="center"/>
      <protection locked="0"/>
    </xf>
    <xf numFmtId="3" fontId="54" fillId="0" borderId="169" xfId="0" applyNumberFormat="1" applyFont="1" applyFill="1" applyBorder="1" applyAlignment="1" applyProtection="1">
      <alignment vertical="center"/>
      <protection locked="0"/>
    </xf>
    <xf numFmtId="3" fontId="98" fillId="0" borderId="150" xfId="0" applyNumberFormat="1" applyFont="1" applyFill="1" applyBorder="1" applyAlignment="1" applyProtection="1">
      <alignment horizontal="center" vertical="center" shrinkToFit="1"/>
      <protection locked="0"/>
    </xf>
    <xf numFmtId="0" fontId="97" fillId="0" borderId="153" xfId="0" applyFont="1" applyFill="1" applyBorder="1" applyAlignment="1">
      <alignment horizontal="center" vertical="center"/>
    </xf>
    <xf numFmtId="0" fontId="97" fillId="0" borderId="148" xfId="0" applyFont="1" applyFill="1" applyBorder="1" applyAlignment="1">
      <alignment vertical="center"/>
    </xf>
    <xf numFmtId="0" fontId="97" fillId="0" borderId="149" xfId="0" applyFont="1" applyFill="1" applyBorder="1" applyAlignment="1">
      <alignment vertical="center"/>
    </xf>
    <xf numFmtId="0" fontId="97" fillId="0" borderId="150" xfId="0" applyFont="1" applyFill="1" applyBorder="1" applyAlignment="1">
      <alignment vertical="center"/>
    </xf>
    <xf numFmtId="3" fontId="97" fillId="0" borderId="170" xfId="0" applyNumberFormat="1" applyFont="1" applyFill="1" applyBorder="1" applyAlignment="1" applyProtection="1">
      <alignment vertical="center" shrinkToFit="1"/>
      <protection locked="0"/>
    </xf>
    <xf numFmtId="3" fontId="97" fillId="0" borderId="151" xfId="0" applyNumberFormat="1" applyFont="1" applyFill="1" applyBorder="1" applyAlignment="1">
      <alignment vertical="center"/>
    </xf>
    <xf numFmtId="3" fontId="97" fillId="0" borderId="171" xfId="0" applyNumberFormat="1" applyFont="1" applyFill="1" applyBorder="1" applyAlignment="1" applyProtection="1">
      <alignment vertical="center"/>
      <protection locked="0"/>
    </xf>
    <xf numFmtId="3" fontId="97" fillId="0" borderId="172" xfId="0" applyNumberFormat="1" applyFont="1" applyFill="1" applyBorder="1" applyAlignment="1">
      <alignment vertical="center"/>
    </xf>
    <xf numFmtId="3" fontId="54" fillId="0" borderId="129" xfId="0" applyNumberFormat="1" applyFont="1" applyFill="1" applyBorder="1" applyAlignment="1" applyProtection="1">
      <alignment vertical="center" shrinkToFit="1"/>
      <protection locked="0"/>
    </xf>
    <xf numFmtId="3" fontId="54" fillId="0" borderId="173" xfId="0" applyNumberFormat="1" applyFont="1" applyFill="1" applyBorder="1" applyAlignment="1" applyProtection="1">
      <alignment vertical="center"/>
      <protection locked="0"/>
    </xf>
    <xf numFmtId="3" fontId="55" fillId="0" borderId="10" xfId="0" applyNumberFormat="1" applyFont="1" applyFill="1" applyBorder="1" applyAlignment="1" applyProtection="1">
      <alignment vertical="center" shrinkToFit="1"/>
      <protection locked="0"/>
    </xf>
    <xf numFmtId="0" fontId="54" fillId="0" borderId="95" xfId="0" applyFont="1" applyFill="1" applyBorder="1" applyAlignment="1">
      <alignment horizontal="center" vertical="center"/>
    </xf>
    <xf numFmtId="0" fontId="54" fillId="0" borderId="108" xfId="0" applyFont="1" applyFill="1" applyBorder="1" applyAlignment="1">
      <alignment vertical="center"/>
    </xf>
    <xf numFmtId="0" fontId="54" fillId="0" borderId="12" xfId="0" applyFont="1" applyFill="1" applyBorder="1" applyAlignment="1">
      <alignment vertical="center"/>
    </xf>
    <xf numFmtId="3" fontId="54" fillId="0" borderId="12" xfId="0" applyNumberFormat="1" applyFont="1" applyFill="1" applyBorder="1" applyAlignment="1" applyProtection="1">
      <alignment vertical="center"/>
      <protection locked="0"/>
    </xf>
    <xf numFmtId="3" fontId="54" fillId="0" borderId="109" xfId="0" applyNumberFormat="1" applyFont="1" applyFill="1" applyBorder="1" applyAlignment="1" applyProtection="1">
      <alignment vertical="center"/>
      <protection locked="0"/>
    </xf>
    <xf numFmtId="3" fontId="54" fillId="0" borderId="108" xfId="0" applyNumberFormat="1" applyFont="1" applyFill="1" applyBorder="1" applyAlignment="1">
      <alignment vertical="center"/>
    </xf>
    <xf numFmtId="3" fontId="54" fillId="0" borderId="12" xfId="0" applyNumberFormat="1" applyFont="1" applyFill="1" applyBorder="1" applyAlignment="1">
      <alignment vertical="center"/>
    </xf>
    <xf numFmtId="3" fontId="54" fillId="0" borderId="10" xfId="0" applyNumberFormat="1" applyFont="1" applyFill="1" applyBorder="1" applyAlignment="1">
      <alignment vertical="center"/>
    </xf>
    <xf numFmtId="3" fontId="54" fillId="0" borderId="110" xfId="0" applyNumberFormat="1" applyFont="1" applyFill="1" applyBorder="1" applyAlignment="1" applyProtection="1">
      <alignment vertical="center"/>
      <protection locked="0"/>
    </xf>
    <xf numFmtId="3" fontId="54" fillId="0" borderId="35" xfId="0" applyNumberFormat="1" applyFont="1" applyFill="1" applyBorder="1" applyAlignment="1" applyProtection="1">
      <alignment vertical="center"/>
      <protection locked="0"/>
    </xf>
    <xf numFmtId="3" fontId="54" fillId="0" borderId="10" xfId="0" applyNumberFormat="1" applyFont="1" applyFill="1" applyBorder="1" applyAlignment="1" applyProtection="1">
      <alignment vertical="center"/>
      <protection locked="0"/>
    </xf>
    <xf numFmtId="3" fontId="54" fillId="0" borderId="95" xfId="0" applyNumberFormat="1" applyFont="1" applyFill="1" applyBorder="1" applyAlignment="1" applyProtection="1">
      <alignment vertical="center"/>
      <protection locked="0"/>
    </xf>
    <xf numFmtId="3" fontId="54" fillId="0" borderId="96" xfId="0" applyNumberFormat="1" applyFont="1" applyFill="1" applyBorder="1" applyAlignment="1" applyProtection="1">
      <alignment horizontal="center" vertical="center"/>
      <protection locked="0"/>
    </xf>
    <xf numFmtId="3" fontId="98" fillId="0" borderId="19" xfId="0" applyNumberFormat="1" applyFont="1" applyFill="1" applyBorder="1" applyAlignment="1" applyProtection="1">
      <alignment horizontal="center" vertical="center" shrinkToFit="1"/>
      <protection locked="0"/>
    </xf>
    <xf numFmtId="3" fontId="97" fillId="0" borderId="154" xfId="0" applyNumberFormat="1" applyFont="1" applyFill="1" applyBorder="1" applyAlignment="1">
      <alignment vertical="center"/>
    </xf>
    <xf numFmtId="0" fontId="97" fillId="0" borderId="153" xfId="0" applyFont="1" applyFill="1" applyBorder="1" applyAlignment="1">
      <alignment vertical="center"/>
    </xf>
    <xf numFmtId="0" fontId="97" fillId="0" borderId="147" xfId="0" applyFont="1" applyFill="1" applyBorder="1" applyAlignment="1">
      <alignment vertical="center"/>
    </xf>
    <xf numFmtId="3" fontId="97" fillId="0" borderId="143" xfId="0" applyNumberFormat="1" applyFont="1" applyFill="1" applyBorder="1" applyAlignment="1">
      <alignment vertical="center"/>
    </xf>
    <xf numFmtId="3" fontId="97" fillId="0" borderId="26" xfId="0" applyNumberFormat="1" applyFont="1" applyFill="1" applyBorder="1" applyAlignment="1">
      <alignment vertical="center"/>
    </xf>
    <xf numFmtId="3" fontId="97" fillId="0" borderId="19" xfId="0" applyNumberFormat="1" applyFont="1" applyFill="1" applyBorder="1" applyAlignment="1">
      <alignment vertical="center"/>
    </xf>
    <xf numFmtId="3" fontId="97" fillId="0" borderId="144" xfId="0" applyNumberFormat="1" applyFont="1" applyFill="1" applyBorder="1" applyAlignment="1" applyProtection="1">
      <alignment vertical="center"/>
      <protection locked="0"/>
    </xf>
    <xf numFmtId="3" fontId="97" fillId="0" borderId="47" xfId="0" applyNumberFormat="1" applyFont="1" applyFill="1" applyBorder="1" applyAlignment="1" applyProtection="1">
      <alignment vertical="center"/>
      <protection locked="0"/>
    </xf>
    <xf numFmtId="3" fontId="97" fillId="0" borderId="19" xfId="0" applyNumberFormat="1" applyFont="1" applyFill="1" applyBorder="1" applyAlignment="1" applyProtection="1">
      <alignment vertical="center"/>
      <protection locked="0"/>
    </xf>
    <xf numFmtId="3" fontId="97" fillId="0" borderId="145" xfId="0" applyNumberFormat="1" applyFont="1" applyFill="1" applyBorder="1" applyAlignment="1" applyProtection="1">
      <alignment vertical="center"/>
      <protection locked="0"/>
    </xf>
    <xf numFmtId="3" fontId="97" fillId="0" borderId="132" xfId="0" applyNumberFormat="1" applyFont="1" applyFill="1" applyBorder="1" applyAlignment="1" applyProtection="1">
      <alignment vertical="center"/>
      <protection locked="0"/>
    </xf>
    <xf numFmtId="3" fontId="97" fillId="0" borderId="146" xfId="0" applyNumberFormat="1" applyFont="1" applyFill="1" applyBorder="1" applyAlignment="1" applyProtection="1">
      <alignment horizontal="center" vertical="center"/>
      <protection locked="0"/>
    </xf>
    <xf numFmtId="0" fontId="54" fillId="0" borderId="129" xfId="0" applyFont="1" applyFill="1" applyBorder="1" applyAlignment="1">
      <alignment horizontal="center" vertical="center"/>
    </xf>
    <xf numFmtId="3" fontId="55" fillId="0" borderId="19" xfId="0" applyNumberFormat="1" applyFont="1" applyFill="1" applyBorder="1" applyAlignment="1" applyProtection="1">
      <alignment vertical="center" shrinkToFit="1"/>
      <protection locked="0"/>
    </xf>
    <xf numFmtId="3" fontId="54" fillId="0" borderId="26" xfId="0" applyNumberFormat="1" applyFont="1" applyFill="1" applyBorder="1" applyAlignment="1" applyProtection="1">
      <alignment vertical="center"/>
      <protection locked="0"/>
    </xf>
    <xf numFmtId="3" fontId="97" fillId="0" borderId="26" xfId="0" applyNumberFormat="1" applyFont="1" applyFill="1" applyBorder="1" applyAlignment="1" applyProtection="1">
      <alignment vertical="center"/>
      <protection locked="0"/>
    </xf>
    <xf numFmtId="3" fontId="98" fillId="0" borderId="11" xfId="0" applyNumberFormat="1" applyFont="1" applyFill="1" applyBorder="1" applyAlignment="1" applyProtection="1">
      <alignment horizontal="center" vertical="center" shrinkToFit="1"/>
      <protection locked="0"/>
    </xf>
    <xf numFmtId="0" fontId="97" fillId="0" borderId="174" xfId="0" applyFont="1" applyFill="1" applyBorder="1" applyAlignment="1">
      <alignment horizontal="center" vertical="center"/>
    </xf>
    <xf numFmtId="0" fontId="97" fillId="0" borderId="157" xfId="0" applyFont="1" applyFill="1" applyBorder="1" applyAlignment="1">
      <alignment vertical="center"/>
    </xf>
    <xf numFmtId="0" fontId="97" fillId="0" borderId="28" xfId="0" applyFont="1" applyFill="1" applyBorder="1" applyAlignment="1">
      <alignment vertical="center"/>
    </xf>
    <xf numFmtId="3" fontId="97" fillId="0" borderId="16" xfId="0" applyNumberFormat="1" applyFont="1" applyFill="1" applyBorder="1" applyAlignment="1" applyProtection="1">
      <alignment vertical="center"/>
      <protection locked="0"/>
    </xf>
    <xf numFmtId="3" fontId="97" fillId="0" borderId="158" xfId="0" applyNumberFormat="1" applyFont="1" applyFill="1" applyBorder="1" applyAlignment="1" applyProtection="1">
      <alignment vertical="center"/>
      <protection locked="0"/>
    </xf>
    <xf numFmtId="3" fontId="97" fillId="0" borderId="13" xfId="0" applyNumberFormat="1" applyFont="1" applyFill="1" applyBorder="1" applyAlignment="1" applyProtection="1">
      <alignment vertical="center" shrinkToFit="1"/>
      <protection locked="0"/>
    </xf>
    <xf numFmtId="3" fontId="97" fillId="0" borderId="159" xfId="0" applyNumberFormat="1" applyFont="1" applyFill="1" applyBorder="1" applyAlignment="1">
      <alignment vertical="center"/>
    </xf>
    <xf numFmtId="3" fontId="97" fillId="0" borderId="16" xfId="0" applyNumberFormat="1" applyFont="1" applyFill="1" applyBorder="1" applyAlignment="1">
      <alignment vertical="center"/>
    </xf>
    <xf numFmtId="3" fontId="97" fillId="0" borderId="11" xfId="0" applyNumberFormat="1" applyFont="1" applyFill="1" applyBorder="1" applyAlignment="1">
      <alignment vertical="center"/>
    </xf>
    <xf numFmtId="3" fontId="97" fillId="0" borderId="160" xfId="0" applyNumberFormat="1" applyFont="1" applyFill="1" applyBorder="1" applyAlignment="1" applyProtection="1">
      <alignment vertical="center"/>
      <protection locked="0"/>
    </xf>
    <xf numFmtId="3" fontId="97" fillId="0" borderId="38" xfId="0" applyNumberFormat="1" applyFont="1" applyFill="1" applyBorder="1" applyAlignment="1" applyProtection="1">
      <alignment vertical="center"/>
      <protection locked="0"/>
    </xf>
    <xf numFmtId="3" fontId="97" fillId="0" borderId="11" xfId="0" applyNumberFormat="1" applyFont="1" applyFill="1" applyBorder="1" applyAlignment="1" applyProtection="1">
      <alignment vertical="center"/>
      <protection locked="0"/>
    </xf>
    <xf numFmtId="3" fontId="97" fillId="0" borderId="155" xfId="0" applyNumberFormat="1" applyFont="1" applyFill="1" applyBorder="1" applyAlignment="1" applyProtection="1">
      <alignment vertical="center"/>
      <protection locked="0"/>
    </xf>
    <xf numFmtId="3" fontId="97" fillId="0" borderId="161" xfId="0" applyNumberFormat="1" applyFont="1" applyFill="1" applyBorder="1" applyAlignment="1" applyProtection="1">
      <alignment horizontal="center" vertical="center"/>
      <protection locked="0"/>
    </xf>
    <xf numFmtId="0" fontId="54" fillId="0" borderId="174" xfId="0" applyFont="1" applyFill="1" applyBorder="1" applyAlignment="1">
      <alignment horizontal="center" vertical="center"/>
    </xf>
    <xf numFmtId="57" fontId="54" fillId="0" borderId="96" xfId="0" applyNumberFormat="1" applyFont="1" applyFill="1" applyBorder="1" applyAlignment="1">
      <alignment horizontal="center" vertical="center"/>
    </xf>
    <xf numFmtId="0" fontId="54" fillId="0" borderId="159" xfId="0" applyFont="1" applyFill="1" applyBorder="1" applyAlignment="1">
      <alignment vertical="center"/>
    </xf>
    <xf numFmtId="0" fontId="54" fillId="0" borderId="16" xfId="0" applyFont="1" applyFill="1" applyBorder="1" applyAlignment="1">
      <alignment vertical="center"/>
    </xf>
    <xf numFmtId="0" fontId="54" fillId="0" borderId="161" xfId="0" applyFont="1" applyFill="1" applyBorder="1" applyAlignment="1">
      <alignment horizontal="center" vertical="center"/>
    </xf>
    <xf numFmtId="0" fontId="97" fillId="0" borderId="161" xfId="0" applyFont="1" applyFill="1" applyBorder="1" applyAlignment="1">
      <alignment horizontal="center" vertical="center"/>
    </xf>
    <xf numFmtId="0" fontId="97" fillId="0" borderId="159" xfId="0" applyFont="1" applyFill="1" applyBorder="1" applyAlignment="1">
      <alignment vertical="center"/>
    </xf>
    <xf numFmtId="0" fontId="97" fillId="0" borderId="16" xfId="0" applyFont="1" applyFill="1" applyBorder="1" applyAlignment="1">
      <alignment vertical="center"/>
    </xf>
    <xf numFmtId="3" fontId="55" fillId="0" borderId="11" xfId="66" applyNumberFormat="1" applyFont="1" applyFill="1" applyBorder="1" applyAlignment="1" applyProtection="1">
      <alignment vertical="center" shrinkToFit="1"/>
      <protection locked="0"/>
    </xf>
    <xf numFmtId="0" fontId="54" fillId="0" borderId="163" xfId="66" applyFont="1" applyFill="1" applyBorder="1" applyAlignment="1">
      <alignment horizontal="center" vertical="center"/>
      <protection/>
    </xf>
    <xf numFmtId="0" fontId="54" fillId="0" borderId="157" xfId="66" applyFont="1" applyFill="1" applyBorder="1" applyAlignment="1">
      <alignment vertical="center"/>
      <protection/>
    </xf>
    <xf numFmtId="0" fontId="54" fillId="0" borderId="28" xfId="66" applyFont="1" applyFill="1" applyBorder="1" applyAlignment="1">
      <alignment vertical="center"/>
      <protection/>
    </xf>
    <xf numFmtId="3" fontId="54" fillId="0" borderId="16" xfId="66" applyNumberFormat="1" applyFont="1" applyFill="1" applyBorder="1" applyAlignment="1" applyProtection="1">
      <alignment vertical="center"/>
      <protection locked="0"/>
    </xf>
    <xf numFmtId="3" fontId="54" fillId="0" borderId="158" xfId="66" applyNumberFormat="1" applyFont="1" applyFill="1" applyBorder="1" applyAlignment="1" applyProtection="1">
      <alignment vertical="center"/>
      <protection locked="0"/>
    </xf>
    <xf numFmtId="3" fontId="54" fillId="0" borderId="13" xfId="66" applyNumberFormat="1" applyFont="1" applyFill="1" applyBorder="1" applyAlignment="1" applyProtection="1">
      <alignment vertical="center" shrinkToFit="1"/>
      <protection locked="0"/>
    </xf>
    <xf numFmtId="3" fontId="54" fillId="0" borderId="159" xfId="66" applyNumberFormat="1" applyFont="1" applyFill="1" applyBorder="1" applyAlignment="1">
      <alignment vertical="center"/>
      <protection/>
    </xf>
    <xf numFmtId="3" fontId="54" fillId="0" borderId="16" xfId="66" applyNumberFormat="1" applyFont="1" applyFill="1" applyBorder="1" applyAlignment="1">
      <alignment vertical="center"/>
      <protection/>
    </xf>
    <xf numFmtId="3" fontId="54" fillId="0" borderId="11" xfId="66" applyNumberFormat="1" applyFont="1" applyFill="1" applyBorder="1" applyAlignment="1">
      <alignment vertical="center"/>
      <protection/>
    </xf>
    <xf numFmtId="3" fontId="54" fillId="0" borderId="160" xfId="66" applyNumberFormat="1" applyFont="1" applyFill="1" applyBorder="1" applyAlignment="1" applyProtection="1">
      <alignment vertical="center"/>
      <protection locked="0"/>
    </xf>
    <xf numFmtId="3" fontId="54" fillId="0" borderId="38" xfId="66" applyNumberFormat="1" applyFont="1" applyFill="1" applyBorder="1" applyAlignment="1" applyProtection="1">
      <alignment vertical="center"/>
      <protection locked="0"/>
    </xf>
    <xf numFmtId="3" fontId="54" fillId="0" borderId="11" xfId="66" applyNumberFormat="1" applyFont="1" applyFill="1" applyBorder="1" applyAlignment="1" applyProtection="1">
      <alignment vertical="center"/>
      <protection locked="0"/>
    </xf>
    <xf numFmtId="3" fontId="54" fillId="0" borderId="155" xfId="66" applyNumberFormat="1" applyFont="1" applyFill="1" applyBorder="1" applyAlignment="1" applyProtection="1">
      <alignment vertical="center"/>
      <protection locked="0"/>
    </xf>
    <xf numFmtId="3" fontId="54" fillId="0" borderId="161" xfId="66" applyNumberFormat="1" applyFont="1" applyFill="1" applyBorder="1" applyAlignment="1" applyProtection="1">
      <alignment horizontal="center" vertical="center"/>
      <protection locked="0"/>
    </xf>
    <xf numFmtId="3" fontId="55" fillId="0" borderId="124" xfId="66" applyNumberFormat="1" applyFont="1" applyFill="1" applyBorder="1" applyAlignment="1" applyProtection="1">
      <alignment vertical="center" shrinkToFit="1"/>
      <protection locked="0"/>
    </xf>
    <xf numFmtId="57" fontId="54" fillId="0" borderId="129" xfId="66" applyNumberFormat="1" applyFont="1" applyFill="1" applyBorder="1" applyAlignment="1">
      <alignment horizontal="center" vertical="center"/>
      <protection/>
    </xf>
    <xf numFmtId="0" fontId="54" fillId="0" borderId="159" xfId="66" applyFont="1" applyFill="1" applyBorder="1" applyAlignment="1">
      <alignment vertical="center"/>
      <protection/>
    </xf>
    <xf numFmtId="0" fontId="54" fillId="0" borderId="16" xfId="66" applyFont="1" applyFill="1" applyBorder="1" applyAlignment="1">
      <alignment vertical="center"/>
      <protection/>
    </xf>
    <xf numFmtId="3" fontId="54" fillId="0" borderId="127" xfId="66" applyNumberFormat="1" applyFont="1" applyFill="1" applyBorder="1" applyAlignment="1" applyProtection="1">
      <alignment vertical="center"/>
      <protection locked="0"/>
    </xf>
    <xf numFmtId="3" fontId="54" fillId="0" borderId="128" xfId="66" applyNumberFormat="1" applyFont="1" applyFill="1" applyBorder="1" applyAlignment="1" applyProtection="1">
      <alignment vertical="center"/>
      <protection locked="0"/>
    </xf>
    <xf numFmtId="3" fontId="54" fillId="0" borderId="129" xfId="66" applyNumberFormat="1" applyFont="1" applyFill="1" applyBorder="1" applyAlignment="1" applyProtection="1">
      <alignment vertical="center" shrinkToFit="1"/>
      <protection locked="0"/>
    </xf>
    <xf numFmtId="3" fontId="54" fillId="0" borderId="126" xfId="66" applyNumberFormat="1" applyFont="1" applyFill="1" applyBorder="1" applyAlignment="1">
      <alignment vertical="center"/>
      <protection/>
    </xf>
    <xf numFmtId="3" fontId="54" fillId="0" borderId="127" xfId="66" applyNumberFormat="1" applyFont="1" applyFill="1" applyBorder="1" applyAlignment="1">
      <alignment vertical="center"/>
      <protection/>
    </xf>
    <xf numFmtId="3" fontId="54" fillId="0" borderId="124" xfId="66" applyNumberFormat="1" applyFont="1" applyFill="1" applyBorder="1" applyAlignment="1">
      <alignment vertical="center"/>
      <protection/>
    </xf>
    <xf numFmtId="3" fontId="54" fillId="0" borderId="130" xfId="66" applyNumberFormat="1" applyFont="1" applyFill="1" applyBorder="1" applyAlignment="1" applyProtection="1">
      <alignment vertical="center"/>
      <protection locked="0"/>
    </xf>
    <xf numFmtId="3" fontId="54" fillId="0" borderId="131" xfId="66" applyNumberFormat="1" applyFont="1" applyFill="1" applyBorder="1" applyAlignment="1" applyProtection="1">
      <alignment vertical="center"/>
      <protection locked="0"/>
    </xf>
    <xf numFmtId="3" fontId="54" fillId="0" borderId="124" xfId="66" applyNumberFormat="1" applyFont="1" applyFill="1" applyBorder="1" applyAlignment="1" applyProtection="1">
      <alignment vertical="center"/>
      <protection locked="0"/>
    </xf>
    <xf numFmtId="3" fontId="54" fillId="0" borderId="125" xfId="66" applyNumberFormat="1" applyFont="1" applyFill="1" applyBorder="1" applyAlignment="1" applyProtection="1">
      <alignment vertical="center"/>
      <protection locked="0"/>
    </xf>
    <xf numFmtId="3" fontId="54" fillId="0" borderId="129" xfId="66" applyNumberFormat="1" applyFont="1" applyFill="1" applyBorder="1" applyAlignment="1" applyProtection="1">
      <alignment horizontal="center" vertical="center"/>
      <protection locked="0"/>
    </xf>
    <xf numFmtId="57" fontId="54" fillId="0" borderId="163" xfId="66" applyNumberFormat="1" applyFont="1" applyFill="1" applyBorder="1" applyAlignment="1">
      <alignment horizontal="center" vertical="center"/>
      <protection/>
    </xf>
    <xf numFmtId="3" fontId="55" fillId="0" borderId="29" xfId="66" applyNumberFormat="1" applyFont="1" applyFill="1" applyBorder="1" applyAlignment="1" applyProtection="1">
      <alignment vertical="center" shrinkToFit="1"/>
      <protection locked="0"/>
    </xf>
    <xf numFmtId="0" fontId="54" fillId="0" borderId="15" xfId="66" applyFont="1" applyFill="1" applyBorder="1" applyAlignment="1">
      <alignment vertical="center"/>
      <protection/>
    </xf>
    <xf numFmtId="0" fontId="54" fillId="0" borderId="175" xfId="66" applyFont="1" applyFill="1" applyBorder="1" applyAlignment="1">
      <alignment vertical="center"/>
      <protection/>
    </xf>
    <xf numFmtId="3" fontId="54" fillId="0" borderId="28" xfId="66" applyNumberFormat="1" applyFont="1" applyFill="1" applyBorder="1" applyAlignment="1" applyProtection="1">
      <alignment vertical="center"/>
      <protection locked="0"/>
    </xf>
    <xf numFmtId="3" fontId="54" fillId="0" borderId="162" xfId="66" applyNumberFormat="1" applyFont="1" applyFill="1" applyBorder="1" applyAlignment="1" applyProtection="1">
      <alignment vertical="center"/>
      <protection locked="0"/>
    </xf>
    <xf numFmtId="3" fontId="54" fillId="0" borderId="30" xfId="66" applyNumberFormat="1" applyFont="1" applyFill="1" applyBorder="1" applyAlignment="1" applyProtection="1">
      <alignment vertical="center" shrinkToFit="1"/>
      <protection locked="0"/>
    </xf>
    <xf numFmtId="3" fontId="54" fillId="0" borderId="157" xfId="66" applyNumberFormat="1" applyFont="1" applyFill="1" applyBorder="1" applyAlignment="1">
      <alignment vertical="center"/>
      <protection/>
    </xf>
    <xf numFmtId="3" fontId="54" fillId="0" borderId="28" xfId="66" applyNumberFormat="1" applyFont="1" applyFill="1" applyBorder="1" applyAlignment="1">
      <alignment vertical="center"/>
      <protection/>
    </xf>
    <xf numFmtId="3" fontId="54" fillId="0" borderId="29" xfId="66" applyNumberFormat="1" applyFont="1" applyFill="1" applyBorder="1" applyAlignment="1">
      <alignment vertical="center"/>
      <protection/>
    </xf>
    <xf numFmtId="3" fontId="54" fillId="0" borderId="176" xfId="66" applyNumberFormat="1" applyFont="1" applyFill="1" applyBorder="1" applyAlignment="1" applyProtection="1">
      <alignment vertical="center"/>
      <protection locked="0"/>
    </xf>
    <xf numFmtId="3" fontId="54" fillId="0" borderId="33" xfId="66" applyNumberFormat="1" applyFont="1" applyFill="1" applyBorder="1" applyAlignment="1" applyProtection="1">
      <alignment vertical="center"/>
      <protection locked="0"/>
    </xf>
    <xf numFmtId="3" fontId="54" fillId="0" borderId="29" xfId="66" applyNumberFormat="1" applyFont="1" applyFill="1" applyBorder="1" applyAlignment="1" applyProtection="1">
      <alignment vertical="center"/>
      <protection locked="0"/>
    </xf>
    <xf numFmtId="3" fontId="54" fillId="0" borderId="156" xfId="66" applyNumberFormat="1" applyFont="1" applyFill="1" applyBorder="1" applyAlignment="1" applyProtection="1">
      <alignment vertical="center"/>
      <protection locked="0"/>
    </xf>
    <xf numFmtId="3" fontId="54" fillId="0" borderId="163" xfId="66" applyNumberFormat="1" applyFont="1" applyFill="1" applyBorder="1" applyAlignment="1" applyProtection="1">
      <alignment horizontal="center" vertical="center"/>
      <protection locked="0"/>
    </xf>
    <xf numFmtId="3" fontId="98" fillId="0" borderId="29" xfId="0" applyNumberFormat="1" applyFont="1" applyFill="1" applyBorder="1" applyAlignment="1" applyProtection="1">
      <alignment horizontal="center" vertical="center" shrinkToFit="1"/>
      <protection locked="0"/>
    </xf>
    <xf numFmtId="57" fontId="97" fillId="0" borderId="174" xfId="66" applyNumberFormat="1" applyFont="1" applyFill="1" applyBorder="1" applyAlignment="1">
      <alignment horizontal="center" vertical="center"/>
      <protection/>
    </xf>
    <xf numFmtId="0" fontId="97" fillId="0" borderId="175" xfId="66" applyFont="1" applyFill="1" applyBorder="1" applyAlignment="1">
      <alignment vertical="center"/>
      <protection/>
    </xf>
    <xf numFmtId="3" fontId="97" fillId="0" borderId="15" xfId="66" applyNumberFormat="1" applyFont="1" applyFill="1" applyBorder="1" applyAlignment="1">
      <alignment vertical="center"/>
      <protection/>
    </xf>
    <xf numFmtId="3" fontId="97" fillId="0" borderId="15" xfId="66" applyNumberFormat="1" applyFont="1" applyFill="1" applyBorder="1" applyAlignment="1" applyProtection="1">
      <alignment vertical="center"/>
      <protection locked="0"/>
    </xf>
    <xf numFmtId="3" fontId="97" fillId="0" borderId="177" xfId="66" applyNumberFormat="1" applyFont="1" applyFill="1" applyBorder="1" applyAlignment="1" applyProtection="1">
      <alignment vertical="center"/>
      <protection locked="0"/>
    </xf>
    <xf numFmtId="3" fontId="97" fillId="0" borderId="17" xfId="66" applyNumberFormat="1" applyFont="1" applyFill="1" applyBorder="1" applyAlignment="1" applyProtection="1">
      <alignment vertical="center" shrinkToFit="1"/>
      <protection locked="0"/>
    </xf>
    <xf numFmtId="3" fontId="97" fillId="0" borderId="175" xfId="66" applyNumberFormat="1" applyFont="1" applyFill="1" applyBorder="1" applyAlignment="1">
      <alignment vertical="center"/>
      <protection/>
    </xf>
    <xf numFmtId="3" fontId="97" fillId="0" borderId="14" xfId="66" applyNumberFormat="1" applyFont="1" applyFill="1" applyBorder="1" applyAlignment="1">
      <alignment vertical="center"/>
      <protection/>
    </xf>
    <xf numFmtId="3" fontId="97" fillId="0" borderId="178" xfId="66" applyNumberFormat="1" applyFont="1" applyFill="1" applyBorder="1" applyAlignment="1" applyProtection="1">
      <alignment vertical="center"/>
      <protection locked="0"/>
    </xf>
    <xf numFmtId="3" fontId="97" fillId="0" borderId="39" xfId="66" applyNumberFormat="1" applyFont="1" applyFill="1" applyBorder="1" applyAlignment="1" applyProtection="1">
      <alignment vertical="center"/>
      <protection locked="0"/>
    </xf>
    <xf numFmtId="3" fontId="97" fillId="0" borderId="14" xfId="66" applyNumberFormat="1" applyFont="1" applyFill="1" applyBorder="1" applyAlignment="1" applyProtection="1">
      <alignment vertical="center"/>
      <protection locked="0"/>
    </xf>
    <xf numFmtId="3" fontId="97" fillId="0" borderId="179" xfId="66" applyNumberFormat="1" applyFont="1" applyFill="1" applyBorder="1" applyAlignment="1" applyProtection="1">
      <alignment vertical="center"/>
      <protection locked="0"/>
    </xf>
    <xf numFmtId="3" fontId="97" fillId="0" borderId="174" xfId="66" applyNumberFormat="1" applyFont="1" applyFill="1" applyBorder="1" applyAlignment="1" applyProtection="1">
      <alignment horizontal="center" vertical="center"/>
      <protection locked="0"/>
    </xf>
    <xf numFmtId="3" fontId="54" fillId="0" borderId="10" xfId="0" applyNumberFormat="1" applyFont="1" applyFill="1" applyBorder="1" applyAlignment="1" applyProtection="1">
      <alignment horizontal="center" vertical="center"/>
      <protection locked="0"/>
    </xf>
    <xf numFmtId="3" fontId="55" fillId="0" borderId="177" xfId="0" applyNumberFormat="1" applyFont="1" applyFill="1" applyBorder="1" applyAlignment="1" applyProtection="1">
      <alignment horizontal="left" vertical="center" shrinkToFit="1"/>
      <protection locked="0"/>
    </xf>
    <xf numFmtId="57" fontId="54" fillId="0" borderId="174" xfId="0" applyNumberFormat="1" applyFont="1" applyFill="1" applyBorder="1" applyAlignment="1">
      <alignment horizontal="center" vertical="center"/>
    </xf>
    <xf numFmtId="0" fontId="54" fillId="0" borderId="175" xfId="0" applyFont="1" applyFill="1" applyBorder="1" applyAlignment="1">
      <alignment vertical="center"/>
    </xf>
    <xf numFmtId="3" fontId="54" fillId="0" borderId="15" xfId="0" applyNumberFormat="1" applyFont="1" applyFill="1" applyBorder="1" applyAlignment="1">
      <alignment vertical="center"/>
    </xf>
    <xf numFmtId="0" fontId="54" fillId="0" borderId="15" xfId="0" applyFont="1" applyFill="1" applyBorder="1" applyAlignment="1">
      <alignment vertical="center"/>
    </xf>
    <xf numFmtId="3" fontId="54" fillId="0" borderId="180" xfId="0" applyNumberFormat="1" applyFont="1" applyFill="1" applyBorder="1" applyAlignment="1" applyProtection="1">
      <alignment vertical="center"/>
      <protection locked="0"/>
    </xf>
    <xf numFmtId="3" fontId="54" fillId="0" borderId="36" xfId="0" applyNumberFormat="1" applyFont="1" applyFill="1" applyBorder="1" applyAlignment="1" applyProtection="1">
      <alignment horizontal="left" vertical="center" shrinkToFit="1"/>
      <protection locked="0"/>
    </xf>
    <xf numFmtId="49" fontId="54" fillId="0" borderId="161" xfId="0" applyNumberFormat="1" applyFont="1" applyFill="1" applyBorder="1" applyAlignment="1">
      <alignment horizontal="center" vertical="center"/>
    </xf>
    <xf numFmtId="3" fontId="55" fillId="0" borderId="29" xfId="0" applyNumberFormat="1" applyFont="1" applyFill="1" applyBorder="1" applyAlignment="1" applyProtection="1">
      <alignment vertical="center" shrinkToFit="1"/>
      <protection locked="0"/>
    </xf>
    <xf numFmtId="14" fontId="54" fillId="0" borderId="163" xfId="0" applyNumberFormat="1" applyFont="1" applyFill="1" applyBorder="1" applyAlignment="1">
      <alignment horizontal="center" vertical="center"/>
    </xf>
    <xf numFmtId="3" fontId="54" fillId="0" borderId="28" xfId="0" applyNumberFormat="1" applyFont="1" applyFill="1" applyBorder="1" applyAlignment="1">
      <alignment vertical="center"/>
    </xf>
    <xf numFmtId="3" fontId="54" fillId="0" borderId="28" xfId="0" applyNumberFormat="1" applyFont="1" applyFill="1" applyBorder="1" applyAlignment="1" applyProtection="1">
      <alignment vertical="center"/>
      <protection locked="0"/>
    </xf>
    <xf numFmtId="3" fontId="54" fillId="0" borderId="30" xfId="0" applyNumberFormat="1" applyFont="1" applyFill="1" applyBorder="1" applyAlignment="1" applyProtection="1">
      <alignment vertical="center" shrinkToFit="1"/>
      <protection locked="0"/>
    </xf>
    <xf numFmtId="3" fontId="54" fillId="0" borderId="157" xfId="0" applyNumberFormat="1" applyFont="1" applyFill="1" applyBorder="1" applyAlignment="1">
      <alignment vertical="center"/>
    </xf>
    <xf numFmtId="3" fontId="54" fillId="0" borderId="29" xfId="0" applyNumberFormat="1" applyFont="1" applyFill="1" applyBorder="1" applyAlignment="1">
      <alignment vertical="center"/>
    </xf>
    <xf numFmtId="3" fontId="54" fillId="0" borderId="176" xfId="0" applyNumberFormat="1" applyFont="1" applyFill="1" applyBorder="1" applyAlignment="1" applyProtection="1">
      <alignment vertical="center"/>
      <protection locked="0"/>
    </xf>
    <xf numFmtId="3" fontId="54" fillId="0" borderId="33" xfId="0" applyNumberFormat="1" applyFont="1" applyFill="1" applyBorder="1" applyAlignment="1" applyProtection="1">
      <alignment vertical="center"/>
      <protection locked="0"/>
    </xf>
    <xf numFmtId="3" fontId="54" fillId="0" borderId="29" xfId="0" applyNumberFormat="1" applyFont="1" applyFill="1" applyBorder="1" applyAlignment="1" applyProtection="1">
      <alignment vertical="center"/>
      <protection locked="0"/>
    </xf>
    <xf numFmtId="3" fontId="54" fillId="0" borderId="156" xfId="0" applyNumberFormat="1" applyFont="1" applyFill="1" applyBorder="1" applyAlignment="1" applyProtection="1">
      <alignment vertical="center"/>
      <protection locked="0"/>
    </xf>
    <xf numFmtId="3" fontId="54" fillId="0" borderId="163" xfId="0" applyNumberFormat="1" applyFont="1" applyFill="1" applyBorder="1" applyAlignment="1" applyProtection="1">
      <alignment horizontal="center" vertical="center"/>
      <protection locked="0"/>
    </xf>
    <xf numFmtId="3" fontId="55" fillId="0" borderId="10" xfId="0" applyNumberFormat="1" applyFont="1" applyFill="1" applyBorder="1" applyAlignment="1" applyProtection="1">
      <alignment horizontal="left" vertical="center" shrinkToFit="1"/>
      <protection locked="0"/>
    </xf>
    <xf numFmtId="49" fontId="54" fillId="0" borderId="174" xfId="0" applyNumberFormat="1" applyFont="1" applyFill="1" applyBorder="1" applyAlignment="1">
      <alignment horizontal="center" vertical="center"/>
    </xf>
    <xf numFmtId="3" fontId="54" fillId="0" borderId="15" xfId="0" applyNumberFormat="1" applyFont="1" applyFill="1" applyBorder="1" applyAlignment="1" applyProtection="1">
      <alignment vertical="center"/>
      <protection locked="0"/>
    </xf>
    <xf numFmtId="3" fontId="54" fillId="0" borderId="0" xfId="0" applyNumberFormat="1" applyFont="1" applyFill="1" applyBorder="1" applyAlignment="1" applyProtection="1">
      <alignment horizontal="left" vertical="center" shrinkToFit="1"/>
      <protection locked="0"/>
    </xf>
    <xf numFmtId="3" fontId="54" fillId="0" borderId="178" xfId="0" applyNumberFormat="1" applyFont="1" applyFill="1" applyBorder="1" applyAlignment="1" applyProtection="1">
      <alignment vertical="center"/>
      <protection locked="0"/>
    </xf>
    <xf numFmtId="3" fontId="98" fillId="0" borderId="14" xfId="0" applyNumberFormat="1" applyFont="1" applyFill="1" applyBorder="1" applyAlignment="1" applyProtection="1">
      <alignment horizontal="center" vertical="center" shrinkToFit="1"/>
      <protection locked="0"/>
    </xf>
    <xf numFmtId="0" fontId="54" fillId="0" borderId="22" xfId="0" applyFont="1" applyFill="1" applyBorder="1" applyAlignment="1">
      <alignment vertical="center"/>
    </xf>
    <xf numFmtId="3" fontId="97" fillId="0" borderId="154" xfId="0" applyNumberFormat="1" applyFont="1" applyFill="1" applyBorder="1" applyAlignment="1" applyProtection="1">
      <alignment horizontal="center" vertical="center" shrinkToFit="1"/>
      <protection locked="0"/>
    </xf>
    <xf numFmtId="3" fontId="55" fillId="0" borderId="128" xfId="0" applyNumberFormat="1" applyFont="1" applyFill="1" applyBorder="1" applyAlignment="1" applyProtection="1">
      <alignment vertical="center" shrinkToFit="1"/>
      <protection locked="0"/>
    </xf>
    <xf numFmtId="3" fontId="54" fillId="0" borderId="108" xfId="0" applyNumberFormat="1" applyFont="1" applyFill="1" applyBorder="1" applyAlignment="1" applyProtection="1">
      <alignment vertical="center"/>
      <protection locked="0"/>
    </xf>
    <xf numFmtId="3" fontId="55" fillId="0" borderId="133" xfId="0" applyNumberFormat="1" applyFont="1" applyFill="1" applyBorder="1" applyAlignment="1" applyProtection="1">
      <alignment vertical="center" shrinkToFit="1"/>
      <protection locked="0"/>
    </xf>
    <xf numFmtId="57" fontId="54" fillId="0" borderId="140" xfId="0" applyNumberFormat="1" applyFont="1" applyFill="1" applyBorder="1" applyAlignment="1">
      <alignment horizontal="center" vertical="center"/>
    </xf>
    <xf numFmtId="3" fontId="98" fillId="0" borderId="10" xfId="0" applyNumberFormat="1" applyFont="1" applyFill="1" applyBorder="1" applyAlignment="1" applyProtection="1">
      <alignment horizontal="center" vertical="center" shrinkToFit="1"/>
      <protection locked="0"/>
    </xf>
    <xf numFmtId="3" fontId="97" fillId="0" borderId="174" xfId="0" applyNumberFormat="1" applyFont="1" applyFill="1" applyBorder="1" applyAlignment="1" applyProtection="1">
      <alignment horizontal="center" vertical="center"/>
      <protection locked="0"/>
    </xf>
    <xf numFmtId="3" fontId="97" fillId="0" borderId="108" xfId="0" applyNumberFormat="1" applyFont="1" applyFill="1" applyBorder="1" applyAlignment="1" applyProtection="1">
      <alignment vertical="center"/>
      <protection locked="0"/>
    </xf>
    <xf numFmtId="3" fontId="97" fillId="0" borderId="12" xfId="0" applyNumberFormat="1" applyFont="1" applyFill="1" applyBorder="1" applyAlignment="1" applyProtection="1">
      <alignment vertical="center"/>
      <protection locked="0"/>
    </xf>
    <xf numFmtId="3" fontId="97" fillId="0" borderId="109" xfId="0" applyNumberFormat="1" applyFont="1" applyFill="1" applyBorder="1" applyAlignment="1" applyProtection="1">
      <alignment vertical="center"/>
      <protection locked="0"/>
    </xf>
    <xf numFmtId="3" fontId="97" fillId="0" borderId="174" xfId="0" applyNumberFormat="1" applyFont="1" applyFill="1" applyBorder="1" applyAlignment="1" applyProtection="1">
      <alignment horizontal="center" vertical="center" shrinkToFit="1"/>
      <protection locked="0"/>
    </xf>
    <xf numFmtId="3" fontId="97" fillId="0" borderId="108" xfId="0" applyNumberFormat="1" applyFont="1" applyFill="1" applyBorder="1" applyAlignment="1">
      <alignment vertical="center"/>
    </xf>
    <xf numFmtId="3" fontId="97" fillId="0" borderId="12" xfId="0" applyNumberFormat="1" applyFont="1" applyFill="1" applyBorder="1" applyAlignment="1">
      <alignment vertical="center"/>
    </xf>
    <xf numFmtId="3" fontId="97" fillId="0" borderId="14" xfId="0" applyNumberFormat="1" applyFont="1" applyFill="1" applyBorder="1" applyAlignment="1">
      <alignment vertical="center"/>
    </xf>
    <xf numFmtId="3" fontId="97" fillId="0" borderId="95" xfId="0" applyNumberFormat="1" applyFont="1" applyFill="1" applyBorder="1" applyAlignment="1" applyProtection="1">
      <alignment vertical="center"/>
      <protection locked="0"/>
    </xf>
    <xf numFmtId="3" fontId="97" fillId="0" borderId="35" xfId="0" applyNumberFormat="1" applyFont="1" applyFill="1" applyBorder="1" applyAlignment="1" applyProtection="1">
      <alignment vertical="center"/>
      <protection locked="0"/>
    </xf>
    <xf numFmtId="3" fontId="97" fillId="0" borderId="10" xfId="0" applyNumberFormat="1" applyFont="1" applyFill="1" applyBorder="1" applyAlignment="1" applyProtection="1">
      <alignment vertical="center"/>
      <protection locked="0"/>
    </xf>
    <xf numFmtId="3" fontId="97" fillId="0" borderId="96" xfId="0" applyNumberFormat="1" applyFont="1" applyFill="1" applyBorder="1" applyAlignment="1" applyProtection="1">
      <alignment horizontal="center" vertical="center"/>
      <protection locked="0"/>
    </xf>
    <xf numFmtId="3" fontId="54" fillId="0" borderId="181" xfId="0" applyNumberFormat="1" applyFont="1" applyFill="1" applyBorder="1" applyAlignment="1" applyProtection="1">
      <alignment horizontal="center" vertical="center"/>
      <protection locked="0"/>
    </xf>
    <xf numFmtId="3" fontId="54" fillId="0" borderId="182" xfId="0" applyNumberFormat="1" applyFont="1" applyFill="1" applyBorder="1" applyAlignment="1" applyProtection="1">
      <alignment horizontal="center" vertical="center"/>
      <protection locked="0"/>
    </xf>
    <xf numFmtId="3" fontId="55" fillId="0" borderId="182" xfId="0" applyNumberFormat="1" applyFont="1" applyFill="1" applyBorder="1" applyAlignment="1" applyProtection="1">
      <alignment vertical="center" shrinkToFit="1"/>
      <protection locked="0"/>
    </xf>
    <xf numFmtId="0" fontId="54" fillId="0" borderId="181" xfId="0" applyFont="1" applyFill="1" applyBorder="1" applyAlignment="1">
      <alignment horizontal="center" vertical="center"/>
    </xf>
    <xf numFmtId="0" fontId="54" fillId="0" borderId="183" xfId="0" applyFont="1" applyFill="1" applyBorder="1" applyAlignment="1">
      <alignment vertical="center"/>
    </xf>
    <xf numFmtId="0" fontId="54" fillId="0" borderId="184" xfId="0" applyFont="1" applyFill="1" applyBorder="1" applyAlignment="1">
      <alignment vertical="center"/>
    </xf>
    <xf numFmtId="3" fontId="54" fillId="0" borderId="184" xfId="0" applyNumberFormat="1" applyFont="1" applyFill="1" applyBorder="1" applyAlignment="1" applyProtection="1">
      <alignment vertical="center"/>
      <protection locked="0"/>
    </xf>
    <xf numFmtId="3" fontId="54" fillId="0" borderId="185" xfId="0" applyNumberFormat="1" applyFont="1" applyFill="1" applyBorder="1" applyAlignment="1" applyProtection="1">
      <alignment vertical="center"/>
      <protection locked="0"/>
    </xf>
    <xf numFmtId="3" fontId="54" fillId="0" borderId="186" xfId="0" applyNumberFormat="1" applyFont="1" applyFill="1" applyBorder="1" applyAlignment="1" applyProtection="1">
      <alignment vertical="center" shrinkToFit="1"/>
      <protection locked="0"/>
    </xf>
    <xf numFmtId="3" fontId="54" fillId="0" borderId="183" xfId="0" applyNumberFormat="1" applyFont="1" applyFill="1" applyBorder="1" applyAlignment="1">
      <alignment vertical="center"/>
    </xf>
    <xf numFmtId="3" fontId="54" fillId="0" borderId="184" xfId="0" applyNumberFormat="1" applyFont="1" applyFill="1" applyBorder="1" applyAlignment="1">
      <alignment vertical="center"/>
    </xf>
    <xf numFmtId="3" fontId="54" fillId="0" borderId="182" xfId="0" applyNumberFormat="1" applyFont="1" applyFill="1" applyBorder="1" applyAlignment="1">
      <alignment vertical="center"/>
    </xf>
    <xf numFmtId="3" fontId="54" fillId="0" borderId="181" xfId="0" applyNumberFormat="1" applyFont="1" applyFill="1" applyBorder="1" applyAlignment="1" applyProtection="1">
      <alignment vertical="center"/>
      <protection locked="0"/>
    </xf>
    <xf numFmtId="3" fontId="54" fillId="0" borderId="187" xfId="0" applyNumberFormat="1" applyFont="1" applyFill="1" applyBorder="1" applyAlignment="1" applyProtection="1">
      <alignment vertical="center"/>
      <protection locked="0"/>
    </xf>
    <xf numFmtId="3" fontId="54" fillId="0" borderId="182" xfId="0" applyNumberFormat="1" applyFont="1" applyFill="1" applyBorder="1" applyAlignment="1" applyProtection="1">
      <alignment vertical="center"/>
      <protection locked="0"/>
    </xf>
    <xf numFmtId="3" fontId="54" fillId="0" borderId="188" xfId="0" applyNumberFormat="1" applyFont="1" applyFill="1" applyBorder="1" applyAlignment="1" applyProtection="1">
      <alignment horizontal="center" vertical="center"/>
      <protection locked="0"/>
    </xf>
    <xf numFmtId="3" fontId="54" fillId="0" borderId="0" xfId="0" applyNumberFormat="1" applyFont="1" applyBorder="1" applyAlignment="1" applyProtection="1" quotePrefix="1">
      <alignment horizontal="right" vertical="center"/>
      <protection locked="0"/>
    </xf>
    <xf numFmtId="3" fontId="54" fillId="0" borderId="189" xfId="0" applyNumberFormat="1" applyFont="1" applyFill="1" applyBorder="1" applyAlignment="1" applyProtection="1">
      <alignment vertical="center"/>
      <protection locked="0"/>
    </xf>
    <xf numFmtId="0" fontId="39" fillId="0" borderId="189" xfId="0" applyFont="1" applyFill="1" applyBorder="1" applyAlignment="1">
      <alignment vertical="center"/>
    </xf>
    <xf numFmtId="3" fontId="54" fillId="0" borderId="0" xfId="0" applyNumberFormat="1" applyFont="1" applyFill="1" applyBorder="1" applyAlignment="1" applyProtection="1">
      <alignment vertical="center"/>
      <protection locked="0"/>
    </xf>
    <xf numFmtId="3" fontId="54" fillId="0" borderId="0" xfId="0" applyNumberFormat="1" applyFont="1" applyFill="1" applyBorder="1" applyAlignment="1" applyProtection="1">
      <alignment horizontal="center" vertical="center"/>
      <protection locked="0"/>
    </xf>
    <xf numFmtId="3" fontId="54" fillId="0" borderId="0" xfId="0" applyNumberFormat="1" applyFont="1" applyAlignment="1">
      <alignment vertical="center"/>
    </xf>
    <xf numFmtId="3" fontId="54" fillId="0" borderId="0" xfId="0" applyNumberFormat="1" applyFont="1" applyFill="1" applyAlignment="1">
      <alignment vertical="center"/>
    </xf>
    <xf numFmtId="0" fontId="49" fillId="0" borderId="0" xfId="0" applyFont="1" applyFill="1" applyAlignment="1">
      <alignment vertical="center"/>
    </xf>
    <xf numFmtId="3" fontId="54" fillId="0" borderId="0" xfId="0" applyNumberFormat="1" applyFont="1" applyFill="1" applyBorder="1" applyAlignment="1">
      <alignment vertical="center"/>
    </xf>
    <xf numFmtId="3" fontId="54" fillId="0" borderId="0" xfId="0" applyNumberFormat="1" applyFont="1" applyAlignment="1" applyProtection="1">
      <alignment vertical="center"/>
      <protection locked="0"/>
    </xf>
    <xf numFmtId="3" fontId="54" fillId="0" borderId="0" xfId="0" applyNumberFormat="1" applyFont="1" applyFill="1" applyAlignment="1" applyProtection="1">
      <alignment vertical="center"/>
      <protection locked="0"/>
    </xf>
    <xf numFmtId="3" fontId="0" fillId="0" borderId="0" xfId="0" applyNumberFormat="1" applyFont="1" applyAlignment="1">
      <alignment vertical="center" shrinkToFit="1"/>
    </xf>
    <xf numFmtId="3" fontId="56" fillId="0" borderId="0" xfId="0" applyNumberFormat="1" applyFont="1" applyFill="1" applyAlignment="1">
      <alignment vertical="center"/>
    </xf>
    <xf numFmtId="3" fontId="57" fillId="0" borderId="0" xfId="0" applyNumberFormat="1" applyFont="1" applyFill="1" applyAlignment="1">
      <alignment vertical="center"/>
    </xf>
    <xf numFmtId="3" fontId="56" fillId="0" borderId="0" xfId="0" applyNumberFormat="1" applyFont="1" applyFill="1" applyAlignment="1" applyProtection="1">
      <alignment vertical="center"/>
      <protection locked="0"/>
    </xf>
    <xf numFmtId="3" fontId="58" fillId="0" borderId="0" xfId="0" applyNumberFormat="1" applyFont="1" applyFill="1" applyAlignment="1">
      <alignment vertical="center"/>
    </xf>
    <xf numFmtId="3" fontId="56" fillId="0" borderId="190" xfId="0" applyNumberFormat="1" applyFont="1" applyFill="1" applyBorder="1" applyAlignment="1">
      <alignment horizontal="center" vertical="center"/>
    </xf>
    <xf numFmtId="3" fontId="56" fillId="0" borderId="94" xfId="0" applyNumberFormat="1" applyFont="1" applyFill="1" applyBorder="1" applyAlignment="1" applyProtection="1">
      <alignment horizontal="center" vertical="center"/>
      <protection locked="0"/>
    </xf>
    <xf numFmtId="3" fontId="56" fillId="0" borderId="10" xfId="0" applyNumberFormat="1" applyFont="1" applyFill="1" applyBorder="1" applyAlignment="1" applyProtection="1">
      <alignment horizontal="center" vertical="center"/>
      <protection locked="0"/>
    </xf>
    <xf numFmtId="3" fontId="56" fillId="0" borderId="96" xfId="0" applyNumberFormat="1" applyFont="1" applyFill="1" applyBorder="1" applyAlignment="1" applyProtection="1">
      <alignment horizontal="center" vertical="center"/>
      <protection locked="0"/>
    </xf>
    <xf numFmtId="3" fontId="56" fillId="0" borderId="10" xfId="0" applyNumberFormat="1" applyFont="1" applyFill="1" applyBorder="1" applyAlignment="1">
      <alignment horizontal="center" vertical="center"/>
    </xf>
    <xf numFmtId="3" fontId="56" fillId="0" borderId="191" xfId="0" applyNumberFormat="1" applyFont="1" applyFill="1" applyBorder="1" applyAlignment="1">
      <alignment horizontal="center" vertical="center"/>
    </xf>
    <xf numFmtId="3" fontId="56" fillId="0" borderId="106" xfId="0" applyNumberFormat="1" applyFont="1" applyFill="1" applyBorder="1" applyAlignment="1" applyProtection="1">
      <alignment horizontal="center" vertical="center"/>
      <protection locked="0"/>
    </xf>
    <xf numFmtId="3" fontId="56" fillId="0" borderId="191" xfId="0" applyNumberFormat="1" applyFont="1" applyFill="1" applyBorder="1" applyAlignment="1" applyProtection="1">
      <alignment horizontal="center" vertical="center"/>
      <protection locked="0"/>
    </xf>
    <xf numFmtId="3" fontId="56" fillId="0" borderId="190" xfId="0" applyNumberFormat="1" applyFont="1" applyFill="1" applyBorder="1" applyAlignment="1" applyProtection="1">
      <alignment horizontal="center" vertical="center"/>
      <protection locked="0"/>
    </xf>
    <xf numFmtId="3" fontId="56" fillId="0" borderId="190" xfId="0" applyNumberFormat="1" applyFont="1" applyFill="1" applyBorder="1" applyAlignment="1" applyProtection="1">
      <alignment vertical="center"/>
      <protection locked="0"/>
    </xf>
    <xf numFmtId="3" fontId="56" fillId="0" borderId="191" xfId="0" applyNumberFormat="1" applyFont="1" applyFill="1" applyBorder="1" applyAlignment="1" applyProtection="1">
      <alignment vertical="center"/>
      <protection locked="0"/>
    </xf>
    <xf numFmtId="3" fontId="56" fillId="0" borderId="93" xfId="0" applyNumberFormat="1" applyFont="1" applyFill="1" applyBorder="1" applyAlignment="1" applyProtection="1">
      <alignment vertical="center"/>
      <protection locked="0"/>
    </xf>
    <xf numFmtId="3" fontId="56" fillId="0" borderId="189" xfId="0" applyNumberFormat="1" applyFont="1" applyFill="1" applyBorder="1" applyAlignment="1" applyProtection="1">
      <alignment vertical="center"/>
      <protection locked="0"/>
    </xf>
    <xf numFmtId="3" fontId="56" fillId="0" borderId="92" xfId="0" applyNumberFormat="1" applyFont="1" applyFill="1" applyBorder="1" applyAlignment="1" applyProtection="1">
      <alignment vertical="center"/>
      <protection locked="0"/>
    </xf>
    <xf numFmtId="3" fontId="56" fillId="0" borderId="94" xfId="0" applyNumberFormat="1" applyFont="1" applyFill="1" applyBorder="1" applyAlignment="1" applyProtection="1">
      <alignment vertical="center"/>
      <protection locked="0"/>
    </xf>
    <xf numFmtId="3" fontId="56" fillId="0" borderId="95" xfId="0" applyNumberFormat="1" applyFont="1" applyFill="1" applyBorder="1" applyAlignment="1" applyProtection="1">
      <alignment horizontal="center" vertical="center"/>
      <protection locked="0"/>
    </xf>
    <xf numFmtId="3" fontId="56" fillId="0" borderId="10" xfId="0" applyNumberFormat="1" applyFont="1" applyFill="1" applyBorder="1" applyAlignment="1" applyProtection="1">
      <alignment vertical="center"/>
      <protection locked="0"/>
    </xf>
    <xf numFmtId="3" fontId="56" fillId="0" borderId="95" xfId="0" applyNumberFormat="1" applyFont="1" applyFill="1" applyBorder="1" applyAlignment="1">
      <alignment vertical="center"/>
    </xf>
    <xf numFmtId="3" fontId="56" fillId="0" borderId="10" xfId="0" applyNumberFormat="1" applyFont="1" applyFill="1" applyBorder="1" applyAlignment="1">
      <alignment vertical="center"/>
    </xf>
    <xf numFmtId="3" fontId="56" fillId="0" borderId="109" xfId="0" applyNumberFormat="1" applyFont="1" applyFill="1" applyBorder="1" applyAlignment="1">
      <alignment vertical="center"/>
    </xf>
    <xf numFmtId="3" fontId="56" fillId="0" borderId="0" xfId="0" applyNumberFormat="1" applyFont="1" applyFill="1" applyBorder="1" applyAlignment="1">
      <alignment vertical="center"/>
    </xf>
    <xf numFmtId="3" fontId="56" fillId="0" borderId="96" xfId="0" applyNumberFormat="1" applyFont="1" applyFill="1" applyBorder="1" applyAlignment="1" applyProtection="1" quotePrefix="1">
      <alignment horizontal="center" vertical="center"/>
      <protection locked="0"/>
    </xf>
    <xf numFmtId="3" fontId="56" fillId="0" borderId="95" xfId="0" applyNumberFormat="1" applyFont="1" applyFill="1" applyBorder="1" applyAlignment="1" applyProtection="1">
      <alignment vertical="center"/>
      <protection locked="0"/>
    </xf>
    <xf numFmtId="3" fontId="56" fillId="0" borderId="12" xfId="0" applyNumberFormat="1" applyFont="1" applyFill="1" applyBorder="1" applyAlignment="1">
      <alignment horizontal="center" vertical="center"/>
    </xf>
    <xf numFmtId="3" fontId="56" fillId="0" borderId="12" xfId="0" applyNumberFormat="1" applyFont="1" applyFill="1" applyBorder="1" applyAlignment="1">
      <alignment vertical="center"/>
    </xf>
    <xf numFmtId="3" fontId="56" fillId="0" borderId="111" xfId="0" applyNumberFormat="1" applyFont="1" applyFill="1" applyBorder="1" applyAlignment="1">
      <alignment vertical="center"/>
    </xf>
    <xf numFmtId="3" fontId="56" fillId="0" borderId="96" xfId="0" applyNumberFormat="1" applyFont="1" applyFill="1" applyBorder="1" applyAlignment="1">
      <alignment horizontal="center" vertical="center"/>
    </xf>
    <xf numFmtId="3" fontId="56" fillId="0" borderId="109" xfId="0" applyNumberFormat="1" applyFont="1" applyFill="1" applyBorder="1" applyAlignment="1" applyProtection="1">
      <alignment vertical="center"/>
      <protection locked="0"/>
    </xf>
    <xf numFmtId="3" fontId="99" fillId="0" borderId="10" xfId="0" applyNumberFormat="1" applyFont="1" applyFill="1" applyBorder="1" applyAlignment="1" applyProtection="1">
      <alignment horizontal="center" vertical="center"/>
      <protection locked="0"/>
    </xf>
    <xf numFmtId="3" fontId="99" fillId="0" borderId="10" xfId="0" applyNumberFormat="1" applyFont="1" applyFill="1" applyBorder="1" applyAlignment="1" applyProtection="1">
      <alignment vertical="center"/>
      <protection locked="0"/>
    </xf>
    <xf numFmtId="3" fontId="99" fillId="0" borderId="112" xfId="0" applyNumberFormat="1" applyFont="1" applyFill="1" applyBorder="1" applyAlignment="1">
      <alignment vertical="center"/>
    </xf>
    <xf numFmtId="3" fontId="99" fillId="0" borderId="97" xfId="0" applyNumberFormat="1" applyFont="1" applyFill="1" applyBorder="1" applyAlignment="1">
      <alignment vertical="center"/>
    </xf>
    <xf numFmtId="3" fontId="99" fillId="0" borderId="105" xfId="0" applyNumberFormat="1" applyFont="1" applyFill="1" applyBorder="1" applyAlignment="1">
      <alignment vertical="center"/>
    </xf>
    <xf numFmtId="3" fontId="99" fillId="0" borderId="21" xfId="0" applyNumberFormat="1" applyFont="1" applyFill="1" applyBorder="1" applyAlignment="1">
      <alignment vertical="center"/>
    </xf>
    <xf numFmtId="3" fontId="99" fillId="0" borderId="12" xfId="0" applyNumberFormat="1" applyFont="1" applyFill="1" applyBorder="1" applyAlignment="1">
      <alignment vertical="center"/>
    </xf>
    <xf numFmtId="3" fontId="99" fillId="0" borderId="10" xfId="0" applyNumberFormat="1" applyFont="1" applyFill="1" applyBorder="1" applyAlignment="1">
      <alignment vertical="center"/>
    </xf>
    <xf numFmtId="3" fontId="99" fillId="0" borderId="106" xfId="0" applyNumberFormat="1" applyFont="1" applyFill="1" applyBorder="1" applyAlignment="1" applyProtection="1" quotePrefix="1">
      <alignment horizontal="center" vertical="center"/>
      <protection locked="0"/>
    </xf>
    <xf numFmtId="3" fontId="99" fillId="0" borderId="95" xfId="0" applyNumberFormat="1" applyFont="1" applyFill="1" applyBorder="1" applyAlignment="1" applyProtection="1">
      <alignment vertical="center"/>
      <protection locked="0"/>
    </xf>
    <xf numFmtId="3" fontId="99" fillId="0" borderId="109" xfId="0" applyNumberFormat="1" applyFont="1" applyFill="1" applyBorder="1" applyAlignment="1" applyProtection="1">
      <alignment vertical="center"/>
      <protection locked="0"/>
    </xf>
    <xf numFmtId="3" fontId="99" fillId="0" borderId="108" xfId="0" applyNumberFormat="1" applyFont="1" applyFill="1" applyBorder="1" applyAlignment="1">
      <alignment vertical="center"/>
    </xf>
    <xf numFmtId="3" fontId="99" fillId="0" borderId="109" xfId="0" applyNumberFormat="1" applyFont="1" applyFill="1" applyBorder="1" applyAlignment="1">
      <alignment vertical="center"/>
    </xf>
    <xf numFmtId="3" fontId="99" fillId="0" borderId="96" xfId="0" applyNumberFormat="1" applyFont="1" applyFill="1" applyBorder="1" applyAlignment="1" applyProtection="1" quotePrefix="1">
      <alignment horizontal="center" vertical="center"/>
      <protection locked="0"/>
    </xf>
    <xf numFmtId="3" fontId="56" fillId="0" borderId="115" xfId="0" applyNumberFormat="1" applyFont="1" applyFill="1" applyBorder="1" applyAlignment="1">
      <alignment horizontal="center" vertical="center"/>
    </xf>
    <xf numFmtId="3" fontId="56" fillId="0" borderId="116" xfId="0" applyNumberFormat="1" applyFont="1" applyFill="1" applyBorder="1" applyAlignment="1" applyProtection="1">
      <alignment horizontal="center" vertical="center"/>
      <protection locked="0"/>
    </xf>
    <xf numFmtId="3" fontId="56" fillId="0" borderId="117" xfId="0" applyNumberFormat="1" applyFont="1" applyFill="1" applyBorder="1" applyAlignment="1">
      <alignment vertical="center" shrinkToFit="1"/>
    </xf>
    <xf numFmtId="3" fontId="56" fillId="0" borderId="115" xfId="0" applyNumberFormat="1" applyFont="1" applyFill="1" applyBorder="1" applyAlignment="1" applyProtection="1">
      <alignment vertical="center"/>
      <protection locked="0"/>
    </xf>
    <xf numFmtId="3" fontId="56" fillId="0" borderId="116" xfId="0" applyNumberFormat="1" applyFont="1" applyFill="1" applyBorder="1" applyAlignment="1" applyProtection="1">
      <alignment vertical="center"/>
      <protection locked="0"/>
    </xf>
    <xf numFmtId="3" fontId="56" fillId="0" borderId="119" xfId="0" applyNumberFormat="1" applyFont="1" applyFill="1" applyBorder="1" applyAlignment="1" applyProtection="1">
      <alignment vertical="center"/>
      <protection locked="0"/>
    </xf>
    <xf numFmtId="3" fontId="56" fillId="0" borderId="120" xfId="0" applyNumberFormat="1" applyFont="1" applyFill="1" applyBorder="1" applyAlignment="1" applyProtection="1">
      <alignment vertical="center"/>
      <protection locked="0"/>
    </xf>
    <xf numFmtId="3" fontId="56" fillId="0" borderId="123" xfId="0" applyNumberFormat="1" applyFont="1" applyFill="1" applyBorder="1" applyAlignment="1" applyProtection="1">
      <alignment horizontal="center" vertical="center"/>
      <protection locked="0"/>
    </xf>
    <xf numFmtId="3" fontId="56" fillId="0" borderId="117" xfId="0" applyNumberFormat="1" applyFont="1" applyFill="1" applyBorder="1" applyAlignment="1">
      <alignment vertical="center"/>
    </xf>
    <xf numFmtId="3" fontId="59" fillId="0" borderId="0" xfId="0" applyNumberFormat="1" applyFont="1" applyFill="1" applyAlignment="1">
      <alignment vertical="center"/>
    </xf>
    <xf numFmtId="3" fontId="56" fillId="0" borderId="124" xfId="0" applyNumberFormat="1" applyFont="1" applyFill="1" applyBorder="1" applyAlignment="1">
      <alignment vertical="center" shrinkToFit="1"/>
    </xf>
    <xf numFmtId="3" fontId="56" fillId="0" borderId="125" xfId="0" applyNumberFormat="1" applyFont="1" applyFill="1" applyBorder="1" applyAlignment="1">
      <alignment vertical="center"/>
    </xf>
    <xf numFmtId="3" fontId="56" fillId="0" borderId="124" xfId="0" applyNumberFormat="1" applyFont="1" applyFill="1" applyBorder="1" applyAlignment="1">
      <alignment vertical="center"/>
    </xf>
    <xf numFmtId="3" fontId="56" fillId="0" borderId="125" xfId="0" applyNumberFormat="1" applyFont="1" applyFill="1" applyBorder="1" applyAlignment="1" applyProtection="1">
      <alignment vertical="center"/>
      <protection locked="0"/>
    </xf>
    <xf numFmtId="3" fontId="56" fillId="0" borderId="124" xfId="0" applyNumberFormat="1" applyFont="1" applyFill="1" applyBorder="1" applyAlignment="1" applyProtection="1">
      <alignment vertical="center"/>
      <protection locked="0"/>
    </xf>
    <xf numFmtId="3" fontId="56" fillId="0" borderId="127" xfId="0" applyNumberFormat="1" applyFont="1" applyFill="1" applyBorder="1" applyAlignment="1">
      <alignment vertical="center"/>
    </xf>
    <xf numFmtId="3" fontId="56" fillId="0" borderId="164" xfId="0" applyNumberFormat="1" applyFont="1" applyFill="1" applyBorder="1" applyAlignment="1">
      <alignment vertical="center"/>
    </xf>
    <xf numFmtId="3" fontId="56" fillId="0" borderId="11" xfId="0" applyNumberFormat="1" applyFont="1" applyFill="1" applyBorder="1" applyAlignment="1" applyProtection="1">
      <alignment vertical="center"/>
      <protection locked="0"/>
    </xf>
    <xf numFmtId="3" fontId="56" fillId="0" borderId="129" xfId="0" applyNumberFormat="1" applyFont="1" applyFill="1" applyBorder="1" applyAlignment="1">
      <alignment horizontal="center" vertical="center"/>
    </xf>
    <xf numFmtId="3" fontId="56" fillId="0" borderId="128" xfId="0" applyNumberFormat="1" applyFont="1" applyFill="1" applyBorder="1" applyAlignment="1">
      <alignment vertical="center"/>
    </xf>
    <xf numFmtId="3" fontId="56" fillId="0" borderId="127" xfId="0" applyNumberFormat="1" applyFont="1" applyFill="1" applyBorder="1" applyAlignment="1" applyProtection="1">
      <alignment vertical="center"/>
      <protection locked="0"/>
    </xf>
    <xf numFmtId="3" fontId="56" fillId="0" borderId="164" xfId="0" applyNumberFormat="1" applyFont="1" applyFill="1" applyBorder="1" applyAlignment="1" applyProtection="1">
      <alignment vertical="center"/>
      <protection locked="0"/>
    </xf>
    <xf numFmtId="3" fontId="56" fillId="0" borderId="133" xfId="0" applyNumberFormat="1" applyFont="1" applyFill="1" applyBorder="1" applyAlignment="1" applyProtection="1">
      <alignment vertical="center" shrinkToFit="1"/>
      <protection locked="0"/>
    </xf>
    <xf numFmtId="3" fontId="56" fillId="0" borderId="140" xfId="0" applyNumberFormat="1" applyFont="1" applyFill="1" applyBorder="1" applyAlignment="1" applyProtection="1">
      <alignment vertical="center"/>
      <protection locked="0"/>
    </xf>
    <xf numFmtId="3" fontId="56" fillId="0" borderId="133" xfId="0" applyNumberFormat="1" applyFont="1" applyFill="1" applyBorder="1" applyAlignment="1" applyProtection="1">
      <alignment vertical="center"/>
      <protection locked="0"/>
    </xf>
    <xf numFmtId="3" fontId="56" fillId="0" borderId="137" xfId="0" applyNumberFormat="1" applyFont="1" applyFill="1" applyBorder="1" applyAlignment="1" applyProtection="1">
      <alignment vertical="center"/>
      <protection locked="0"/>
    </xf>
    <xf numFmtId="3" fontId="56" fillId="0" borderId="136" xfId="0" applyNumberFormat="1" applyFont="1" applyFill="1" applyBorder="1" applyAlignment="1" applyProtection="1">
      <alignment vertical="center"/>
      <protection locked="0"/>
    </xf>
    <xf numFmtId="3" fontId="56" fillId="0" borderId="141" xfId="0" applyNumberFormat="1" applyFont="1" applyFill="1" applyBorder="1" applyAlignment="1" applyProtection="1">
      <alignment vertical="center"/>
      <protection locked="0"/>
    </xf>
    <xf numFmtId="3" fontId="56" fillId="0" borderId="134" xfId="0" applyNumberFormat="1" applyFont="1" applyFill="1" applyBorder="1" applyAlignment="1" applyProtection="1">
      <alignment horizontal="center" vertical="center"/>
      <protection locked="0"/>
    </xf>
    <xf numFmtId="3" fontId="56" fillId="0" borderId="19" xfId="0" applyNumberFormat="1" applyFont="1" applyFill="1" applyBorder="1" applyAlignment="1" applyProtection="1">
      <alignment vertical="center" shrinkToFit="1"/>
      <protection locked="0"/>
    </xf>
    <xf numFmtId="3" fontId="56" fillId="0" borderId="145" xfId="0" applyNumberFormat="1" applyFont="1" applyFill="1" applyBorder="1" applyAlignment="1" applyProtection="1">
      <alignment vertical="center"/>
      <protection locked="0"/>
    </xf>
    <xf numFmtId="3" fontId="56" fillId="0" borderId="19" xfId="0" applyNumberFormat="1" applyFont="1" applyFill="1" applyBorder="1" applyAlignment="1" applyProtection="1">
      <alignment vertical="center"/>
      <protection locked="0"/>
    </xf>
    <xf numFmtId="3" fontId="56" fillId="0" borderId="132" xfId="0" applyNumberFormat="1" applyFont="1" applyFill="1" applyBorder="1" applyAlignment="1" applyProtection="1">
      <alignment vertical="center"/>
      <protection locked="0"/>
    </xf>
    <xf numFmtId="3" fontId="56" fillId="0" borderId="26" xfId="0" applyNumberFormat="1" applyFont="1" applyFill="1" applyBorder="1" applyAlignment="1" applyProtection="1">
      <alignment vertical="center"/>
      <protection locked="0"/>
    </xf>
    <xf numFmtId="3" fontId="56" fillId="0" borderId="41" xfId="0" applyNumberFormat="1" applyFont="1" applyFill="1" applyBorder="1" applyAlignment="1" applyProtection="1">
      <alignment vertical="center"/>
      <protection locked="0"/>
    </xf>
    <xf numFmtId="3" fontId="56" fillId="0" borderId="146" xfId="0" applyNumberFormat="1" applyFont="1" applyFill="1" applyBorder="1" applyAlignment="1" applyProtection="1">
      <alignment horizontal="center" vertical="center"/>
      <protection locked="0"/>
    </xf>
    <xf numFmtId="3" fontId="99" fillId="0" borderId="19" xfId="0" applyNumberFormat="1" applyFont="1" applyFill="1" applyBorder="1" applyAlignment="1" applyProtection="1">
      <alignment horizontal="center" vertical="center" shrinkToFit="1"/>
      <protection locked="0"/>
    </xf>
    <xf numFmtId="3" fontId="99" fillId="0" borderId="148" xfId="0" applyNumberFormat="1" applyFont="1" applyFill="1" applyBorder="1" applyAlignment="1" applyProtection="1">
      <alignment vertical="center"/>
      <protection locked="0"/>
    </xf>
    <xf numFmtId="3" fontId="99" fillId="0" borderId="149" xfId="0" applyNumberFormat="1" applyFont="1" applyFill="1" applyBorder="1" applyAlignment="1" applyProtection="1">
      <alignment vertical="center"/>
      <protection locked="0"/>
    </xf>
    <xf numFmtId="3" fontId="99" fillId="0" borderId="150" xfId="0" applyNumberFormat="1" applyFont="1" applyFill="1" applyBorder="1" applyAlignment="1" applyProtection="1">
      <alignment vertical="center"/>
      <protection locked="0"/>
    </xf>
    <xf numFmtId="3" fontId="99" fillId="0" borderId="145" xfId="0" applyNumberFormat="1" applyFont="1" applyFill="1" applyBorder="1" applyAlignment="1" applyProtection="1">
      <alignment vertical="center"/>
      <protection locked="0"/>
    </xf>
    <xf numFmtId="3" fontId="99" fillId="0" borderId="19" xfId="0" applyNumberFormat="1" applyFont="1" applyFill="1" applyBorder="1" applyAlignment="1" applyProtection="1">
      <alignment vertical="center"/>
      <protection locked="0"/>
    </xf>
    <xf numFmtId="3" fontId="99" fillId="0" borderId="146" xfId="0" applyNumberFormat="1" applyFont="1" applyFill="1" applyBorder="1" applyAlignment="1" applyProtection="1">
      <alignment horizontal="center" vertical="center"/>
      <protection locked="0"/>
    </xf>
    <xf numFmtId="3" fontId="99" fillId="0" borderId="132" xfId="0" applyNumberFormat="1" applyFont="1" applyFill="1" applyBorder="1" applyAlignment="1" applyProtection="1">
      <alignment horizontal="center" vertical="center"/>
      <protection locked="0"/>
    </xf>
    <xf numFmtId="3" fontId="56" fillId="0" borderId="155" xfId="0" applyNumberFormat="1" applyFont="1" applyFill="1" applyBorder="1" applyAlignment="1" applyProtection="1">
      <alignment horizontal="center" vertical="center"/>
      <protection locked="0"/>
    </xf>
    <xf numFmtId="3" fontId="56" fillId="0" borderId="11" xfId="0" applyNumberFormat="1" applyFont="1" applyFill="1" applyBorder="1" applyAlignment="1" applyProtection="1">
      <alignment horizontal="center" vertical="center"/>
      <protection locked="0"/>
    </xf>
    <xf numFmtId="3" fontId="56" fillId="0" borderId="11" xfId="0" applyNumberFormat="1" applyFont="1" applyFill="1" applyBorder="1" applyAlignment="1" applyProtection="1">
      <alignment vertical="center" shrinkToFit="1"/>
      <protection locked="0"/>
    </xf>
    <xf numFmtId="3" fontId="56" fillId="0" borderId="155" xfId="0" applyNumberFormat="1" applyFont="1" applyFill="1" applyBorder="1" applyAlignment="1" applyProtection="1">
      <alignment vertical="center"/>
      <protection locked="0"/>
    </xf>
    <xf numFmtId="3" fontId="56" fillId="0" borderId="16" xfId="0" applyNumberFormat="1" applyFont="1" applyFill="1" applyBorder="1" applyAlignment="1" applyProtection="1">
      <alignment vertical="center"/>
      <protection locked="0"/>
    </xf>
    <xf numFmtId="3" fontId="56" fillId="0" borderId="13" xfId="0" applyNumberFormat="1" applyFont="1" applyFill="1" applyBorder="1" applyAlignment="1" applyProtection="1">
      <alignment vertical="center"/>
      <protection locked="0"/>
    </xf>
    <xf numFmtId="3" fontId="56" fillId="0" borderId="161" xfId="0" applyNumberFormat="1" applyFont="1" applyFill="1" applyBorder="1" applyAlignment="1" applyProtection="1">
      <alignment horizontal="center" vertical="center"/>
      <protection locked="0"/>
    </xf>
    <xf numFmtId="3" fontId="56" fillId="0" borderId="158" xfId="0" applyNumberFormat="1" applyFont="1" applyFill="1" applyBorder="1" applyAlignment="1" applyProtection="1">
      <alignment vertical="center"/>
      <protection locked="0"/>
    </xf>
    <xf numFmtId="3" fontId="56" fillId="0" borderId="162" xfId="0" applyNumberFormat="1" applyFont="1" applyFill="1" applyBorder="1" applyAlignment="1" applyProtection="1">
      <alignment vertical="center"/>
      <protection locked="0"/>
    </xf>
    <xf numFmtId="3" fontId="56" fillId="0" borderId="163" xfId="0" applyNumberFormat="1" applyFont="1" applyFill="1" applyBorder="1" applyAlignment="1" applyProtection="1">
      <alignment horizontal="center" vertical="center"/>
      <protection locked="0"/>
    </xf>
    <xf numFmtId="3" fontId="56" fillId="0" borderId="124" xfId="0" applyNumberFormat="1" applyFont="1" applyFill="1" applyBorder="1" applyAlignment="1" applyProtection="1">
      <alignment vertical="center" shrinkToFit="1"/>
      <protection locked="0"/>
    </xf>
    <xf numFmtId="3" fontId="56" fillId="0" borderId="128" xfId="0" applyNumberFormat="1" applyFont="1" applyFill="1" applyBorder="1" applyAlignment="1" applyProtection="1">
      <alignment vertical="center"/>
      <protection locked="0"/>
    </xf>
    <xf numFmtId="3" fontId="56" fillId="0" borderId="129" xfId="0" applyNumberFormat="1" applyFont="1" applyFill="1" applyBorder="1" applyAlignment="1" applyProtection="1">
      <alignment horizontal="center" vertical="center"/>
      <protection locked="0"/>
    </xf>
    <xf numFmtId="3" fontId="56" fillId="0" borderId="10" xfId="0" applyNumberFormat="1" applyFont="1" applyFill="1" applyBorder="1" applyAlignment="1" applyProtection="1">
      <alignment vertical="center" shrinkToFit="1"/>
      <protection locked="0"/>
    </xf>
    <xf numFmtId="3" fontId="56" fillId="0" borderId="12" xfId="0" applyNumberFormat="1" applyFont="1" applyFill="1" applyBorder="1" applyAlignment="1" applyProtection="1">
      <alignment vertical="center"/>
      <protection locked="0"/>
    </xf>
    <xf numFmtId="3" fontId="56" fillId="0" borderId="0" xfId="0" applyNumberFormat="1" applyFont="1" applyFill="1" applyBorder="1" applyAlignment="1" applyProtection="1">
      <alignment vertical="center"/>
      <protection locked="0"/>
    </xf>
    <xf numFmtId="3" fontId="56" fillId="0" borderId="192" xfId="0" applyNumberFormat="1" applyFont="1" applyFill="1" applyBorder="1" applyAlignment="1" applyProtection="1">
      <alignment vertical="center"/>
      <protection locked="0"/>
    </xf>
    <xf numFmtId="3" fontId="56" fillId="0" borderId="193" xfId="0" applyNumberFormat="1" applyFont="1" applyFill="1" applyBorder="1" applyAlignment="1" applyProtection="1">
      <alignment vertical="center"/>
      <protection locked="0"/>
    </xf>
    <xf numFmtId="3" fontId="56" fillId="0" borderId="194" xfId="0" applyNumberFormat="1" applyFont="1" applyFill="1" applyBorder="1" applyAlignment="1" applyProtection="1">
      <alignment vertical="center"/>
      <protection locked="0"/>
    </xf>
    <xf numFmtId="3" fontId="99" fillId="0" borderId="132" xfId="0" applyNumberFormat="1" applyFont="1" applyFill="1" applyBorder="1" applyAlignment="1" applyProtection="1">
      <alignment vertical="center"/>
      <protection locked="0"/>
    </xf>
    <xf numFmtId="3" fontId="99" fillId="0" borderId="26" xfId="0" applyNumberFormat="1" applyFont="1" applyFill="1" applyBorder="1" applyAlignment="1" applyProtection="1">
      <alignment vertical="center"/>
      <protection locked="0"/>
    </xf>
    <xf numFmtId="3" fontId="99" fillId="0" borderId="41" xfId="0" applyNumberFormat="1" applyFont="1" applyFill="1" applyBorder="1" applyAlignment="1" applyProtection="1">
      <alignment vertical="center"/>
      <protection locked="0"/>
    </xf>
    <xf numFmtId="3" fontId="99" fillId="0" borderId="11" xfId="0" applyNumberFormat="1" applyFont="1" applyFill="1" applyBorder="1" applyAlignment="1" applyProtection="1">
      <alignment horizontal="center" vertical="center" shrinkToFit="1"/>
      <protection locked="0"/>
    </xf>
    <xf numFmtId="3" fontId="99" fillId="0" borderId="155" xfId="0" applyNumberFormat="1" applyFont="1" applyFill="1" applyBorder="1" applyAlignment="1" applyProtection="1">
      <alignment vertical="center"/>
      <protection locked="0"/>
    </xf>
    <xf numFmtId="3" fontId="99" fillId="0" borderId="11" xfId="0" applyNumberFormat="1" applyFont="1" applyFill="1" applyBorder="1" applyAlignment="1" applyProtection="1">
      <alignment vertical="center"/>
      <protection locked="0"/>
    </xf>
    <xf numFmtId="3" fontId="99" fillId="0" borderId="158" xfId="0" applyNumberFormat="1" applyFont="1" applyFill="1" applyBorder="1" applyAlignment="1" applyProtection="1">
      <alignment vertical="center"/>
      <protection locked="0"/>
    </xf>
    <xf numFmtId="3" fontId="99" fillId="0" borderId="16" xfId="0" applyNumberFormat="1" applyFont="1" applyFill="1" applyBorder="1" applyAlignment="1" applyProtection="1">
      <alignment vertical="center"/>
      <protection locked="0"/>
    </xf>
    <xf numFmtId="3" fontId="99" fillId="0" borderId="13" xfId="0" applyNumberFormat="1" applyFont="1" applyFill="1" applyBorder="1" applyAlignment="1" applyProtection="1">
      <alignment vertical="center"/>
      <protection locked="0"/>
    </xf>
    <xf numFmtId="3" fontId="99" fillId="0" borderId="161" xfId="0" applyNumberFormat="1" applyFont="1" applyFill="1" applyBorder="1" applyAlignment="1" applyProtection="1">
      <alignment horizontal="center" vertical="center"/>
      <protection locked="0"/>
    </xf>
    <xf numFmtId="3" fontId="99" fillId="0" borderId="158" xfId="0" applyNumberFormat="1" applyFont="1" applyFill="1" applyBorder="1" applyAlignment="1" applyProtection="1">
      <alignment horizontal="center" vertical="center"/>
      <protection locked="0"/>
    </xf>
    <xf numFmtId="3" fontId="56" fillId="0" borderId="161" xfId="0" applyNumberFormat="1" applyFont="1" applyFill="1" applyBorder="1" applyAlignment="1">
      <alignment horizontal="center" vertical="center"/>
    </xf>
    <xf numFmtId="3" fontId="56" fillId="0" borderId="29" xfId="0" applyNumberFormat="1" applyFont="1" applyFill="1" applyBorder="1" applyAlignment="1" applyProtection="1">
      <alignment vertical="center" shrinkToFit="1"/>
      <protection locked="0"/>
    </xf>
    <xf numFmtId="3" fontId="56" fillId="0" borderId="156" xfId="0" applyNumberFormat="1" applyFont="1" applyFill="1" applyBorder="1" applyAlignment="1" applyProtection="1">
      <alignment vertical="center"/>
      <protection locked="0"/>
    </xf>
    <xf numFmtId="3" fontId="56" fillId="0" borderId="29" xfId="0" applyNumberFormat="1" applyFont="1" applyFill="1" applyBorder="1" applyAlignment="1" applyProtection="1">
      <alignment vertical="center"/>
      <protection locked="0"/>
    </xf>
    <xf numFmtId="3" fontId="56" fillId="0" borderId="28" xfId="0" applyNumberFormat="1" applyFont="1" applyFill="1" applyBorder="1" applyAlignment="1" applyProtection="1">
      <alignment vertical="center"/>
      <protection locked="0"/>
    </xf>
    <xf numFmtId="3" fontId="56" fillId="0" borderId="30" xfId="0" applyNumberFormat="1" applyFont="1" applyFill="1" applyBorder="1" applyAlignment="1" applyProtection="1">
      <alignment vertical="center"/>
      <protection locked="0"/>
    </xf>
    <xf numFmtId="3" fontId="56" fillId="0" borderId="29" xfId="0" applyNumberFormat="1" applyFont="1" applyFill="1" applyBorder="1" applyAlignment="1" applyProtection="1">
      <alignment horizontal="left" vertical="center" shrinkToFit="1"/>
      <protection locked="0"/>
    </xf>
    <xf numFmtId="3" fontId="56" fillId="0" borderId="162" xfId="0" applyNumberFormat="1" applyFont="1" applyFill="1" applyBorder="1" applyAlignment="1" applyProtection="1">
      <alignment horizontal="left" vertical="center"/>
      <protection locked="0"/>
    </xf>
    <xf numFmtId="3" fontId="56" fillId="0" borderId="177" xfId="0" applyNumberFormat="1" applyFont="1" applyFill="1" applyBorder="1" applyAlignment="1" applyProtection="1">
      <alignment vertical="center"/>
      <protection locked="0"/>
    </xf>
    <xf numFmtId="3" fontId="56" fillId="0" borderId="175" xfId="0" applyNumberFormat="1" applyFont="1" applyFill="1" applyBorder="1" applyAlignment="1" applyProtection="1">
      <alignment vertical="center"/>
      <protection locked="0"/>
    </xf>
    <xf numFmtId="3" fontId="56" fillId="0" borderId="195" xfId="0" applyNumberFormat="1" applyFont="1" applyFill="1" applyBorder="1" applyAlignment="1" applyProtection="1">
      <alignment vertical="center"/>
      <protection locked="0"/>
    </xf>
    <xf numFmtId="3" fontId="56" fillId="0" borderId="196" xfId="0" applyNumberFormat="1" applyFont="1" applyFill="1" applyBorder="1" applyAlignment="1" applyProtection="1">
      <alignment vertical="center"/>
      <protection locked="0"/>
    </xf>
    <xf numFmtId="3" fontId="56" fillId="0" borderId="197" xfId="0" applyNumberFormat="1" applyFont="1" applyFill="1" applyBorder="1" applyAlignment="1" applyProtection="1">
      <alignment vertical="center"/>
      <protection locked="0"/>
    </xf>
    <xf numFmtId="3" fontId="56" fillId="0" borderId="19" xfId="0" applyNumberFormat="1" applyFont="1" applyFill="1" applyBorder="1" applyAlignment="1" applyProtection="1">
      <alignment horizontal="left" vertical="center" shrinkToFit="1"/>
      <protection locked="0"/>
    </xf>
    <xf numFmtId="3" fontId="56" fillId="0" borderId="198" xfId="0" applyNumberFormat="1" applyFont="1" applyFill="1" applyBorder="1" applyAlignment="1" applyProtection="1">
      <alignment horizontal="left" vertical="center" shrinkToFit="1"/>
      <protection locked="0"/>
    </xf>
    <xf numFmtId="3" fontId="56" fillId="0" borderId="199" xfId="0" applyNumberFormat="1" applyFont="1" applyFill="1" applyBorder="1" applyAlignment="1" applyProtection="1">
      <alignment vertical="center"/>
      <protection locked="0"/>
    </xf>
    <xf numFmtId="3" fontId="56" fillId="0" borderId="198" xfId="0" applyNumberFormat="1" applyFont="1" applyFill="1" applyBorder="1" applyAlignment="1" applyProtection="1">
      <alignment vertical="center"/>
      <protection locked="0"/>
    </xf>
    <xf numFmtId="3" fontId="56" fillId="0" borderId="200" xfId="0" applyNumberFormat="1" applyFont="1" applyFill="1" applyBorder="1" applyAlignment="1" applyProtection="1">
      <alignment vertical="center"/>
      <protection locked="0"/>
    </xf>
    <xf numFmtId="3" fontId="56" fillId="0" borderId="201" xfId="0" applyNumberFormat="1" applyFont="1" applyFill="1" applyBorder="1" applyAlignment="1" applyProtection="1">
      <alignment vertical="center"/>
      <protection locked="0"/>
    </xf>
    <xf numFmtId="3" fontId="56" fillId="0" borderId="202" xfId="0" applyNumberFormat="1" applyFont="1" applyFill="1" applyBorder="1" applyAlignment="1" applyProtection="1">
      <alignment vertical="center"/>
      <protection locked="0"/>
    </xf>
    <xf numFmtId="3" fontId="56" fillId="0" borderId="203" xfId="0" applyNumberFormat="1" applyFont="1" applyFill="1" applyBorder="1" applyAlignment="1" applyProtection="1">
      <alignment horizontal="center" vertical="center"/>
      <protection locked="0"/>
    </xf>
    <xf numFmtId="3" fontId="99" fillId="0" borderId="14" xfId="0" applyNumberFormat="1" applyFont="1" applyFill="1" applyBorder="1" applyAlignment="1" applyProtection="1">
      <alignment horizontal="center" vertical="center" shrinkToFit="1"/>
      <protection locked="0"/>
    </xf>
    <xf numFmtId="3" fontId="99" fillId="0" borderId="179" xfId="0" applyNumberFormat="1" applyFont="1" applyFill="1" applyBorder="1" applyAlignment="1" applyProtection="1">
      <alignment vertical="center"/>
      <protection locked="0"/>
    </xf>
    <xf numFmtId="3" fontId="99" fillId="0" borderId="14" xfId="0" applyNumberFormat="1" applyFont="1" applyFill="1" applyBorder="1" applyAlignment="1" applyProtection="1">
      <alignment vertical="center"/>
      <protection locked="0"/>
    </xf>
    <xf numFmtId="3" fontId="99" fillId="0" borderId="177" xfId="0" applyNumberFormat="1" applyFont="1" applyFill="1" applyBorder="1" applyAlignment="1" applyProtection="1">
      <alignment vertical="center"/>
      <protection locked="0"/>
    </xf>
    <xf numFmtId="3" fontId="99" fillId="0" borderId="15" xfId="0" applyNumberFormat="1" applyFont="1" applyFill="1" applyBorder="1" applyAlignment="1" applyProtection="1">
      <alignment vertical="center"/>
      <protection locked="0"/>
    </xf>
    <xf numFmtId="3" fontId="99" fillId="0" borderId="17" xfId="0" applyNumberFormat="1" applyFont="1" applyFill="1" applyBorder="1" applyAlignment="1" applyProtection="1">
      <alignment vertical="center"/>
      <protection locked="0"/>
    </xf>
    <xf numFmtId="3" fontId="99" fillId="0" borderId="174" xfId="0" applyNumberFormat="1" applyFont="1" applyFill="1" applyBorder="1" applyAlignment="1" applyProtection="1">
      <alignment horizontal="center" vertical="center"/>
      <protection locked="0"/>
    </xf>
    <xf numFmtId="3" fontId="99" fillId="0" borderId="177" xfId="0" applyNumberFormat="1" applyFont="1" applyFill="1" applyBorder="1" applyAlignment="1" applyProtection="1">
      <alignment horizontal="center" vertical="center"/>
      <protection locked="0"/>
    </xf>
    <xf numFmtId="3" fontId="56" fillId="0" borderId="181" xfId="0" applyNumberFormat="1" applyFont="1" applyFill="1" applyBorder="1" applyAlignment="1" applyProtection="1">
      <alignment horizontal="center" vertical="center"/>
      <protection locked="0"/>
    </xf>
    <xf numFmtId="3" fontId="56" fillId="0" borderId="182" xfId="0" applyNumberFormat="1" applyFont="1" applyFill="1" applyBorder="1" applyAlignment="1" applyProtection="1">
      <alignment horizontal="center" vertical="center"/>
      <protection locked="0"/>
    </xf>
    <xf numFmtId="3" fontId="56" fillId="0" borderId="182" xfId="0" applyNumberFormat="1" applyFont="1" applyFill="1" applyBorder="1" applyAlignment="1" applyProtection="1">
      <alignment vertical="center" shrinkToFit="1"/>
      <protection locked="0"/>
    </xf>
    <xf numFmtId="3" fontId="56" fillId="0" borderId="181" xfId="0" applyNumberFormat="1" applyFont="1" applyFill="1" applyBorder="1" applyAlignment="1" applyProtection="1">
      <alignment vertical="center"/>
      <protection locked="0"/>
    </xf>
    <xf numFmtId="3" fontId="56" fillId="0" borderId="182" xfId="0" applyNumberFormat="1" applyFont="1" applyFill="1" applyBorder="1" applyAlignment="1" applyProtection="1">
      <alignment vertical="center"/>
      <protection locked="0"/>
    </xf>
    <xf numFmtId="3" fontId="56" fillId="0" borderId="185" xfId="0" applyNumberFormat="1" applyFont="1" applyFill="1" applyBorder="1" applyAlignment="1" applyProtection="1">
      <alignment vertical="center"/>
      <protection locked="0"/>
    </xf>
    <xf numFmtId="3" fontId="56" fillId="0" borderId="184" xfId="0" applyNumberFormat="1" applyFont="1" applyFill="1" applyBorder="1" applyAlignment="1" applyProtection="1">
      <alignment vertical="center"/>
      <protection locked="0"/>
    </xf>
    <xf numFmtId="3" fontId="56" fillId="0" borderId="186" xfId="0" applyNumberFormat="1" applyFont="1" applyFill="1" applyBorder="1" applyAlignment="1" applyProtection="1">
      <alignment vertical="center"/>
      <protection locked="0"/>
    </xf>
    <xf numFmtId="3" fontId="56" fillId="0" borderId="188" xfId="0" applyNumberFormat="1" applyFont="1" applyFill="1" applyBorder="1" applyAlignment="1" applyProtection="1">
      <alignment horizontal="center" vertical="center"/>
      <protection locked="0"/>
    </xf>
    <xf numFmtId="3" fontId="58" fillId="0" borderId="0" xfId="0" applyNumberFormat="1" applyFont="1" applyFill="1" applyBorder="1" applyAlignment="1" applyProtection="1">
      <alignment horizontal="center" vertical="center"/>
      <protection locked="0"/>
    </xf>
    <xf numFmtId="3" fontId="58" fillId="0" borderId="0" xfId="0" applyNumberFormat="1" applyFont="1" applyFill="1" applyBorder="1" applyAlignment="1" applyProtection="1">
      <alignment horizontal="left" vertical="center"/>
      <protection locked="0"/>
    </xf>
    <xf numFmtId="3" fontId="58" fillId="0" borderId="0" xfId="0" applyNumberFormat="1" applyFont="1" applyFill="1" applyBorder="1" applyAlignment="1" applyProtection="1">
      <alignment vertical="center"/>
      <protection locked="0"/>
    </xf>
    <xf numFmtId="3" fontId="58" fillId="0" borderId="0" xfId="0" applyNumberFormat="1" applyFont="1" applyFill="1" applyAlignment="1" applyProtection="1">
      <alignment vertical="center"/>
      <protection locked="0"/>
    </xf>
    <xf numFmtId="3" fontId="58" fillId="0" borderId="0" xfId="0" applyNumberFormat="1" applyFont="1" applyFill="1" applyBorder="1" applyAlignment="1">
      <alignment vertical="center"/>
    </xf>
    <xf numFmtId="3" fontId="59" fillId="0" borderId="0" xfId="0" applyNumberFormat="1" applyFont="1" applyFill="1" applyAlignment="1">
      <alignment horizontal="right" vertical="center"/>
    </xf>
    <xf numFmtId="234" fontId="29" fillId="0" borderId="0" xfId="0" applyNumberFormat="1" applyFont="1" applyFill="1" applyBorder="1" applyAlignment="1" applyProtection="1">
      <alignment vertical="center"/>
      <protection locked="0"/>
    </xf>
    <xf numFmtId="3" fontId="50" fillId="0" borderId="0" xfId="0" applyNumberFormat="1" applyFont="1" applyFill="1" applyAlignment="1">
      <alignment vertical="center"/>
    </xf>
    <xf numFmtId="0" fontId="58" fillId="0" borderId="0" xfId="0" applyFont="1" applyFill="1" applyAlignment="1">
      <alignment vertical="center"/>
    </xf>
    <xf numFmtId="0" fontId="14" fillId="0" borderId="0" xfId="0" applyFont="1" applyFill="1" applyAlignment="1">
      <alignment/>
    </xf>
    <xf numFmtId="3" fontId="58" fillId="0" borderId="0" xfId="0" applyNumberFormat="1" applyFont="1" applyFill="1" applyAlignment="1">
      <alignment horizontal="right" vertical="center"/>
    </xf>
    <xf numFmtId="3" fontId="58" fillId="0" borderId="0" xfId="0" applyNumberFormat="1" applyFont="1" applyFill="1" applyAlignment="1" applyProtection="1">
      <alignment horizontal="left" vertical="center"/>
      <protection locked="0"/>
    </xf>
    <xf numFmtId="3" fontId="58" fillId="0" borderId="92" xfId="0" applyNumberFormat="1" applyFont="1" applyFill="1" applyBorder="1" applyAlignment="1">
      <alignment horizontal="center" vertical="center"/>
    </xf>
    <xf numFmtId="3" fontId="58" fillId="0" borderId="191" xfId="0" applyNumberFormat="1" applyFont="1" applyFill="1" applyBorder="1" applyAlignment="1">
      <alignment horizontal="center" vertical="center"/>
    </xf>
    <xf numFmtId="3" fontId="58" fillId="0" borderId="189" xfId="0" applyNumberFormat="1" applyFont="1" applyFill="1" applyBorder="1" applyAlignment="1">
      <alignment horizontal="center" vertical="center"/>
    </xf>
    <xf numFmtId="3" fontId="58" fillId="0" borderId="191" xfId="0" applyNumberFormat="1" applyFont="1" applyFill="1" applyBorder="1" applyAlignment="1" applyProtection="1">
      <alignment vertical="center"/>
      <protection locked="0"/>
    </xf>
    <xf numFmtId="3" fontId="58" fillId="0" borderId="94" xfId="0" applyNumberFormat="1" applyFont="1" applyFill="1" applyBorder="1" applyAlignment="1" applyProtection="1">
      <alignment vertical="center"/>
      <protection locked="0"/>
    </xf>
    <xf numFmtId="3" fontId="58" fillId="0" borderId="94" xfId="0" applyNumberFormat="1" applyFont="1" applyFill="1" applyBorder="1" applyAlignment="1">
      <alignment horizontal="center" vertical="center"/>
    </xf>
    <xf numFmtId="3" fontId="58" fillId="0" borderId="95" xfId="0" applyNumberFormat="1" applyFont="1" applyFill="1" applyBorder="1" applyAlignment="1">
      <alignment horizontal="center" vertical="center"/>
    </xf>
    <xf numFmtId="3" fontId="58" fillId="0" borderId="190" xfId="0" applyNumberFormat="1" applyFont="1" applyFill="1" applyBorder="1" applyAlignment="1">
      <alignment horizontal="center" vertical="center"/>
    </xf>
    <xf numFmtId="3" fontId="58" fillId="0" borderId="189" xfId="0" applyNumberFormat="1" applyFont="1" applyFill="1" applyBorder="1" applyAlignment="1" applyProtection="1">
      <alignment horizontal="left" vertical="center"/>
      <protection locked="0"/>
    </xf>
    <xf numFmtId="3" fontId="58" fillId="0" borderId="189" xfId="0" applyNumberFormat="1" applyFont="1" applyFill="1" applyBorder="1" applyAlignment="1" applyProtection="1">
      <alignment vertical="center"/>
      <protection locked="0"/>
    </xf>
    <xf numFmtId="3" fontId="58" fillId="0" borderId="191" xfId="0" applyNumberFormat="1" applyFont="1" applyFill="1" applyBorder="1" applyAlignment="1" applyProtection="1">
      <alignment horizontal="center" vertical="center"/>
      <protection locked="0"/>
    </xf>
    <xf numFmtId="3" fontId="58" fillId="0" borderId="12" xfId="0" applyNumberFormat="1" applyFont="1" applyFill="1" applyBorder="1" applyAlignment="1" applyProtection="1">
      <alignment horizontal="center" vertical="center"/>
      <protection locked="0"/>
    </xf>
    <xf numFmtId="3" fontId="58" fillId="0" borderId="93" xfId="0" applyNumberFormat="1" applyFont="1" applyFill="1" applyBorder="1" applyAlignment="1">
      <alignment horizontal="center" vertical="center"/>
    </xf>
    <xf numFmtId="3" fontId="58" fillId="0" borderId="190" xfId="0" applyNumberFormat="1" applyFont="1" applyFill="1" applyBorder="1" applyAlignment="1">
      <alignment vertical="center"/>
    </xf>
    <xf numFmtId="3" fontId="58" fillId="0" borderId="96" xfId="0" applyNumberFormat="1" applyFont="1" applyFill="1" applyBorder="1" applyAlignment="1">
      <alignment horizontal="center" vertical="center"/>
    </xf>
    <xf numFmtId="3" fontId="58" fillId="0" borderId="96" xfId="0" applyNumberFormat="1" applyFont="1" applyFill="1" applyBorder="1" applyAlignment="1" applyProtection="1">
      <alignment horizontal="center" vertical="center"/>
      <protection locked="0"/>
    </xf>
    <xf numFmtId="3" fontId="58" fillId="0" borderId="95" xfId="0" applyNumberFormat="1" applyFont="1" applyFill="1" applyBorder="1" applyAlignment="1" applyProtection="1">
      <alignment horizontal="center" vertical="center"/>
      <protection locked="0"/>
    </xf>
    <xf numFmtId="3" fontId="58" fillId="0" borderId="0" xfId="0" applyNumberFormat="1" applyFont="1" applyFill="1" applyBorder="1" applyAlignment="1">
      <alignment horizontal="center" vertical="center"/>
    </xf>
    <xf numFmtId="3" fontId="58" fillId="0" borderId="0" xfId="0" applyNumberFormat="1" applyFont="1" applyFill="1" applyAlignment="1">
      <alignment horizontal="center" vertical="center"/>
    </xf>
    <xf numFmtId="3" fontId="58" fillId="0" borderId="10" xfId="0" applyNumberFormat="1" applyFont="1" applyFill="1" applyBorder="1" applyAlignment="1" applyProtection="1">
      <alignment horizontal="center" vertical="center"/>
      <protection locked="0"/>
    </xf>
    <xf numFmtId="3" fontId="58" fillId="0" borderId="12" xfId="0" applyNumberFormat="1" applyFont="1" applyFill="1" applyBorder="1" applyAlignment="1">
      <alignment horizontal="center" vertical="center"/>
    </xf>
    <xf numFmtId="3" fontId="58" fillId="0" borderId="10" xfId="0" applyNumberFormat="1" applyFont="1" applyFill="1" applyBorder="1" applyAlignment="1">
      <alignment horizontal="center" vertical="center"/>
    </xf>
    <xf numFmtId="3" fontId="58" fillId="0" borderId="184" xfId="0" applyNumberFormat="1" applyFont="1" applyFill="1" applyBorder="1" applyAlignment="1" applyProtection="1">
      <alignment horizontal="center" vertical="center"/>
      <protection locked="0"/>
    </xf>
    <xf numFmtId="3" fontId="58" fillId="0" borderId="10" xfId="0" applyNumberFormat="1" applyFont="1" applyFill="1" applyBorder="1" applyAlignment="1" applyProtection="1">
      <alignment vertical="center"/>
      <protection locked="0"/>
    </xf>
    <xf numFmtId="3" fontId="58" fillId="0" borderId="0" xfId="0" applyNumberFormat="1" applyFont="1" applyFill="1" applyAlignment="1" applyProtection="1">
      <alignment horizontal="center" vertical="center"/>
      <protection locked="0"/>
    </xf>
    <xf numFmtId="3" fontId="58" fillId="0" borderId="11" xfId="0" applyNumberFormat="1" applyFont="1" applyFill="1" applyBorder="1" applyAlignment="1">
      <alignment horizontal="center" vertical="center"/>
    </xf>
    <xf numFmtId="3" fontId="58" fillId="0" borderId="92" xfId="0" applyNumberFormat="1" applyFont="1" applyFill="1" applyBorder="1" applyAlignment="1" applyProtection="1">
      <alignment horizontal="center" vertical="center"/>
      <protection locked="0"/>
    </xf>
    <xf numFmtId="3" fontId="58" fillId="0" borderId="190" xfId="0" applyNumberFormat="1" applyFont="1" applyFill="1" applyBorder="1" applyAlignment="1" applyProtection="1">
      <alignment vertical="center"/>
      <protection locked="0"/>
    </xf>
    <xf numFmtId="3" fontId="58" fillId="0" borderId="94" xfId="0" applyNumberFormat="1" applyFont="1" applyFill="1" applyBorder="1" applyAlignment="1" applyProtection="1">
      <alignment horizontal="center" vertical="center"/>
      <protection locked="0"/>
    </xf>
    <xf numFmtId="3" fontId="58" fillId="0" borderId="190" xfId="0" applyNumberFormat="1" applyFont="1" applyFill="1" applyBorder="1" applyAlignment="1" applyProtection="1">
      <alignment horizontal="center" vertical="center"/>
      <protection locked="0"/>
    </xf>
    <xf numFmtId="3" fontId="58" fillId="0" borderId="92" xfId="0" applyNumberFormat="1" applyFont="1" applyFill="1" applyBorder="1" applyAlignment="1" applyProtection="1">
      <alignment vertical="center"/>
      <protection locked="0"/>
    </xf>
    <xf numFmtId="3" fontId="29" fillId="0" borderId="95" xfId="0" applyNumberFormat="1" applyFont="1" applyFill="1" applyBorder="1" applyAlignment="1" applyProtection="1">
      <alignment vertical="center"/>
      <protection locked="0"/>
    </xf>
    <xf numFmtId="3" fontId="29" fillId="0" borderId="12" xfId="0" applyNumberFormat="1" applyFont="1" applyFill="1" applyBorder="1" applyAlignment="1" applyProtection="1">
      <alignment horizontal="center" vertical="center"/>
      <protection locked="0"/>
    </xf>
    <xf numFmtId="3" fontId="29" fillId="0" borderId="10" xfId="0" applyNumberFormat="1" applyFont="1" applyFill="1" applyBorder="1" applyAlignment="1" applyProtection="1">
      <alignment vertical="center" shrinkToFit="1"/>
      <protection locked="0"/>
    </xf>
    <xf numFmtId="234" fontId="29" fillId="0" borderId="95" xfId="0" applyNumberFormat="1" applyFont="1" applyFill="1" applyBorder="1" applyAlignment="1" applyProtection="1">
      <alignment vertical="center"/>
      <protection locked="0"/>
    </xf>
    <xf numFmtId="234" fontId="29" fillId="0" borderId="12" xfId="0" applyNumberFormat="1" applyFont="1" applyFill="1" applyBorder="1" applyAlignment="1" applyProtection="1">
      <alignment vertical="center"/>
      <protection locked="0"/>
    </xf>
    <xf numFmtId="234" fontId="29" fillId="0" borderId="10" xfId="0" applyNumberFormat="1" applyFont="1" applyFill="1" applyBorder="1" applyAlignment="1" applyProtection="1">
      <alignment vertical="center"/>
      <protection locked="0"/>
    </xf>
    <xf numFmtId="234" fontId="29" fillId="0" borderId="96" xfId="0" applyNumberFormat="1" applyFont="1" applyFill="1" applyBorder="1" applyAlignment="1" applyProtection="1" quotePrefix="1">
      <alignment horizontal="center" vertical="center"/>
      <protection locked="0"/>
    </xf>
    <xf numFmtId="234" fontId="29" fillId="0" borderId="95" xfId="0" applyNumberFormat="1" applyFont="1" applyFill="1" applyBorder="1" applyAlignment="1" applyProtection="1" quotePrefix="1">
      <alignment horizontal="center" vertical="center"/>
      <protection locked="0"/>
    </xf>
    <xf numFmtId="234" fontId="29" fillId="0" borderId="0" xfId="0" applyNumberFormat="1" applyFont="1" applyFill="1" applyBorder="1" applyAlignment="1">
      <alignment vertical="center"/>
    </xf>
    <xf numFmtId="234" fontId="29" fillId="0" borderId="0" xfId="0" applyNumberFormat="1" applyFont="1" applyFill="1" applyAlignment="1">
      <alignment vertical="center"/>
    </xf>
    <xf numFmtId="234" fontId="29" fillId="0" borderId="10" xfId="0" applyNumberFormat="1" applyFont="1" applyFill="1" applyBorder="1" applyAlignment="1" applyProtection="1">
      <alignment horizontal="center" vertical="center"/>
      <protection locked="0"/>
    </xf>
    <xf numFmtId="234" fontId="29" fillId="0" borderId="96" xfId="0" applyNumberFormat="1" applyFont="1" applyFill="1" applyBorder="1" applyAlignment="1" applyProtection="1">
      <alignment vertical="center"/>
      <protection locked="0"/>
    </xf>
    <xf numFmtId="3" fontId="29" fillId="0" borderId="96" xfId="0" applyNumberFormat="1" applyFont="1" applyFill="1" applyBorder="1" applyAlignment="1" applyProtection="1" quotePrefix="1">
      <alignment horizontal="center" vertical="center"/>
      <protection locked="0"/>
    </xf>
    <xf numFmtId="3" fontId="29" fillId="0" borderId="0" xfId="0" applyNumberFormat="1" applyFont="1" applyFill="1" applyAlignment="1" applyProtection="1">
      <alignment vertical="center"/>
      <protection locked="0"/>
    </xf>
    <xf numFmtId="3" fontId="29" fillId="0" borderId="0" xfId="0" applyNumberFormat="1" applyFont="1" applyFill="1" applyAlignment="1">
      <alignment vertical="center"/>
    </xf>
    <xf numFmtId="3" fontId="60" fillId="0" borderId="95" xfId="0" applyNumberFormat="1" applyFont="1" applyFill="1" applyBorder="1" applyAlignment="1" applyProtection="1">
      <alignment vertical="center"/>
      <protection locked="0"/>
    </xf>
    <xf numFmtId="234" fontId="29" fillId="0" borderId="108" xfId="0" applyNumberFormat="1" applyFont="1" applyFill="1" applyBorder="1" applyAlignment="1" applyProtection="1">
      <alignment vertical="center"/>
      <protection locked="0"/>
    </xf>
    <xf numFmtId="234" fontId="29" fillId="0" borderId="109" xfId="0" applyNumberFormat="1" applyFont="1" applyFill="1" applyBorder="1" applyAlignment="1" applyProtection="1">
      <alignment vertical="center"/>
      <protection locked="0"/>
    </xf>
    <xf numFmtId="3" fontId="60" fillId="0" borderId="12" xfId="0" applyNumberFormat="1" applyFont="1" applyFill="1" applyBorder="1" applyAlignment="1" applyProtection="1">
      <alignment horizontal="center" vertical="center"/>
      <protection locked="0"/>
    </xf>
    <xf numFmtId="3" fontId="60" fillId="0" borderId="10" xfId="0" applyNumberFormat="1" applyFont="1" applyFill="1" applyBorder="1" applyAlignment="1" applyProtection="1">
      <alignment vertical="center" shrinkToFit="1"/>
      <protection locked="0"/>
    </xf>
    <xf numFmtId="234" fontId="60" fillId="0" borderId="108" xfId="0" applyNumberFormat="1" applyFont="1" applyFill="1" applyBorder="1" applyAlignment="1" applyProtection="1">
      <alignment vertical="center"/>
      <protection locked="0"/>
    </xf>
    <xf numFmtId="234" fontId="60" fillId="0" borderId="12" xfId="0" applyNumberFormat="1" applyFont="1" applyFill="1" applyBorder="1" applyAlignment="1" applyProtection="1">
      <alignment vertical="center"/>
      <protection locked="0"/>
    </xf>
    <xf numFmtId="234" fontId="60" fillId="0" borderId="10" xfId="0" applyNumberFormat="1" applyFont="1" applyFill="1" applyBorder="1" applyAlignment="1" applyProtection="1">
      <alignment vertical="center"/>
      <protection locked="0"/>
    </xf>
    <xf numFmtId="234" fontId="60" fillId="0" borderId="95" xfId="0" applyNumberFormat="1" applyFont="1" applyFill="1" applyBorder="1" applyAlignment="1" applyProtection="1">
      <alignment vertical="center"/>
      <protection locked="0"/>
    </xf>
    <xf numFmtId="234" fontId="60" fillId="0" borderId="96" xfId="0" applyNumberFormat="1" applyFont="1" applyFill="1" applyBorder="1" applyAlignment="1" applyProtection="1">
      <alignment horizontal="center" vertical="center"/>
      <protection locked="0"/>
    </xf>
    <xf numFmtId="234" fontId="60" fillId="0" borderId="95" xfId="0" applyNumberFormat="1" applyFont="1" applyFill="1" applyBorder="1" applyAlignment="1" applyProtection="1">
      <alignment horizontal="center" vertical="center"/>
      <protection locked="0"/>
    </xf>
    <xf numFmtId="234" fontId="60" fillId="0" borderId="0" xfId="0" applyNumberFormat="1" applyFont="1" applyFill="1" applyBorder="1" applyAlignment="1" applyProtection="1">
      <alignment vertical="center"/>
      <protection locked="0"/>
    </xf>
    <xf numFmtId="234" fontId="60" fillId="0" borderId="10" xfId="0" applyNumberFormat="1" applyFont="1" applyFill="1" applyBorder="1" applyAlignment="1" applyProtection="1">
      <alignment horizontal="center" vertical="center"/>
      <protection locked="0"/>
    </xf>
    <xf numFmtId="234" fontId="60" fillId="0" borderId="96" xfId="0" applyNumberFormat="1" applyFont="1" applyFill="1" applyBorder="1" applyAlignment="1" applyProtection="1">
      <alignment vertical="center"/>
      <protection locked="0"/>
    </xf>
    <xf numFmtId="3" fontId="60" fillId="0" borderId="96" xfId="0" applyNumberFormat="1" applyFont="1" applyFill="1" applyBorder="1" applyAlignment="1" applyProtection="1" quotePrefix="1">
      <alignment horizontal="center" vertical="center"/>
      <protection locked="0"/>
    </xf>
    <xf numFmtId="3" fontId="29" fillId="0" borderId="0" xfId="0" applyNumberFormat="1" applyFont="1" applyFill="1" applyBorder="1" applyAlignment="1" applyProtection="1">
      <alignment vertical="center"/>
      <protection locked="0"/>
    </xf>
    <xf numFmtId="234" fontId="60" fillId="0" borderId="96" xfId="0" applyNumberFormat="1" applyFont="1" applyFill="1" applyBorder="1" applyAlignment="1" applyProtection="1" quotePrefix="1">
      <alignment horizontal="center" vertical="center"/>
      <protection locked="0"/>
    </xf>
    <xf numFmtId="234" fontId="60" fillId="0" borderId="95" xfId="0" applyNumberFormat="1" applyFont="1" applyFill="1" applyBorder="1" applyAlignment="1" applyProtection="1" quotePrefix="1">
      <alignment horizontal="center" vertical="center"/>
      <protection locked="0"/>
    </xf>
    <xf numFmtId="234" fontId="60" fillId="0" borderId="0" xfId="0" applyNumberFormat="1" applyFont="1" applyFill="1" applyBorder="1" applyAlignment="1">
      <alignment vertical="center"/>
    </xf>
    <xf numFmtId="234" fontId="60" fillId="0" borderId="0" xfId="0" applyNumberFormat="1" applyFont="1" applyFill="1" applyAlignment="1">
      <alignment vertical="center"/>
    </xf>
    <xf numFmtId="234" fontId="60" fillId="0" borderId="106" xfId="0" applyNumberFormat="1" applyFont="1" applyFill="1" applyBorder="1" applyAlignment="1" applyProtection="1">
      <alignment vertical="center"/>
      <protection locked="0"/>
    </xf>
    <xf numFmtId="3" fontId="29" fillId="0" borderId="115" xfId="0" applyNumberFormat="1" applyFont="1" applyFill="1" applyBorder="1" applyAlignment="1">
      <alignment horizontal="center" vertical="center"/>
    </xf>
    <xf numFmtId="3" fontId="29" fillId="0" borderId="119" xfId="0" applyNumberFormat="1" applyFont="1" applyFill="1" applyBorder="1" applyAlignment="1">
      <alignment horizontal="center" vertical="center"/>
    </xf>
    <xf numFmtId="3" fontId="29" fillId="0" borderId="116" xfId="0" applyNumberFormat="1" applyFont="1" applyFill="1" applyBorder="1" applyAlignment="1">
      <alignment vertical="center" shrinkToFit="1"/>
    </xf>
    <xf numFmtId="234" fontId="29" fillId="0" borderId="115" xfId="0" applyNumberFormat="1" applyFont="1" applyFill="1" applyBorder="1" applyAlignment="1" applyProtection="1">
      <alignment vertical="center"/>
      <protection locked="0"/>
    </xf>
    <xf numFmtId="234" fontId="29" fillId="0" borderId="119" xfId="0" applyNumberFormat="1" applyFont="1" applyFill="1" applyBorder="1" applyAlignment="1" applyProtection="1">
      <alignment vertical="center"/>
      <protection locked="0"/>
    </xf>
    <xf numFmtId="234" fontId="29" fillId="0" borderId="116" xfId="0" applyNumberFormat="1" applyFont="1" applyFill="1" applyBorder="1" applyAlignment="1" applyProtection="1">
      <alignment vertical="center"/>
      <protection locked="0"/>
    </xf>
    <xf numFmtId="234" fontId="29" fillId="0" borderId="116" xfId="0" applyNumberFormat="1" applyFont="1" applyFill="1" applyBorder="1" applyAlignment="1">
      <alignment vertical="center"/>
    </xf>
    <xf numFmtId="234" fontId="29" fillId="0" borderId="123" xfId="0" applyNumberFormat="1" applyFont="1" applyFill="1" applyBorder="1" applyAlignment="1" applyProtection="1">
      <alignment vertical="center"/>
      <protection locked="0"/>
    </xf>
    <xf numFmtId="234" fontId="29" fillId="0" borderId="123" xfId="0" applyNumberFormat="1" applyFont="1" applyFill="1" applyBorder="1" applyAlignment="1">
      <alignment horizontal="center" vertical="center"/>
    </xf>
    <xf numFmtId="234" fontId="29" fillId="0" borderId="95" xfId="0" applyNumberFormat="1" applyFont="1" applyFill="1" applyBorder="1" applyAlignment="1">
      <alignment horizontal="center" vertical="center"/>
    </xf>
    <xf numFmtId="234" fontId="29" fillId="0" borderId="115" xfId="0" applyNumberFormat="1" applyFont="1" applyFill="1" applyBorder="1" applyAlignment="1">
      <alignment horizontal="center" vertical="center"/>
    </xf>
    <xf numFmtId="234" fontId="29" fillId="0" borderId="116" xfId="0" applyNumberFormat="1" applyFont="1" applyFill="1" applyBorder="1" applyAlignment="1">
      <alignment horizontal="center" vertical="center"/>
    </xf>
    <xf numFmtId="234" fontId="29" fillId="0" borderId="116" xfId="0" applyNumberFormat="1" applyFont="1" applyFill="1" applyBorder="1" applyAlignment="1">
      <alignment vertical="center" shrinkToFit="1"/>
    </xf>
    <xf numFmtId="3" fontId="29" fillId="0" borderId="123" xfId="0" applyNumberFormat="1" applyFont="1" applyFill="1" applyBorder="1" applyAlignment="1">
      <alignment horizontal="center" vertical="center"/>
    </xf>
    <xf numFmtId="3" fontId="100" fillId="0" borderId="0" xfId="0" applyNumberFormat="1" applyFont="1" applyFill="1" applyAlignment="1">
      <alignment vertical="center"/>
    </xf>
    <xf numFmtId="3" fontId="29" fillId="0" borderId="16" xfId="0" applyNumberFormat="1" applyFont="1" applyFill="1" applyBorder="1" applyAlignment="1">
      <alignment horizontal="center" vertical="center"/>
    </xf>
    <xf numFmtId="3" fontId="29" fillId="0" borderId="124" xfId="0" applyNumberFormat="1" applyFont="1" applyFill="1" applyBorder="1" applyAlignment="1">
      <alignment vertical="center" shrinkToFit="1"/>
    </xf>
    <xf numFmtId="234" fontId="29" fillId="0" borderId="125" xfId="0" applyNumberFormat="1" applyFont="1" applyFill="1" applyBorder="1" applyAlignment="1" applyProtection="1">
      <alignment vertical="center"/>
      <protection locked="0"/>
    </xf>
    <xf numFmtId="234" fontId="29" fillId="0" borderId="127" xfId="0" applyNumberFormat="1" applyFont="1" applyFill="1" applyBorder="1" applyAlignment="1" applyProtection="1">
      <alignment vertical="center"/>
      <protection locked="0"/>
    </xf>
    <xf numFmtId="234" fontId="29" fillId="0" borderId="124" xfId="0" applyNumberFormat="1" applyFont="1" applyFill="1" applyBorder="1" applyAlignment="1" applyProtection="1">
      <alignment vertical="center"/>
      <protection locked="0"/>
    </xf>
    <xf numFmtId="234" fontId="29" fillId="0" borderId="129" xfId="0" applyNumberFormat="1" applyFont="1" applyFill="1" applyBorder="1" applyAlignment="1" applyProtection="1">
      <alignment vertical="center"/>
      <protection locked="0"/>
    </xf>
    <xf numFmtId="234" fontId="29" fillId="0" borderId="124" xfId="0" applyNumberFormat="1" applyFont="1" applyFill="1" applyBorder="1" applyAlignment="1">
      <alignment vertical="center"/>
    </xf>
    <xf numFmtId="234" fontId="29" fillId="0" borderId="129" xfId="0" applyNumberFormat="1" applyFont="1" applyFill="1" applyBorder="1" applyAlignment="1">
      <alignment horizontal="center" vertical="center"/>
    </xf>
    <xf numFmtId="234" fontId="29" fillId="0" borderId="124" xfId="0" applyNumberFormat="1" applyFont="1" applyFill="1" applyBorder="1" applyAlignment="1">
      <alignment vertical="center" shrinkToFit="1"/>
    </xf>
    <xf numFmtId="234" fontId="29" fillId="0" borderId="127" xfId="0" applyNumberFormat="1" applyFont="1" applyFill="1" applyBorder="1" applyAlignment="1">
      <alignment vertical="center"/>
    </xf>
    <xf numFmtId="3" fontId="29" fillId="0" borderId="129" xfId="0" applyNumberFormat="1" applyFont="1" applyFill="1" applyBorder="1" applyAlignment="1">
      <alignment horizontal="center" vertical="center"/>
    </xf>
    <xf numFmtId="3" fontId="29" fillId="0" borderId="133" xfId="0" applyNumberFormat="1" applyFont="1" applyFill="1" applyBorder="1" applyAlignment="1">
      <alignment vertical="center" shrinkToFit="1"/>
    </xf>
    <xf numFmtId="234" fontId="29" fillId="0" borderId="140" xfId="0" applyNumberFormat="1" applyFont="1" applyFill="1" applyBorder="1" applyAlignment="1" applyProtection="1">
      <alignment vertical="center"/>
      <protection locked="0"/>
    </xf>
    <xf numFmtId="234" fontId="29" fillId="0" borderId="136" xfId="0" applyNumberFormat="1" applyFont="1" applyFill="1" applyBorder="1" applyAlignment="1" applyProtection="1">
      <alignment vertical="center"/>
      <protection locked="0"/>
    </xf>
    <xf numFmtId="234" fontId="29" fillId="0" borderId="133" xfId="0" applyNumberFormat="1" applyFont="1" applyFill="1" applyBorder="1" applyAlignment="1" applyProtection="1">
      <alignment vertical="center"/>
      <protection locked="0"/>
    </xf>
    <xf numFmtId="234" fontId="29" fillId="0" borderId="134" xfId="0" applyNumberFormat="1" applyFont="1" applyFill="1" applyBorder="1" applyAlignment="1" applyProtection="1">
      <alignment vertical="center"/>
      <protection locked="0"/>
    </xf>
    <xf numFmtId="234" fontId="29" fillId="0" borderId="133" xfId="0" applyNumberFormat="1" applyFont="1" applyFill="1" applyBorder="1" applyAlignment="1">
      <alignment vertical="center"/>
    </xf>
    <xf numFmtId="234" fontId="29" fillId="0" borderId="134" xfId="0" applyNumberFormat="1" applyFont="1" applyFill="1" applyBorder="1" applyAlignment="1">
      <alignment horizontal="center" vertical="center"/>
    </xf>
    <xf numFmtId="234" fontId="29" fillId="0" borderId="133" xfId="0" applyNumberFormat="1" applyFont="1" applyFill="1" applyBorder="1" applyAlignment="1">
      <alignment vertical="center" shrinkToFit="1"/>
    </xf>
    <xf numFmtId="234" fontId="29" fillId="0" borderId="140" xfId="0" applyNumberFormat="1" applyFont="1" applyFill="1" applyBorder="1" applyAlignment="1">
      <alignment vertical="center"/>
    </xf>
    <xf numFmtId="234" fontId="29" fillId="0" borderId="136" xfId="0" applyNumberFormat="1" applyFont="1" applyFill="1" applyBorder="1" applyAlignment="1">
      <alignment vertical="center"/>
    </xf>
    <xf numFmtId="234" fontId="29" fillId="0" borderId="134" xfId="0" applyNumberFormat="1" applyFont="1" applyFill="1" applyBorder="1" applyAlignment="1">
      <alignment vertical="center"/>
    </xf>
    <xf numFmtId="3" fontId="29" fillId="0" borderId="134" xfId="0" applyNumberFormat="1" applyFont="1" applyFill="1" applyBorder="1" applyAlignment="1">
      <alignment horizontal="center" vertical="center"/>
    </xf>
    <xf numFmtId="3" fontId="100" fillId="0" borderId="19" xfId="0" applyNumberFormat="1" applyFont="1" applyFill="1" applyBorder="1" applyAlignment="1">
      <alignment horizontal="center" vertical="center" shrinkToFit="1"/>
    </xf>
    <xf numFmtId="234" fontId="100" fillId="0" borderId="148" xfId="0" applyNumberFormat="1" applyFont="1" applyFill="1" applyBorder="1" applyAlignment="1" applyProtection="1">
      <alignment vertical="center"/>
      <protection locked="0"/>
    </xf>
    <xf numFmtId="234" fontId="100" fillId="0" borderId="149" xfId="0" applyNumberFormat="1" applyFont="1" applyFill="1" applyBorder="1" applyAlignment="1" applyProtection="1">
      <alignment vertical="center"/>
      <protection locked="0"/>
    </xf>
    <xf numFmtId="234" fontId="100" fillId="0" borderId="150" xfId="0" applyNumberFormat="1" applyFont="1" applyFill="1" applyBorder="1" applyAlignment="1" applyProtection="1">
      <alignment vertical="center"/>
      <protection locked="0"/>
    </xf>
    <xf numFmtId="234" fontId="100" fillId="0" borderId="145" xfId="0" applyNumberFormat="1" applyFont="1" applyFill="1" applyBorder="1" applyAlignment="1" applyProtection="1">
      <alignment vertical="center"/>
      <protection locked="0"/>
    </xf>
    <xf numFmtId="234" fontId="100" fillId="0" borderId="146" xfId="0" applyNumberFormat="1" applyFont="1" applyFill="1" applyBorder="1" applyAlignment="1">
      <alignment horizontal="center" vertical="center"/>
    </xf>
    <xf numFmtId="234" fontId="100" fillId="0" borderId="95" xfId="0" applyNumberFormat="1" applyFont="1" applyFill="1" applyBorder="1" applyAlignment="1">
      <alignment horizontal="center" vertical="center"/>
    </xf>
    <xf numFmtId="234" fontId="100" fillId="0" borderId="0" xfId="0" applyNumberFormat="1" applyFont="1" applyFill="1" applyBorder="1" applyAlignment="1">
      <alignment vertical="center"/>
    </xf>
    <xf numFmtId="234" fontId="100" fillId="0" borderId="0" xfId="0" applyNumberFormat="1" applyFont="1" applyFill="1" applyAlignment="1">
      <alignment vertical="center"/>
    </xf>
    <xf numFmtId="234" fontId="100" fillId="0" borderId="19" xfId="0" applyNumberFormat="1" applyFont="1" applyFill="1" applyBorder="1" applyAlignment="1">
      <alignment horizontal="center" vertical="center" shrinkToFit="1"/>
    </xf>
    <xf numFmtId="234" fontId="100" fillId="0" borderId="148" xfId="0" applyNumberFormat="1" applyFont="1" applyFill="1" applyBorder="1" applyAlignment="1">
      <alignment vertical="center"/>
    </xf>
    <xf numFmtId="234" fontId="100" fillId="0" borderId="149" xfId="0" applyNumberFormat="1" applyFont="1" applyFill="1" applyBorder="1" applyAlignment="1">
      <alignment vertical="center"/>
    </xf>
    <xf numFmtId="234" fontId="100" fillId="0" borderId="150" xfId="0" applyNumberFormat="1" applyFont="1" applyFill="1" applyBorder="1" applyAlignment="1">
      <alignment vertical="center"/>
    </xf>
    <xf numFmtId="234" fontId="100" fillId="0" borderId="145" xfId="0" applyNumberFormat="1" applyFont="1" applyFill="1" applyBorder="1" applyAlignment="1">
      <alignment vertical="center"/>
    </xf>
    <xf numFmtId="3" fontId="100" fillId="0" borderId="146" xfId="0" applyNumberFormat="1" applyFont="1" applyFill="1" applyBorder="1" applyAlignment="1">
      <alignment horizontal="center" vertical="center"/>
    </xf>
    <xf numFmtId="3" fontId="29" fillId="0" borderId="155" xfId="0" applyNumberFormat="1" applyFont="1" applyFill="1" applyBorder="1" applyAlignment="1">
      <alignment horizontal="center" vertical="center"/>
    </xf>
    <xf numFmtId="3" fontId="29" fillId="0" borderId="11" xfId="0" applyNumberFormat="1" applyFont="1" applyFill="1" applyBorder="1" applyAlignment="1">
      <alignment vertical="center" shrinkToFit="1"/>
    </xf>
    <xf numFmtId="234" fontId="29" fillId="0" borderId="155" xfId="0" applyNumberFormat="1" applyFont="1" applyFill="1" applyBorder="1" applyAlignment="1" applyProtection="1">
      <alignment vertical="center"/>
      <protection locked="0"/>
    </xf>
    <xf numFmtId="234" fontId="29" fillId="0" borderId="16" xfId="0" applyNumberFormat="1" applyFont="1" applyFill="1" applyBorder="1" applyAlignment="1" applyProtection="1">
      <alignment vertical="center"/>
      <protection locked="0"/>
    </xf>
    <xf numFmtId="234" fontId="29" fillId="0" borderId="11" xfId="0" applyNumberFormat="1" applyFont="1" applyFill="1" applyBorder="1" applyAlignment="1" applyProtection="1">
      <alignment vertical="center"/>
      <protection locked="0"/>
    </xf>
    <xf numFmtId="234" fontId="29" fillId="0" borderId="11" xfId="0" applyNumberFormat="1" applyFont="1" applyFill="1" applyBorder="1" applyAlignment="1">
      <alignment vertical="center"/>
    </xf>
    <xf numFmtId="234" fontId="29" fillId="0" borderId="161" xfId="0" applyNumberFormat="1" applyFont="1" applyFill="1" applyBorder="1" applyAlignment="1" applyProtection="1">
      <alignment vertical="center"/>
      <protection locked="0"/>
    </xf>
    <xf numFmtId="234" fontId="29" fillId="0" borderId="161" xfId="0" applyNumberFormat="1" applyFont="1" applyFill="1" applyBorder="1" applyAlignment="1">
      <alignment horizontal="center" vertical="center"/>
    </xf>
    <xf numFmtId="234" fontId="29" fillId="0" borderId="155" xfId="0" applyNumberFormat="1" applyFont="1" applyFill="1" applyBorder="1" applyAlignment="1">
      <alignment horizontal="center" vertical="center"/>
    </xf>
    <xf numFmtId="234" fontId="29" fillId="0" borderId="11" xfId="0" applyNumberFormat="1" applyFont="1" applyFill="1" applyBorder="1" applyAlignment="1">
      <alignment horizontal="center" vertical="center"/>
    </xf>
    <xf numFmtId="234" fontId="29" fillId="0" borderId="11" xfId="0" applyNumberFormat="1" applyFont="1" applyFill="1" applyBorder="1" applyAlignment="1">
      <alignment vertical="center" shrinkToFit="1"/>
    </xf>
    <xf numFmtId="3" fontId="29" fillId="0" borderId="161" xfId="0" applyNumberFormat="1" applyFont="1" applyFill="1" applyBorder="1" applyAlignment="1">
      <alignment horizontal="center" vertical="center"/>
    </xf>
    <xf numFmtId="3" fontId="29" fillId="0" borderId="155" xfId="0" applyNumberFormat="1" applyFont="1" applyFill="1" applyBorder="1" applyAlignment="1" applyProtection="1">
      <alignment horizontal="center" vertical="center"/>
      <protection locked="0"/>
    </xf>
    <xf numFmtId="3" fontId="29" fillId="0" borderId="11" xfId="0" applyNumberFormat="1" applyFont="1" applyFill="1" applyBorder="1" applyAlignment="1" applyProtection="1">
      <alignment horizontal="center" vertical="center"/>
      <protection locked="0"/>
    </xf>
    <xf numFmtId="3" fontId="29" fillId="0" borderId="11" xfId="0" applyNumberFormat="1" applyFont="1" applyFill="1" applyBorder="1" applyAlignment="1" applyProtection="1">
      <alignment vertical="center" shrinkToFit="1"/>
      <protection locked="0"/>
    </xf>
    <xf numFmtId="234" fontId="29" fillId="0" borderId="161" xfId="0" applyNumberFormat="1" applyFont="1" applyFill="1" applyBorder="1" applyAlignment="1" applyProtection="1">
      <alignment horizontal="center" vertical="center"/>
      <protection locked="0"/>
    </xf>
    <xf numFmtId="234" fontId="29" fillId="0" borderId="95" xfId="0" applyNumberFormat="1" applyFont="1" applyFill="1" applyBorder="1" applyAlignment="1" applyProtection="1">
      <alignment horizontal="center" vertical="center"/>
      <protection locked="0"/>
    </xf>
    <xf numFmtId="234" fontId="29" fillId="0" borderId="157" xfId="0" applyNumberFormat="1" applyFont="1" applyFill="1" applyBorder="1" applyAlignment="1" applyProtection="1">
      <alignment horizontal="center" vertical="center"/>
      <protection locked="0"/>
    </xf>
    <xf numFmtId="234" fontId="29" fillId="0" borderId="11" xfId="0" applyNumberFormat="1" applyFont="1" applyFill="1" applyBorder="1" applyAlignment="1" applyProtection="1">
      <alignment horizontal="center" vertical="center"/>
      <protection locked="0"/>
    </xf>
    <xf numFmtId="234" fontId="29" fillId="0" borderId="11" xfId="0" applyNumberFormat="1" applyFont="1" applyFill="1" applyBorder="1" applyAlignment="1" applyProtection="1">
      <alignment vertical="center" shrinkToFit="1"/>
      <protection locked="0"/>
    </xf>
    <xf numFmtId="3" fontId="29" fillId="0" borderId="161" xfId="0" applyNumberFormat="1" applyFont="1" applyFill="1" applyBorder="1" applyAlignment="1" applyProtection="1">
      <alignment horizontal="center" vertical="center"/>
      <protection locked="0"/>
    </xf>
    <xf numFmtId="234" fontId="29" fillId="0" borderId="128" xfId="0" applyNumberFormat="1" applyFont="1" applyFill="1" applyBorder="1" applyAlignment="1">
      <alignment vertical="center" shrinkToFit="1"/>
    </xf>
    <xf numFmtId="3" fontId="29" fillId="0" borderId="137" xfId="0" applyNumberFormat="1" applyFont="1" applyFill="1" applyBorder="1" applyAlignment="1">
      <alignment vertical="center" shrinkToFit="1"/>
    </xf>
    <xf numFmtId="234" fontId="29" fillId="0" borderId="137" xfId="0" applyNumberFormat="1" applyFont="1" applyFill="1" applyBorder="1" applyAlignment="1">
      <alignment vertical="center" shrinkToFit="1"/>
    </xf>
    <xf numFmtId="3" fontId="100" fillId="0" borderId="150" xfId="0" applyNumberFormat="1" applyFont="1" applyFill="1" applyBorder="1" applyAlignment="1">
      <alignment horizontal="center" vertical="center" shrinkToFit="1"/>
    </xf>
    <xf numFmtId="234" fontId="100" fillId="0" borderId="153" xfId="0" applyNumberFormat="1" applyFont="1" applyFill="1" applyBorder="1" applyAlignment="1" applyProtection="1">
      <alignment vertical="center"/>
      <protection locked="0"/>
    </xf>
    <xf numFmtId="234" fontId="100" fillId="0" borderId="154" xfId="0" applyNumberFormat="1" applyFont="1" applyFill="1" applyBorder="1" applyAlignment="1">
      <alignment horizontal="center" vertical="center"/>
    </xf>
    <xf numFmtId="234" fontId="100" fillId="0" borderId="0" xfId="0" applyNumberFormat="1" applyFont="1" applyFill="1" applyBorder="1" applyAlignment="1" applyProtection="1">
      <alignment vertical="center"/>
      <protection locked="0"/>
    </xf>
    <xf numFmtId="234" fontId="100" fillId="0" borderId="150" xfId="0" applyNumberFormat="1" applyFont="1" applyFill="1" applyBorder="1" applyAlignment="1">
      <alignment horizontal="center" vertical="center" shrinkToFit="1"/>
    </xf>
    <xf numFmtId="3" fontId="100" fillId="0" borderId="154" xfId="0" applyNumberFormat="1" applyFont="1" applyFill="1" applyBorder="1" applyAlignment="1">
      <alignment horizontal="center" vertical="center"/>
    </xf>
    <xf numFmtId="234" fontId="29" fillId="0" borderId="126" xfId="0" applyNumberFormat="1" applyFont="1" applyFill="1" applyBorder="1" applyAlignment="1" applyProtection="1">
      <alignment vertical="center"/>
      <protection locked="0"/>
    </xf>
    <xf numFmtId="3" fontId="29" fillId="0" borderId="10" xfId="0" applyNumberFormat="1" applyFont="1" applyFill="1" applyBorder="1" applyAlignment="1">
      <alignment vertical="center" shrinkToFit="1"/>
    </xf>
    <xf numFmtId="234" fontId="29" fillId="0" borderId="10" xfId="0" applyNumberFormat="1" applyFont="1" applyFill="1" applyBorder="1" applyAlignment="1">
      <alignment vertical="center"/>
    </xf>
    <xf numFmtId="234" fontId="29" fillId="0" borderId="96" xfId="0" applyNumberFormat="1" applyFont="1" applyFill="1" applyBorder="1" applyAlignment="1">
      <alignment horizontal="center" vertical="center"/>
    </xf>
    <xf numFmtId="234" fontId="29" fillId="0" borderId="10" xfId="0" applyNumberFormat="1" applyFont="1" applyFill="1" applyBorder="1" applyAlignment="1">
      <alignment vertical="center" shrinkToFit="1"/>
    </xf>
    <xf numFmtId="3" fontId="29" fillId="0" borderId="96" xfId="0" applyNumberFormat="1" applyFont="1" applyFill="1" applyBorder="1" applyAlignment="1">
      <alignment horizontal="center" vertical="center"/>
    </xf>
    <xf numFmtId="234" fontId="100" fillId="0" borderId="26" xfId="0" applyNumberFormat="1" applyFont="1" applyFill="1" applyBorder="1" applyAlignment="1" applyProtection="1">
      <alignment vertical="center"/>
      <protection locked="0"/>
    </xf>
    <xf numFmtId="234" fontId="100" fillId="0" borderId="19" xfId="0" applyNumberFormat="1" applyFont="1" applyFill="1" applyBorder="1" applyAlignment="1" applyProtection="1">
      <alignment vertical="center"/>
      <protection locked="0"/>
    </xf>
    <xf numFmtId="234" fontId="100" fillId="0" borderId="19" xfId="0" applyNumberFormat="1" applyFont="1" applyFill="1" applyBorder="1" applyAlignment="1">
      <alignment vertical="center"/>
    </xf>
    <xf numFmtId="234" fontId="100" fillId="0" borderId="147" xfId="0" applyNumberFormat="1" applyFont="1" applyFill="1" applyBorder="1" applyAlignment="1">
      <alignment vertical="center"/>
    </xf>
    <xf numFmtId="234" fontId="100" fillId="0" borderId="146" xfId="0" applyNumberFormat="1" applyFont="1" applyFill="1" applyBorder="1" applyAlignment="1">
      <alignment vertical="center"/>
    </xf>
    <xf numFmtId="234" fontId="100" fillId="0" borderId="26" xfId="0" applyNumberFormat="1" applyFont="1" applyFill="1" applyBorder="1" applyAlignment="1">
      <alignment vertical="center"/>
    </xf>
    <xf numFmtId="234" fontId="100" fillId="0" borderId="146" xfId="0" applyNumberFormat="1" applyFont="1" applyFill="1" applyBorder="1" applyAlignment="1" applyProtection="1">
      <alignment vertical="center"/>
      <protection locked="0"/>
    </xf>
    <xf numFmtId="3" fontId="29" fillId="0" borderId="19" xfId="0" applyNumberFormat="1" applyFont="1" applyFill="1" applyBorder="1" applyAlignment="1">
      <alignment vertical="center" shrinkToFit="1"/>
    </xf>
    <xf numFmtId="234" fontId="29" fillId="0" borderId="145" xfId="0" applyNumberFormat="1" applyFont="1" applyFill="1" applyBorder="1" applyAlignment="1" applyProtection="1">
      <alignment vertical="center"/>
      <protection locked="0"/>
    </xf>
    <xf numFmtId="234" fontId="29" fillId="0" borderId="26" xfId="0" applyNumberFormat="1" applyFont="1" applyFill="1" applyBorder="1" applyAlignment="1" applyProtection="1">
      <alignment vertical="center"/>
      <protection locked="0"/>
    </xf>
    <xf numFmtId="234" fontId="29" fillId="0" borderId="19" xfId="0" applyNumberFormat="1" applyFont="1" applyFill="1" applyBorder="1" applyAlignment="1" applyProtection="1">
      <alignment vertical="center"/>
      <protection locked="0"/>
    </xf>
    <xf numFmtId="234" fontId="29" fillId="0" borderId="194" xfId="0" applyNumberFormat="1" applyFont="1" applyFill="1" applyBorder="1" applyAlignment="1" applyProtection="1">
      <alignment vertical="center"/>
      <protection locked="0"/>
    </xf>
    <xf numFmtId="234" fontId="29" fillId="0" borderId="19" xfId="0" applyNumberFormat="1" applyFont="1" applyFill="1" applyBorder="1" applyAlignment="1">
      <alignment vertical="center"/>
    </xf>
    <xf numFmtId="234" fontId="29" fillId="0" borderId="146" xfId="0" applyNumberFormat="1" applyFont="1" applyFill="1" applyBorder="1" applyAlignment="1" applyProtection="1">
      <alignment vertical="center"/>
      <protection locked="0"/>
    </xf>
    <xf numFmtId="234" fontId="29" fillId="0" borderId="146" xfId="0" applyNumberFormat="1" applyFont="1" applyFill="1" applyBorder="1" applyAlignment="1">
      <alignment horizontal="center" vertical="center"/>
    </xf>
    <xf numFmtId="234" fontId="29" fillId="0" borderId="19" xfId="0" applyNumberFormat="1" applyFont="1" applyFill="1" applyBorder="1" applyAlignment="1">
      <alignment vertical="center" shrinkToFit="1"/>
    </xf>
    <xf numFmtId="3" fontId="29" fillId="0" borderId="146" xfId="0" applyNumberFormat="1" applyFont="1" applyFill="1" applyBorder="1" applyAlignment="1">
      <alignment horizontal="center" vertical="center"/>
    </xf>
    <xf numFmtId="234" fontId="100" fillId="0" borderId="10" xfId="0" applyNumberFormat="1" applyFont="1" applyFill="1" applyBorder="1" applyAlignment="1" applyProtection="1">
      <alignment vertical="center"/>
      <protection locked="0"/>
    </xf>
    <xf numFmtId="3" fontId="100" fillId="0" borderId="11" xfId="0" applyNumberFormat="1" applyFont="1" applyFill="1" applyBorder="1" applyAlignment="1">
      <alignment horizontal="center" vertical="center" shrinkToFit="1"/>
    </xf>
    <xf numFmtId="234" fontId="100" fillId="0" borderId="155" xfId="0" applyNumberFormat="1" applyFont="1" applyFill="1" applyBorder="1" applyAlignment="1" applyProtection="1">
      <alignment vertical="center"/>
      <protection locked="0"/>
    </xf>
    <xf numFmtId="234" fontId="100" fillId="0" borderId="16" xfId="0" applyNumberFormat="1" applyFont="1" applyFill="1" applyBorder="1" applyAlignment="1" applyProtection="1">
      <alignment vertical="center"/>
      <protection locked="0"/>
    </xf>
    <xf numFmtId="234" fontId="100" fillId="0" borderId="11" xfId="0" applyNumberFormat="1" applyFont="1" applyFill="1" applyBorder="1" applyAlignment="1" applyProtection="1">
      <alignment vertical="center"/>
      <protection locked="0"/>
    </xf>
    <xf numFmtId="234" fontId="100" fillId="0" borderId="11" xfId="0" applyNumberFormat="1" applyFont="1" applyFill="1" applyBorder="1" applyAlignment="1">
      <alignment vertical="center"/>
    </xf>
    <xf numFmtId="234" fontId="100" fillId="0" borderId="161" xfId="0" applyNumberFormat="1" applyFont="1" applyFill="1" applyBorder="1" applyAlignment="1" applyProtection="1">
      <alignment vertical="center"/>
      <protection locked="0"/>
    </xf>
    <xf numFmtId="234" fontId="100" fillId="0" borderId="161" xfId="0" applyNumberFormat="1" applyFont="1" applyFill="1" applyBorder="1" applyAlignment="1">
      <alignment horizontal="center" vertical="center"/>
    </xf>
    <xf numFmtId="234" fontId="100" fillId="0" borderId="11" xfId="0" applyNumberFormat="1" applyFont="1" applyFill="1" applyBorder="1" applyAlignment="1">
      <alignment horizontal="center" vertical="center" shrinkToFit="1"/>
    </xf>
    <xf numFmtId="3" fontId="100" fillId="0" borderId="161" xfId="0" applyNumberFormat="1" applyFont="1" applyFill="1" applyBorder="1" applyAlignment="1">
      <alignment horizontal="center" vertical="center"/>
    </xf>
    <xf numFmtId="234" fontId="29" fillId="0" borderId="155" xfId="67" applyNumberFormat="1" applyFont="1" applyFill="1" applyBorder="1" applyAlignment="1" applyProtection="1">
      <alignment vertical="center"/>
      <protection locked="0"/>
    </xf>
    <xf numFmtId="234" fontId="29" fillId="0" borderId="11" xfId="67" applyNumberFormat="1" applyFont="1" applyFill="1" applyBorder="1" applyAlignment="1" applyProtection="1">
      <alignment vertical="center"/>
      <protection locked="0"/>
    </xf>
    <xf numFmtId="234" fontId="29" fillId="0" borderId="11" xfId="67" applyNumberFormat="1" applyFont="1" applyFill="1" applyBorder="1" applyAlignment="1">
      <alignment vertical="center"/>
      <protection/>
    </xf>
    <xf numFmtId="234" fontId="29" fillId="0" borderId="16" xfId="67" applyNumberFormat="1" applyFont="1" applyFill="1" applyBorder="1" applyAlignment="1" applyProtection="1">
      <alignment vertical="center"/>
      <protection locked="0"/>
    </xf>
    <xf numFmtId="234" fontId="100" fillId="0" borderId="155" xfId="67" applyNumberFormat="1" applyFont="1" applyFill="1" applyBorder="1" applyAlignment="1" applyProtection="1">
      <alignment vertical="center"/>
      <protection locked="0"/>
    </xf>
    <xf numFmtId="234" fontId="100" fillId="0" borderId="11" xfId="67" applyNumberFormat="1" applyFont="1" applyFill="1" applyBorder="1" applyAlignment="1" applyProtection="1">
      <alignment vertical="center"/>
      <protection locked="0"/>
    </xf>
    <xf numFmtId="234" fontId="100" fillId="0" borderId="11" xfId="67" applyNumberFormat="1" applyFont="1" applyFill="1" applyBorder="1" applyAlignment="1">
      <alignment vertical="center"/>
      <protection/>
    </xf>
    <xf numFmtId="234" fontId="100" fillId="0" borderId="16" xfId="67" applyNumberFormat="1" applyFont="1" applyFill="1" applyBorder="1" applyAlignment="1" applyProtection="1">
      <alignment vertical="center"/>
      <protection locked="0"/>
    </xf>
    <xf numFmtId="3" fontId="29" fillId="0" borderId="29" xfId="0" applyNumberFormat="1" applyFont="1" applyFill="1" applyBorder="1" applyAlignment="1">
      <alignment vertical="center" shrinkToFit="1"/>
    </xf>
    <xf numFmtId="234" fontId="29" fillId="0" borderId="156" xfId="0" applyNumberFormat="1" applyFont="1" applyFill="1" applyBorder="1" applyAlignment="1" applyProtection="1">
      <alignment vertical="center"/>
      <protection locked="0"/>
    </xf>
    <xf numFmtId="234" fontId="29" fillId="0" borderId="28" xfId="0" applyNumberFormat="1" applyFont="1" applyFill="1" applyBorder="1" applyAlignment="1" applyProtection="1">
      <alignment vertical="center"/>
      <protection locked="0"/>
    </xf>
    <xf numFmtId="234" fontId="29" fillId="0" borderId="29" xfId="0" applyNumberFormat="1" applyFont="1" applyFill="1" applyBorder="1" applyAlignment="1" applyProtection="1">
      <alignment vertical="center"/>
      <protection locked="0"/>
    </xf>
    <xf numFmtId="234" fontId="29" fillId="0" borderId="29" xfId="0" applyNumberFormat="1" applyFont="1" applyFill="1" applyBorder="1" applyAlignment="1">
      <alignment vertical="center"/>
    </xf>
    <xf numFmtId="234" fontId="29" fillId="0" borderId="163" xfId="0" applyNumberFormat="1" applyFont="1" applyFill="1" applyBorder="1" applyAlignment="1" applyProtection="1">
      <alignment vertical="center"/>
      <protection locked="0"/>
    </xf>
    <xf numFmtId="234" fontId="29" fillId="0" borderId="163" xfId="0" applyNumberFormat="1" applyFont="1" applyFill="1" applyBorder="1" applyAlignment="1">
      <alignment horizontal="center" vertical="center"/>
    </xf>
    <xf numFmtId="234" fontId="29" fillId="0" borderId="29" xfId="0" applyNumberFormat="1" applyFont="1" applyFill="1" applyBorder="1" applyAlignment="1">
      <alignment vertical="center" shrinkToFit="1"/>
    </xf>
    <xf numFmtId="3" fontId="29" fillId="0" borderId="163" xfId="0" applyNumberFormat="1" applyFont="1" applyFill="1" applyBorder="1" applyAlignment="1">
      <alignment horizontal="center" vertical="center"/>
    </xf>
    <xf numFmtId="3" fontId="29" fillId="0" borderId="29" xfId="0" applyNumberFormat="1" applyFont="1" applyFill="1" applyBorder="1" applyAlignment="1">
      <alignment horizontal="left" vertical="center" shrinkToFit="1"/>
    </xf>
    <xf numFmtId="234" fontId="29" fillId="0" borderId="163" xfId="0" applyNumberFormat="1" applyFont="1" applyFill="1" applyBorder="1" applyAlignment="1">
      <alignment vertical="center"/>
    </xf>
    <xf numFmtId="234" fontId="29" fillId="0" borderId="29" xfId="0" applyNumberFormat="1" applyFont="1" applyFill="1" applyBorder="1" applyAlignment="1">
      <alignment horizontal="left" vertical="center" shrinkToFit="1"/>
    </xf>
    <xf numFmtId="234" fontId="29" fillId="0" borderId="156" xfId="0" applyNumberFormat="1" applyFont="1" applyFill="1" applyBorder="1" applyAlignment="1">
      <alignment vertical="center"/>
    </xf>
    <xf numFmtId="234" fontId="29" fillId="0" borderId="28" xfId="0" applyNumberFormat="1" applyFont="1" applyFill="1" applyBorder="1" applyAlignment="1">
      <alignment vertical="center"/>
    </xf>
    <xf numFmtId="3" fontId="100" fillId="0" borderId="10" xfId="0" applyNumberFormat="1" applyFont="1" applyFill="1" applyBorder="1" applyAlignment="1">
      <alignment horizontal="center" vertical="center" shrinkToFit="1"/>
    </xf>
    <xf numFmtId="234" fontId="100" fillId="0" borderId="95" xfId="0" applyNumberFormat="1" applyFont="1" applyFill="1" applyBorder="1" applyAlignment="1" applyProtection="1">
      <alignment vertical="center"/>
      <protection locked="0"/>
    </xf>
    <xf numFmtId="234" fontId="100" fillId="0" borderId="15" xfId="0" applyNumberFormat="1" applyFont="1" applyFill="1" applyBorder="1" applyAlignment="1" applyProtection="1">
      <alignment vertical="center"/>
      <protection locked="0"/>
    </xf>
    <xf numFmtId="234" fontId="100" fillId="0" borderId="96" xfId="0" applyNumberFormat="1" applyFont="1" applyFill="1" applyBorder="1" applyAlignment="1">
      <alignment horizontal="center" vertical="center"/>
    </xf>
    <xf numFmtId="234" fontId="100" fillId="0" borderId="10" xfId="0" applyNumberFormat="1" applyFont="1" applyFill="1" applyBorder="1" applyAlignment="1">
      <alignment horizontal="center" vertical="center" shrinkToFit="1"/>
    </xf>
    <xf numFmtId="234" fontId="100" fillId="0" borderId="10" xfId="0" applyNumberFormat="1" applyFont="1" applyFill="1" applyBorder="1" applyAlignment="1">
      <alignment vertical="center"/>
    </xf>
    <xf numFmtId="234" fontId="100" fillId="0" borderId="12" xfId="0" applyNumberFormat="1" applyFont="1" applyFill="1" applyBorder="1" applyAlignment="1" applyProtection="1">
      <alignment vertical="center"/>
      <protection locked="0"/>
    </xf>
    <xf numFmtId="234" fontId="100" fillId="0" borderId="96" xfId="0" applyNumberFormat="1" applyFont="1" applyFill="1" applyBorder="1" applyAlignment="1" applyProtection="1">
      <alignment vertical="center"/>
      <protection locked="0"/>
    </xf>
    <xf numFmtId="3" fontId="100" fillId="0" borderId="96" xfId="0" applyNumberFormat="1" applyFont="1" applyFill="1" applyBorder="1" applyAlignment="1">
      <alignment horizontal="center" vertical="center"/>
    </xf>
    <xf numFmtId="234" fontId="100" fillId="0" borderId="153" xfId="0" applyNumberFormat="1" applyFont="1" applyFill="1" applyBorder="1" applyAlignment="1">
      <alignment vertical="center"/>
    </xf>
    <xf numFmtId="234" fontId="100" fillId="0" borderId="154" xfId="0" applyNumberFormat="1" applyFont="1" applyFill="1" applyBorder="1" applyAlignment="1">
      <alignment vertical="center"/>
    </xf>
    <xf numFmtId="234" fontId="100" fillId="0" borderId="14" xfId="0" applyNumberFormat="1" applyFont="1" applyFill="1" applyBorder="1" applyAlignment="1" applyProtection="1">
      <alignment vertical="center"/>
      <protection locked="0"/>
    </xf>
    <xf numFmtId="234" fontId="100" fillId="0" borderId="174" xfId="0" applyNumberFormat="1" applyFont="1" applyFill="1" applyBorder="1" applyAlignment="1">
      <alignment horizontal="center" vertical="center"/>
    </xf>
    <xf numFmtId="234" fontId="100" fillId="0" borderId="179" xfId="0" applyNumberFormat="1" applyFont="1" applyFill="1" applyBorder="1" applyAlignment="1">
      <alignment vertical="center"/>
    </xf>
    <xf numFmtId="234" fontId="100" fillId="0" borderId="14" xfId="0" applyNumberFormat="1" applyFont="1" applyFill="1" applyBorder="1" applyAlignment="1">
      <alignment vertical="center"/>
    </xf>
    <xf numFmtId="234" fontId="100" fillId="0" borderId="15" xfId="0" applyNumberFormat="1" applyFont="1" applyFill="1" applyBorder="1" applyAlignment="1">
      <alignment vertical="center"/>
    </xf>
    <xf numFmtId="234" fontId="100" fillId="0" borderId="95" xfId="0" applyNumberFormat="1" applyFont="1" applyFill="1" applyBorder="1" applyAlignment="1">
      <alignment vertical="center"/>
    </xf>
    <xf numFmtId="234" fontId="100" fillId="0" borderId="174" xfId="0" applyNumberFormat="1" applyFont="1" applyFill="1" applyBorder="1" applyAlignment="1">
      <alignment vertical="center"/>
    </xf>
    <xf numFmtId="3" fontId="100" fillId="0" borderId="174" xfId="0" applyNumberFormat="1" applyFont="1" applyFill="1" applyBorder="1" applyAlignment="1">
      <alignment horizontal="center" vertical="center"/>
    </xf>
    <xf numFmtId="0" fontId="101" fillId="0" borderId="0" xfId="0" applyFont="1" applyAlignment="1">
      <alignment/>
    </xf>
    <xf numFmtId="3" fontId="29" fillId="0" borderId="181" xfId="0" applyNumberFormat="1" applyFont="1" applyFill="1" applyBorder="1" applyAlignment="1">
      <alignment horizontal="center" vertical="center"/>
    </xf>
    <xf numFmtId="3" fontId="29" fillId="0" borderId="184" xfId="0" applyNumberFormat="1" applyFont="1" applyFill="1" applyBorder="1" applyAlignment="1">
      <alignment horizontal="center" vertical="center"/>
    </xf>
    <xf numFmtId="3" fontId="29" fillId="0" borderId="182" xfId="0" applyNumberFormat="1" applyFont="1" applyFill="1" applyBorder="1" applyAlignment="1">
      <alignment vertical="center" shrinkToFit="1"/>
    </xf>
    <xf numFmtId="234" fontId="29" fillId="0" borderId="181" xfId="0" applyNumberFormat="1" applyFont="1" applyFill="1" applyBorder="1" applyAlignment="1" applyProtection="1">
      <alignment vertical="center"/>
      <protection locked="0"/>
    </xf>
    <xf numFmtId="234" fontId="29" fillId="0" borderId="184" xfId="0" applyNumberFormat="1" applyFont="1" applyFill="1" applyBorder="1" applyAlignment="1" applyProtection="1">
      <alignment vertical="center"/>
      <protection locked="0"/>
    </xf>
    <xf numFmtId="234" fontId="29" fillId="0" borderId="182" xfId="0" applyNumberFormat="1" applyFont="1" applyFill="1" applyBorder="1" applyAlignment="1" applyProtection="1">
      <alignment vertical="center"/>
      <protection locked="0"/>
    </xf>
    <xf numFmtId="234" fontId="29" fillId="0" borderId="182" xfId="0" applyNumberFormat="1" applyFont="1" applyFill="1" applyBorder="1" applyAlignment="1">
      <alignment vertical="center"/>
    </xf>
    <xf numFmtId="234" fontId="29" fillId="0" borderId="188" xfId="0" applyNumberFormat="1" applyFont="1" applyFill="1" applyBorder="1" applyAlignment="1" applyProtection="1">
      <alignment vertical="center"/>
      <protection locked="0"/>
    </xf>
    <xf numFmtId="234" fontId="29" fillId="0" borderId="188" xfId="0" applyNumberFormat="1" applyFont="1" applyFill="1" applyBorder="1" applyAlignment="1">
      <alignment horizontal="center" vertical="center"/>
    </xf>
    <xf numFmtId="234" fontId="29" fillId="0" borderId="181" xfId="0" applyNumberFormat="1" applyFont="1" applyFill="1" applyBorder="1" applyAlignment="1">
      <alignment horizontal="center" vertical="center"/>
    </xf>
    <xf numFmtId="234" fontId="29" fillId="0" borderId="184" xfId="0" applyNumberFormat="1" applyFont="1" applyFill="1" applyBorder="1" applyAlignment="1">
      <alignment horizontal="center" vertical="center"/>
    </xf>
    <xf numFmtId="234" fontId="29" fillId="0" borderId="182" xfId="0" applyNumberFormat="1" applyFont="1" applyFill="1" applyBorder="1" applyAlignment="1">
      <alignment vertical="center" shrinkToFit="1"/>
    </xf>
    <xf numFmtId="3" fontId="29" fillId="0" borderId="188"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3" fontId="61" fillId="0" borderId="0" xfId="0" applyNumberFormat="1" applyFont="1" applyFill="1" applyBorder="1" applyAlignment="1">
      <alignment vertical="center" shrinkToFit="1"/>
    </xf>
    <xf numFmtId="234" fontId="29" fillId="0" borderId="0" xfId="0" applyNumberFormat="1" applyFont="1" applyFill="1" applyBorder="1" applyAlignment="1">
      <alignment horizontal="center" vertical="center"/>
    </xf>
    <xf numFmtId="234" fontId="61" fillId="0" borderId="0" xfId="0" applyNumberFormat="1" applyFont="1" applyFill="1" applyBorder="1" applyAlignment="1">
      <alignment vertical="center"/>
    </xf>
    <xf numFmtId="3" fontId="58" fillId="0" borderId="0" xfId="0" applyNumberFormat="1" applyFont="1" applyAlignment="1">
      <alignment vertical="center"/>
    </xf>
    <xf numFmtId="0" fontId="58" fillId="0" borderId="0" xfId="0" applyFont="1" applyAlignment="1">
      <alignment vertical="center"/>
    </xf>
    <xf numFmtId="215" fontId="58" fillId="0" borderId="0" xfId="0" applyNumberFormat="1" applyFont="1" applyAlignment="1">
      <alignment vertical="center"/>
    </xf>
    <xf numFmtId="215" fontId="58" fillId="0" borderId="0" xfId="0" applyNumberFormat="1" applyFont="1" applyFill="1" applyAlignment="1">
      <alignment vertical="center"/>
    </xf>
    <xf numFmtId="3" fontId="14" fillId="0" borderId="0" xfId="0" applyNumberFormat="1" applyFont="1" applyAlignment="1">
      <alignment/>
    </xf>
    <xf numFmtId="234" fontId="58" fillId="0" borderId="0" xfId="0" applyNumberFormat="1" applyFont="1" applyFill="1" applyAlignment="1">
      <alignment vertical="center"/>
    </xf>
    <xf numFmtId="0" fontId="0" fillId="0" borderId="0" xfId="0" applyBorder="1" applyAlignment="1">
      <alignment/>
    </xf>
    <xf numFmtId="38" fontId="5" fillId="33" borderId="12" xfId="49" applyFont="1" applyFill="1" applyBorder="1" applyAlignment="1">
      <alignment/>
    </xf>
    <xf numFmtId="209" fontId="5" fillId="33" borderId="12" xfId="0" applyNumberFormat="1" applyFont="1" applyFill="1" applyBorder="1" applyAlignment="1" applyProtection="1">
      <alignment/>
      <protection locked="0"/>
    </xf>
    <xf numFmtId="3" fontId="0" fillId="33" borderId="16" xfId="0" applyNumberFormat="1" applyFont="1" applyFill="1" applyBorder="1" applyAlignment="1">
      <alignment horizontal="center"/>
    </xf>
    <xf numFmtId="209" fontId="0" fillId="33" borderId="12" xfId="0" applyNumberFormat="1" applyFont="1" applyFill="1" applyBorder="1" applyAlignment="1" applyProtection="1">
      <alignment/>
      <protection locked="0"/>
    </xf>
    <xf numFmtId="4" fontId="0" fillId="33" borderId="12" xfId="0" applyNumberFormat="1" applyFont="1" applyFill="1" applyBorder="1" applyAlignment="1" applyProtection="1">
      <alignment horizontal="right"/>
      <protection locked="0"/>
    </xf>
    <xf numFmtId="2" fontId="0" fillId="34" borderId="12" xfId="0" applyNumberFormat="1" applyFont="1" applyFill="1" applyBorder="1" applyAlignment="1" applyProtection="1">
      <alignment horizontal="center"/>
      <protection locked="0"/>
    </xf>
    <xf numFmtId="3" fontId="0" fillId="33" borderId="12" xfId="0" applyNumberFormat="1" applyFont="1" applyFill="1" applyBorder="1" applyAlignment="1" applyProtection="1">
      <alignment horizontal="center"/>
      <protection locked="0"/>
    </xf>
    <xf numFmtId="3" fontId="0" fillId="33" borderId="0" xfId="0" applyNumberFormat="1" applyFont="1" applyFill="1" applyBorder="1" applyAlignment="1" applyProtection="1">
      <alignment/>
      <protection locked="0"/>
    </xf>
    <xf numFmtId="220" fontId="0" fillId="33" borderId="10" xfId="0" applyNumberFormat="1" applyFont="1" applyFill="1" applyBorder="1" applyAlignment="1">
      <alignment horizontal="right"/>
    </xf>
    <xf numFmtId="220" fontId="0" fillId="33" borderId="12" xfId="0" applyNumberFormat="1" applyFont="1" applyFill="1" applyBorder="1" applyAlignment="1" applyProtection="1">
      <alignment horizontal="right"/>
      <protection locked="0"/>
    </xf>
    <xf numFmtId="3" fontId="0" fillId="33" borderId="21" xfId="0" applyNumberFormat="1" applyFont="1" applyFill="1" applyBorder="1" applyAlignment="1" applyProtection="1">
      <alignment horizontal="right"/>
      <protection locked="0"/>
    </xf>
    <xf numFmtId="220" fontId="0" fillId="33" borderId="10" xfId="0" applyNumberFormat="1" applyFont="1" applyFill="1" applyBorder="1" applyAlignment="1" applyProtection="1">
      <alignment horizontal="right"/>
      <protection locked="0"/>
    </xf>
    <xf numFmtId="216" fontId="0" fillId="33" borderId="10" xfId="0" applyNumberFormat="1" applyFont="1" applyFill="1" applyBorder="1" applyAlignment="1">
      <alignment horizontal="center"/>
    </xf>
    <xf numFmtId="216" fontId="0" fillId="33" borderId="10" xfId="0" applyNumberFormat="1" applyFont="1" applyFill="1" applyBorder="1" applyAlignment="1" applyProtection="1">
      <alignment/>
      <protection locked="0"/>
    </xf>
    <xf numFmtId="220" fontId="0" fillId="33" borderId="12" xfId="0" applyNumberFormat="1" applyFont="1" applyFill="1" applyBorder="1" applyAlignment="1" applyProtection="1">
      <alignment/>
      <protection locked="0"/>
    </xf>
    <xf numFmtId="220" fontId="0" fillId="33" borderId="0" xfId="0" applyNumberFormat="1" applyFont="1" applyFill="1" applyBorder="1" applyAlignment="1" applyProtection="1">
      <alignment horizontal="right"/>
      <protection locked="0"/>
    </xf>
    <xf numFmtId="216" fontId="0" fillId="34" borderId="10" xfId="0" applyNumberFormat="1" applyFont="1" applyFill="1" applyBorder="1" applyAlignment="1">
      <alignment/>
    </xf>
    <xf numFmtId="220" fontId="0" fillId="33" borderId="14" xfId="0" applyNumberFormat="1" applyFont="1" applyFill="1" applyBorder="1" applyAlignment="1">
      <alignment horizontal="right"/>
    </xf>
    <xf numFmtId="220" fontId="0" fillId="33" borderId="15" xfId="0" applyNumberFormat="1" applyFont="1" applyFill="1" applyBorder="1" applyAlignment="1" applyProtection="1">
      <alignment horizontal="right"/>
      <protection locked="0"/>
    </xf>
    <xf numFmtId="220" fontId="0" fillId="33" borderId="17" xfId="0" applyNumberFormat="1" applyFont="1" applyFill="1" applyBorder="1" applyAlignment="1" applyProtection="1">
      <alignment horizontal="right"/>
      <protection locked="0"/>
    </xf>
    <xf numFmtId="220" fontId="0" fillId="33" borderId="14" xfId="0" applyNumberFormat="1" applyFont="1" applyFill="1" applyBorder="1" applyAlignment="1" applyProtection="1">
      <alignment horizontal="right"/>
      <protection locked="0"/>
    </xf>
    <xf numFmtId="216" fontId="0" fillId="33" borderId="14" xfId="0" applyNumberFormat="1" applyFont="1" applyFill="1" applyBorder="1" applyAlignment="1">
      <alignment horizontal="center"/>
    </xf>
    <xf numFmtId="216" fontId="0" fillId="33" borderId="14" xfId="0" applyNumberFormat="1" applyFont="1" applyFill="1" applyBorder="1" applyAlignment="1" applyProtection="1">
      <alignment/>
      <protection locked="0"/>
    </xf>
    <xf numFmtId="216" fontId="0" fillId="34" borderId="15" xfId="0" applyNumberFormat="1" applyFont="1" applyFill="1" applyBorder="1" applyAlignment="1">
      <alignment/>
    </xf>
    <xf numFmtId="220" fontId="0" fillId="33" borderId="15" xfId="0" applyNumberFormat="1" applyFont="1" applyFill="1" applyBorder="1" applyAlignment="1" applyProtection="1">
      <alignment/>
      <protection locked="0"/>
    </xf>
    <xf numFmtId="3" fontId="0" fillId="33" borderId="12" xfId="0" applyNumberFormat="1" applyFont="1" applyFill="1" applyBorder="1" applyAlignment="1" applyProtection="1">
      <alignment horizontal="right"/>
      <protection locked="0"/>
    </xf>
    <xf numFmtId="2" fontId="0" fillId="33" borderId="12" xfId="0" applyNumberFormat="1" applyFont="1" applyFill="1" applyBorder="1" applyAlignment="1" applyProtection="1">
      <alignment horizontal="center"/>
      <protection locked="0"/>
    </xf>
    <xf numFmtId="3" fontId="0" fillId="33" borderId="10" xfId="0" applyNumberFormat="1" applyFont="1" applyFill="1" applyBorder="1" applyAlignment="1" applyProtection="1">
      <alignment horizontal="right"/>
      <protection locked="0"/>
    </xf>
    <xf numFmtId="213" fontId="0" fillId="33" borderId="10" xfId="0" applyNumberFormat="1" applyFont="1" applyFill="1" applyBorder="1" applyAlignment="1" applyProtection="1">
      <alignment/>
      <protection locked="0"/>
    </xf>
    <xf numFmtId="3" fontId="0" fillId="33" borderId="12" xfId="0" applyNumberFormat="1" applyFont="1" applyFill="1" applyBorder="1" applyAlignment="1" applyProtection="1">
      <alignment horizontal="center"/>
      <protection locked="0"/>
    </xf>
    <xf numFmtId="213" fontId="0" fillId="33" borderId="12" xfId="0" applyNumberFormat="1" applyFont="1" applyFill="1" applyBorder="1" applyAlignment="1" applyProtection="1">
      <alignment/>
      <protection locked="0"/>
    </xf>
    <xf numFmtId="2" fontId="0" fillId="33" borderId="12" xfId="0" applyNumberFormat="1" applyFont="1" applyFill="1" applyBorder="1" applyAlignment="1" applyProtection="1">
      <alignment/>
      <protection locked="0"/>
    </xf>
    <xf numFmtId="9" fontId="0" fillId="33" borderId="10" xfId="0" applyNumberFormat="1" applyFont="1" applyFill="1" applyBorder="1" applyAlignment="1" applyProtection="1" quotePrefix="1">
      <alignment/>
      <protection locked="0"/>
    </xf>
    <xf numFmtId="0" fontId="0" fillId="33" borderId="0" xfId="0" applyNumberFormat="1" applyFont="1" applyFill="1" applyBorder="1" applyAlignment="1" applyProtection="1">
      <alignment/>
      <protection locked="0"/>
    </xf>
    <xf numFmtId="2" fontId="0" fillId="33" borderId="10" xfId="0" applyNumberFormat="1" applyFont="1" applyFill="1" applyBorder="1" applyAlignment="1" applyProtection="1">
      <alignment horizontal="left"/>
      <protection locked="0"/>
    </xf>
    <xf numFmtId="2" fontId="0" fillId="34" borderId="10" xfId="0" applyNumberFormat="1" applyFont="1" applyFill="1" applyBorder="1" applyAlignment="1" applyProtection="1">
      <alignment horizontal="center"/>
      <protection locked="0"/>
    </xf>
    <xf numFmtId="3" fontId="0" fillId="33" borderId="12" xfId="0" applyNumberFormat="1" applyFont="1" applyFill="1" applyBorder="1" applyAlignment="1" applyProtection="1">
      <alignment/>
      <protection locked="0"/>
    </xf>
    <xf numFmtId="215" fontId="0" fillId="33" borderId="10" xfId="0" applyNumberFormat="1" applyFont="1" applyFill="1" applyBorder="1" applyAlignment="1" applyProtection="1">
      <alignment horizontal="right"/>
      <protection locked="0"/>
    </xf>
    <xf numFmtId="215" fontId="0" fillId="33" borderId="10" xfId="0" applyNumberFormat="1" applyFont="1" applyFill="1" applyBorder="1" applyAlignment="1" applyProtection="1">
      <alignment horizontal="center"/>
      <protection locked="0"/>
    </xf>
    <xf numFmtId="215" fontId="0" fillId="33" borderId="12" xfId="0" applyNumberFormat="1" applyFont="1" applyFill="1" applyBorder="1" applyAlignment="1" applyProtection="1">
      <alignment horizontal="right"/>
      <protection locked="0"/>
    </xf>
    <xf numFmtId="0" fontId="0" fillId="33" borderId="10" xfId="0" applyNumberFormat="1" applyFont="1" applyFill="1" applyBorder="1" applyAlignment="1" applyProtection="1">
      <alignment/>
      <protection locked="0"/>
    </xf>
    <xf numFmtId="2" fontId="0" fillId="33" borderId="10" xfId="0" applyNumberFormat="1" applyFont="1" applyFill="1" applyBorder="1" applyAlignment="1" applyProtection="1" quotePrefix="1">
      <alignment horizontal="left"/>
      <protection locked="0"/>
    </xf>
    <xf numFmtId="2" fontId="0" fillId="34" borderId="1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3" fontId="0" fillId="33" borderId="26" xfId="0" applyNumberFormat="1" applyFont="1" applyFill="1" applyBorder="1" applyAlignment="1" applyProtection="1">
      <alignment horizontal="right"/>
      <protection locked="0"/>
    </xf>
    <xf numFmtId="2" fontId="0" fillId="33" borderId="19" xfId="0" applyNumberFormat="1" applyFont="1" applyFill="1" applyBorder="1" applyAlignment="1" applyProtection="1">
      <alignment horizontal="center"/>
      <protection locked="0"/>
    </xf>
    <xf numFmtId="3" fontId="0" fillId="33" borderId="19" xfId="0" applyNumberFormat="1" applyFont="1" applyFill="1" applyBorder="1" applyAlignment="1" applyProtection="1">
      <alignment horizontal="right"/>
      <protection locked="0"/>
    </xf>
    <xf numFmtId="213" fontId="0" fillId="33" borderId="19" xfId="0" applyNumberFormat="1" applyFont="1" applyFill="1" applyBorder="1" applyAlignment="1" applyProtection="1">
      <alignment/>
      <protection locked="0"/>
    </xf>
    <xf numFmtId="213" fontId="0" fillId="33" borderId="26" xfId="0" applyNumberFormat="1" applyFont="1" applyFill="1" applyBorder="1" applyAlignment="1" applyProtection="1">
      <alignment/>
      <protection locked="0"/>
    </xf>
    <xf numFmtId="2" fontId="0" fillId="33" borderId="26" xfId="0" applyNumberFormat="1" applyFont="1" applyFill="1" applyBorder="1" applyAlignment="1" applyProtection="1">
      <alignment/>
      <protection locked="0"/>
    </xf>
    <xf numFmtId="9" fontId="0" fillId="33" borderId="19" xfId="0" applyNumberFormat="1" applyFont="1" applyFill="1" applyBorder="1" applyAlignment="1" applyProtection="1" quotePrefix="1">
      <alignment/>
      <protection locked="0"/>
    </xf>
    <xf numFmtId="9" fontId="0" fillId="33" borderId="42" xfId="0" applyNumberFormat="1" applyFont="1" applyFill="1" applyBorder="1" applyAlignment="1" applyProtection="1" quotePrefix="1">
      <alignment/>
      <protection locked="0"/>
    </xf>
    <xf numFmtId="2" fontId="0" fillId="34" borderId="26" xfId="0" applyNumberFormat="1" applyFont="1" applyFill="1" applyBorder="1" applyAlignment="1" applyProtection="1">
      <alignment horizontal="center"/>
      <protection locked="0"/>
    </xf>
    <xf numFmtId="3" fontId="0" fillId="33" borderId="26" xfId="0" applyNumberFormat="1" applyFont="1" applyFill="1" applyBorder="1" applyAlignment="1" applyProtection="1">
      <alignment/>
      <protection locked="0"/>
    </xf>
    <xf numFmtId="215" fontId="0" fillId="33" borderId="12" xfId="0" applyNumberFormat="1" applyFont="1" applyFill="1" applyBorder="1" applyAlignment="1" applyProtection="1">
      <alignment horizontal="center"/>
      <protection locked="0"/>
    </xf>
    <xf numFmtId="2" fontId="0" fillId="34" borderId="10" xfId="0" applyNumberFormat="1" applyFont="1" applyFill="1" applyBorder="1" applyAlignment="1" applyProtection="1">
      <alignment horizontal="left"/>
      <protection locked="0"/>
    </xf>
    <xf numFmtId="215" fontId="0" fillId="33" borderId="22" xfId="0" applyNumberFormat="1" applyFont="1" applyFill="1" applyBorder="1" applyAlignment="1" applyProtection="1">
      <alignment horizontal="right"/>
      <protection locked="0"/>
    </xf>
    <xf numFmtId="215" fontId="0" fillId="33" borderId="22" xfId="0" applyNumberFormat="1" applyFont="1" applyFill="1" applyBorder="1" applyAlignment="1" applyProtection="1">
      <alignment horizontal="center"/>
      <protection locked="0"/>
    </xf>
    <xf numFmtId="0" fontId="0" fillId="33" borderId="10" xfId="0" applyNumberFormat="1" applyFont="1" applyFill="1" applyBorder="1" applyAlignment="1" applyProtection="1">
      <alignment horizontal="left"/>
      <protection locked="0"/>
    </xf>
    <xf numFmtId="3" fontId="0" fillId="34" borderId="10" xfId="0" applyNumberFormat="1" applyFont="1" applyFill="1" applyBorder="1" applyAlignment="1" applyProtection="1">
      <alignment/>
      <protection locked="0"/>
    </xf>
    <xf numFmtId="38" fontId="0" fillId="0" borderId="12" xfId="49" applyFont="1" applyBorder="1" applyAlignment="1">
      <alignment horizontal="right" vertical="center"/>
    </xf>
    <xf numFmtId="0" fontId="0" fillId="33" borderId="41" xfId="0" applyNumberFormat="1" applyFont="1" applyFill="1" applyBorder="1" applyAlignment="1" applyProtection="1">
      <alignment/>
      <protection locked="0"/>
    </xf>
    <xf numFmtId="2" fontId="0" fillId="33" borderId="19" xfId="0" applyNumberFormat="1" applyFont="1" applyFill="1" applyBorder="1" applyAlignment="1" applyProtection="1">
      <alignment horizontal="left"/>
      <protection locked="0"/>
    </xf>
    <xf numFmtId="2" fontId="0" fillId="34" borderId="19" xfId="0" applyNumberFormat="1" applyFont="1" applyFill="1" applyBorder="1" applyAlignment="1" applyProtection="1">
      <alignment horizontal="center"/>
      <protection locked="0"/>
    </xf>
    <xf numFmtId="2" fontId="0" fillId="33" borderId="41" xfId="0" applyNumberFormat="1" applyFont="1" applyFill="1" applyBorder="1" applyAlignment="1" applyProtection="1">
      <alignment/>
      <protection locked="0"/>
    </xf>
    <xf numFmtId="2" fontId="0" fillId="33" borderId="19" xfId="0" applyNumberFormat="1" applyFont="1" applyFill="1" applyBorder="1" applyAlignment="1" applyProtection="1" quotePrefix="1">
      <alignment horizontal="left"/>
      <protection locked="0"/>
    </xf>
    <xf numFmtId="2" fontId="0" fillId="34" borderId="19" xfId="0" applyNumberFormat="1" applyFont="1" applyFill="1" applyBorder="1" applyAlignment="1" applyProtection="1">
      <alignment/>
      <protection locked="0"/>
    </xf>
    <xf numFmtId="2" fontId="0" fillId="34" borderId="10" xfId="0" applyNumberFormat="1" applyFont="1" applyFill="1" applyBorder="1" applyAlignment="1" applyProtection="1" quotePrefix="1">
      <alignment horizontal="left"/>
      <protection locked="0"/>
    </xf>
    <xf numFmtId="3" fontId="0" fillId="33" borderId="10" xfId="0" applyNumberFormat="1" applyFont="1" applyFill="1" applyBorder="1" applyAlignment="1" applyProtection="1" quotePrefix="1">
      <alignment/>
      <protection locked="0"/>
    </xf>
    <xf numFmtId="2" fontId="0" fillId="34" borderId="19" xfId="0" applyNumberFormat="1" applyFont="1" applyFill="1" applyBorder="1" applyAlignment="1" applyProtection="1">
      <alignment wrapText="1"/>
      <protection locked="0"/>
    </xf>
    <xf numFmtId="9" fontId="0" fillId="33" borderId="0" xfId="0" applyNumberFormat="1" applyFont="1" applyFill="1" applyBorder="1" applyAlignment="1" applyProtection="1">
      <alignment/>
      <protection locked="0"/>
    </xf>
    <xf numFmtId="38" fontId="0" fillId="33" borderId="10" xfId="49" applyFont="1" applyFill="1" applyBorder="1" applyAlignment="1" applyProtection="1">
      <alignment/>
      <protection locked="0"/>
    </xf>
    <xf numFmtId="2" fontId="0" fillId="33" borderId="10" xfId="0" applyNumberFormat="1" applyFont="1" applyFill="1" applyBorder="1" applyAlignment="1" applyProtection="1">
      <alignment wrapText="1"/>
      <protection locked="0"/>
    </xf>
    <xf numFmtId="2" fontId="0" fillId="34" borderId="10" xfId="0" applyNumberFormat="1" applyFont="1" applyFill="1" applyBorder="1" applyAlignment="1" applyProtection="1">
      <alignment wrapText="1"/>
      <protection locked="0"/>
    </xf>
    <xf numFmtId="9" fontId="0" fillId="33" borderId="41" xfId="0" applyNumberFormat="1" applyFont="1" applyFill="1" applyBorder="1" applyAlignment="1" applyProtection="1">
      <alignment/>
      <protection locked="0"/>
    </xf>
    <xf numFmtId="216" fontId="0" fillId="34" borderId="10" xfId="0" applyNumberFormat="1" applyFont="1" applyFill="1" applyBorder="1" applyAlignment="1" applyProtection="1">
      <alignment horizontal="right"/>
      <protection locked="0"/>
    </xf>
    <xf numFmtId="215" fontId="0" fillId="33" borderId="20" xfId="0" applyNumberFormat="1" applyFont="1" applyFill="1" applyBorder="1" applyAlignment="1" applyProtection="1">
      <alignment horizontal="right"/>
      <protection locked="0"/>
    </xf>
    <xf numFmtId="213" fontId="0" fillId="33" borderId="22" xfId="0" applyNumberFormat="1" applyFont="1" applyFill="1" applyBorder="1" applyAlignment="1" applyProtection="1">
      <alignment/>
      <protection locked="0"/>
    </xf>
    <xf numFmtId="3" fontId="0" fillId="33" borderId="20" xfId="0" applyNumberFormat="1" applyFont="1" applyFill="1" applyBorder="1" applyAlignment="1" applyProtection="1">
      <alignment horizontal="right"/>
      <protection locked="0"/>
    </xf>
    <xf numFmtId="2" fontId="0" fillId="33" borderId="20" xfId="0" applyNumberFormat="1" applyFont="1" applyFill="1" applyBorder="1" applyAlignment="1" applyProtection="1">
      <alignment horizontal="left"/>
      <protection locked="0"/>
    </xf>
    <xf numFmtId="2" fontId="0" fillId="33" borderId="36" xfId="0" applyNumberFormat="1" applyFont="1" applyFill="1" applyBorder="1" applyAlignment="1" applyProtection="1">
      <alignment/>
      <protection locked="0"/>
    </xf>
    <xf numFmtId="3" fontId="0" fillId="33" borderId="20" xfId="0" applyNumberFormat="1" applyFont="1" applyFill="1" applyBorder="1" applyAlignment="1" applyProtection="1">
      <alignment/>
      <protection locked="0"/>
    </xf>
    <xf numFmtId="2" fontId="0" fillId="33" borderId="20" xfId="0" applyNumberFormat="1" applyFont="1" applyFill="1" applyBorder="1" applyAlignment="1" applyProtection="1">
      <alignment/>
      <protection locked="0"/>
    </xf>
    <xf numFmtId="2" fontId="0" fillId="34" borderId="20" xfId="0" applyNumberFormat="1" applyFont="1" applyFill="1" applyBorder="1" applyAlignment="1" applyProtection="1">
      <alignment/>
      <protection locked="0"/>
    </xf>
    <xf numFmtId="3" fontId="0" fillId="33" borderId="22" xfId="0" applyNumberFormat="1" applyFont="1" applyFill="1" applyBorder="1" applyAlignment="1" applyProtection="1">
      <alignment/>
      <protection locked="0"/>
    </xf>
    <xf numFmtId="215" fontId="0" fillId="33" borderId="10" xfId="0" applyNumberFormat="1" applyFont="1" applyFill="1" applyBorder="1" applyAlignment="1" applyProtection="1">
      <alignment/>
      <protection locked="0"/>
    </xf>
    <xf numFmtId="215" fontId="0" fillId="33" borderId="12" xfId="0" applyNumberFormat="1" applyFont="1" applyFill="1" applyBorder="1" applyAlignment="1" applyProtection="1">
      <alignment/>
      <protection locked="0"/>
    </xf>
    <xf numFmtId="213" fontId="0" fillId="33" borderId="10" xfId="0" applyNumberFormat="1" applyFont="1" applyFill="1" applyBorder="1" applyAlignment="1" applyProtection="1">
      <alignment horizontal="center"/>
      <protection locked="0"/>
    </xf>
    <xf numFmtId="3" fontId="0" fillId="33" borderId="10" xfId="0" applyNumberFormat="1" applyFont="1" applyFill="1" applyBorder="1" applyAlignment="1" applyProtection="1">
      <alignment horizontal="center"/>
      <protection locked="0"/>
    </xf>
    <xf numFmtId="2" fontId="0" fillId="34" borderId="12" xfId="0" applyNumberFormat="1" applyFont="1" applyFill="1" applyBorder="1" applyAlignment="1" applyProtection="1">
      <alignment/>
      <protection locked="0"/>
    </xf>
    <xf numFmtId="215" fontId="0" fillId="33" borderId="15" xfId="0" applyNumberFormat="1" applyFont="1" applyFill="1" applyBorder="1" applyAlignment="1" applyProtection="1">
      <alignment/>
      <protection locked="0"/>
    </xf>
    <xf numFmtId="213" fontId="0" fillId="33" borderId="15" xfId="0" applyNumberFormat="1" applyFont="1" applyFill="1" applyBorder="1" applyAlignment="1" applyProtection="1">
      <alignment/>
      <protection locked="0"/>
    </xf>
    <xf numFmtId="213" fontId="0" fillId="33" borderId="14" xfId="0" applyNumberFormat="1" applyFont="1" applyFill="1" applyBorder="1" applyAlignment="1" applyProtection="1">
      <alignment/>
      <protection locked="0"/>
    </xf>
    <xf numFmtId="3" fontId="0" fillId="33" borderId="14" xfId="0" applyNumberFormat="1" applyFont="1" applyFill="1" applyBorder="1" applyAlignment="1" applyProtection="1">
      <alignment horizontal="center"/>
      <protection locked="0"/>
    </xf>
    <xf numFmtId="3" fontId="0" fillId="33" borderId="14" xfId="0" applyNumberFormat="1" applyFont="1" applyFill="1" applyBorder="1" applyAlignment="1" applyProtection="1">
      <alignment/>
      <protection locked="0"/>
    </xf>
    <xf numFmtId="2" fontId="0" fillId="33" borderId="14" xfId="0" applyNumberFormat="1" applyFont="1" applyFill="1" applyBorder="1" applyAlignment="1" applyProtection="1">
      <alignment/>
      <protection locked="0"/>
    </xf>
    <xf numFmtId="2" fontId="0" fillId="33" borderId="17" xfId="0" applyNumberFormat="1" applyFont="1" applyFill="1" applyBorder="1" applyAlignment="1" applyProtection="1">
      <alignment/>
      <protection locked="0"/>
    </xf>
    <xf numFmtId="2" fontId="0" fillId="34" borderId="14" xfId="0" applyNumberFormat="1" applyFont="1" applyFill="1" applyBorder="1" applyAlignment="1" applyProtection="1">
      <alignment wrapText="1"/>
      <protection locked="0"/>
    </xf>
    <xf numFmtId="3" fontId="0" fillId="33" borderId="15" xfId="0" applyNumberFormat="1" applyFont="1" applyFill="1" applyBorder="1" applyAlignment="1" applyProtection="1">
      <alignment/>
      <protection locked="0"/>
    </xf>
    <xf numFmtId="214"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33" borderId="0" xfId="0" applyFont="1" applyFill="1" applyBorder="1" applyAlignment="1">
      <alignment/>
    </xf>
    <xf numFmtId="38" fontId="10" fillId="0" borderId="0" xfId="0" applyNumberFormat="1" applyFont="1" applyFill="1" applyBorder="1" applyAlignment="1">
      <alignment/>
    </xf>
    <xf numFmtId="0" fontId="0" fillId="0" borderId="0" xfId="0" applyNumberFormat="1" applyBorder="1" applyAlignment="1" applyProtection="1">
      <alignment horizontal="centerContinuous" shrinkToFit="1"/>
      <protection locked="0"/>
    </xf>
    <xf numFmtId="38" fontId="10" fillId="0" borderId="0" xfId="49" applyFont="1" applyFill="1" applyBorder="1" applyAlignment="1" applyProtection="1">
      <alignment/>
      <protection locked="0"/>
    </xf>
    <xf numFmtId="38" fontId="10" fillId="0" borderId="0" xfId="49" applyFont="1" applyFill="1" applyBorder="1" applyAlignment="1">
      <alignment/>
    </xf>
    <xf numFmtId="38" fontId="10" fillId="0" borderId="0" xfId="49" applyFont="1" applyFill="1" applyBorder="1" applyAlignment="1" applyProtection="1">
      <alignment horizontal="right"/>
      <protection locked="0"/>
    </xf>
    <xf numFmtId="38" fontId="10" fillId="0" borderId="0" xfId="49" applyFont="1" applyBorder="1" applyAlignment="1">
      <alignment/>
    </xf>
    <xf numFmtId="38" fontId="0" fillId="0" borderId="0" xfId="49" applyFont="1" applyFill="1" applyBorder="1" applyAlignment="1" applyProtection="1">
      <alignment/>
      <protection locked="0"/>
    </xf>
    <xf numFmtId="38" fontId="0" fillId="0" borderId="0" xfId="49" applyFont="1" applyFill="1" applyBorder="1" applyAlignment="1" applyProtection="1">
      <alignment horizontal="center"/>
      <protection locked="0"/>
    </xf>
    <xf numFmtId="3" fontId="0" fillId="0" borderId="10" xfId="0" applyNumberFormat="1" applyFont="1" applyBorder="1" applyAlignment="1" applyProtection="1">
      <alignment/>
      <protection locked="0"/>
    </xf>
    <xf numFmtId="3" fontId="0" fillId="0" borderId="10" xfId="0" applyNumberFormat="1" applyFont="1" applyBorder="1" applyAlignment="1" applyProtection="1">
      <alignment horizontal="center"/>
      <protection locked="0"/>
    </xf>
    <xf numFmtId="3" fontId="0" fillId="0" borderId="10" xfId="0" applyNumberFormat="1" applyFont="1" applyFill="1" applyBorder="1" applyAlignment="1" applyProtection="1">
      <alignment/>
      <protection locked="0"/>
    </xf>
    <xf numFmtId="3" fontId="0" fillId="0" borderId="12" xfId="0" applyNumberFormat="1" applyFont="1" applyBorder="1" applyAlignment="1" applyProtection="1">
      <alignment/>
      <protection locked="0"/>
    </xf>
    <xf numFmtId="3" fontId="0" fillId="0" borderId="22" xfId="0" applyNumberFormat="1" applyFont="1" applyBorder="1" applyAlignment="1" applyProtection="1">
      <alignment/>
      <protection locked="0"/>
    </xf>
    <xf numFmtId="3" fontId="0" fillId="0" borderId="22" xfId="0" applyNumberFormat="1" applyFont="1" applyBorder="1" applyAlignment="1" applyProtection="1">
      <alignment horizontal="center"/>
      <protection locked="0"/>
    </xf>
    <xf numFmtId="3" fontId="0" fillId="0" borderId="20" xfId="0" applyNumberFormat="1" applyFont="1" applyFill="1" applyBorder="1" applyAlignment="1" applyProtection="1">
      <alignment/>
      <protection locked="0"/>
    </xf>
    <xf numFmtId="3" fontId="0" fillId="0" borderId="20" xfId="0" applyNumberFormat="1" applyFont="1" applyBorder="1" applyAlignment="1" applyProtection="1">
      <alignment/>
      <protection locked="0"/>
    </xf>
    <xf numFmtId="3" fontId="0" fillId="0" borderId="20" xfId="0" applyNumberFormat="1" applyFont="1" applyBorder="1" applyAlignment="1" applyProtection="1">
      <alignment horizontal="right"/>
      <protection locked="0"/>
    </xf>
    <xf numFmtId="3" fontId="0" fillId="0" borderId="22" xfId="0" applyNumberFormat="1" applyFont="1" applyBorder="1" applyAlignment="1" applyProtection="1">
      <alignment horizontal="right"/>
      <protection locked="0"/>
    </xf>
    <xf numFmtId="3" fontId="5" fillId="0" borderId="10" xfId="0" applyNumberFormat="1" applyFont="1" applyBorder="1" applyAlignment="1" applyProtection="1">
      <alignment horizontal="right"/>
      <protection locked="0"/>
    </xf>
    <xf numFmtId="3" fontId="5" fillId="0" borderId="10" xfId="0" applyNumberFormat="1" applyFont="1" applyBorder="1" applyAlignment="1" applyProtection="1">
      <alignment/>
      <protection locked="0"/>
    </xf>
    <xf numFmtId="3" fontId="5" fillId="0" borderId="12" xfId="0" applyNumberFormat="1" applyFont="1" applyBorder="1" applyAlignment="1" applyProtection="1">
      <alignment/>
      <protection locked="0"/>
    </xf>
    <xf numFmtId="3" fontId="0" fillId="0" borderId="10" xfId="0" applyNumberFormat="1" applyFont="1" applyBorder="1" applyAlignment="1" applyProtection="1">
      <alignment horizontal="right"/>
      <protection locked="0"/>
    </xf>
    <xf numFmtId="3" fontId="0" fillId="0" borderId="14" xfId="0" applyNumberFormat="1" applyFont="1" applyBorder="1" applyAlignment="1" applyProtection="1">
      <alignment/>
      <protection locked="0"/>
    </xf>
    <xf numFmtId="0" fontId="20" fillId="0" borderId="0" xfId="0" applyFont="1" applyBorder="1" applyAlignment="1" applyProtection="1">
      <alignment/>
      <protection locked="0"/>
    </xf>
    <xf numFmtId="0" fontId="20" fillId="0" borderId="0" xfId="0" applyFont="1" applyBorder="1" applyAlignment="1" applyProtection="1">
      <alignment horizontal="center"/>
      <protection locked="0"/>
    </xf>
    <xf numFmtId="3" fontId="23" fillId="0" borderId="0" xfId="0" applyNumberFormat="1" applyFont="1" applyBorder="1" applyAlignment="1" applyProtection="1">
      <alignment/>
      <protection locked="0"/>
    </xf>
    <xf numFmtId="0" fontId="22" fillId="0" borderId="10" xfId="0" applyFont="1" applyBorder="1" applyAlignment="1" applyProtection="1">
      <alignment horizontal="center"/>
      <protection locked="0"/>
    </xf>
    <xf numFmtId="0" fontId="20" fillId="0" borderId="0" xfId="0" applyFont="1" applyBorder="1" applyAlignment="1" applyProtection="1">
      <alignment/>
      <protection locked="0"/>
    </xf>
    <xf numFmtId="3" fontId="21" fillId="0" borderId="0" xfId="0" applyNumberFormat="1" applyFont="1" applyBorder="1" applyAlignment="1" applyProtection="1">
      <alignment/>
      <protection locked="0"/>
    </xf>
    <xf numFmtId="3" fontId="5" fillId="33" borderId="10" xfId="0" applyNumberFormat="1" applyFont="1" applyFill="1" applyBorder="1" applyAlignment="1" applyProtection="1">
      <alignment horizontal="right"/>
      <protection locked="0"/>
    </xf>
    <xf numFmtId="0" fontId="20" fillId="0" borderId="10" xfId="0" applyFont="1" applyBorder="1" applyAlignment="1" applyProtection="1" quotePrefix="1">
      <alignment horizontal="center"/>
      <protection locked="0"/>
    </xf>
    <xf numFmtId="0" fontId="23" fillId="0" borderId="19" xfId="0" applyFont="1" applyBorder="1" applyAlignment="1" applyProtection="1">
      <alignment horizontal="center"/>
      <protection locked="0"/>
    </xf>
    <xf numFmtId="3" fontId="23" fillId="0" borderId="26" xfId="0" applyNumberFormat="1" applyFont="1" applyBorder="1" applyAlignment="1" applyProtection="1">
      <alignment/>
      <protection locked="0"/>
    </xf>
    <xf numFmtId="3" fontId="23" fillId="0" borderId="10" xfId="0" applyNumberFormat="1" applyFont="1" applyBorder="1" applyAlignment="1" applyProtection="1">
      <alignment/>
      <protection locked="0"/>
    </xf>
    <xf numFmtId="3" fontId="23" fillId="0" borderId="12" xfId="0" applyNumberFormat="1" applyFont="1" applyBorder="1" applyAlignment="1" applyProtection="1">
      <alignment/>
      <protection locked="0"/>
    </xf>
    <xf numFmtId="3" fontId="23" fillId="0" borderId="19" xfId="0" applyNumberFormat="1" applyFont="1" applyBorder="1" applyAlignment="1" applyProtection="1">
      <alignment/>
      <protection locked="0"/>
    </xf>
    <xf numFmtId="3" fontId="20" fillId="0" borderId="26" xfId="0" applyNumberFormat="1" applyFont="1" applyBorder="1" applyAlignment="1" applyProtection="1">
      <alignment/>
      <protection locked="0"/>
    </xf>
    <xf numFmtId="3" fontId="20" fillId="0" borderId="19" xfId="0" applyNumberFormat="1" applyFont="1" applyBorder="1" applyAlignment="1" applyProtection="1">
      <alignment/>
      <protection locked="0"/>
    </xf>
    <xf numFmtId="3" fontId="20" fillId="0" borderId="14" xfId="0" applyNumberFormat="1" applyFont="1" applyBorder="1" applyAlignment="1" applyProtection="1">
      <alignment/>
      <protection locked="0"/>
    </xf>
    <xf numFmtId="0" fontId="20" fillId="0" borderId="0" xfId="0" applyNumberFormat="1" applyFont="1" applyBorder="1" applyAlignment="1" applyProtection="1">
      <alignment/>
      <protection locked="0"/>
    </xf>
    <xf numFmtId="0" fontId="20" fillId="0" borderId="0" xfId="0" applyNumberFormat="1" applyFont="1" applyBorder="1" applyAlignment="1" applyProtection="1">
      <alignment horizontal="center"/>
      <protection locked="0"/>
    </xf>
    <xf numFmtId="3" fontId="5" fillId="0" borderId="19" xfId="0" applyNumberFormat="1" applyFont="1" applyBorder="1" applyAlignment="1" applyProtection="1">
      <alignment/>
      <protection locked="0"/>
    </xf>
    <xf numFmtId="2" fontId="5" fillId="0" borderId="12" xfId="0" applyNumberFormat="1" applyFont="1" applyBorder="1" applyAlignment="1" applyProtection="1">
      <alignment/>
      <protection locked="0"/>
    </xf>
    <xf numFmtId="2" fontId="0" fillId="0" borderId="12" xfId="0" applyNumberFormat="1" applyFont="1" applyBorder="1" applyAlignment="1" applyProtection="1">
      <alignment/>
      <protection locked="0"/>
    </xf>
    <xf numFmtId="0" fontId="5" fillId="0" borderId="0" xfId="0" applyFont="1" applyFill="1" applyBorder="1" applyAlignment="1">
      <alignment/>
    </xf>
    <xf numFmtId="0" fontId="5" fillId="0" borderId="0" xfId="0" applyFont="1" applyBorder="1" applyAlignment="1">
      <alignment/>
    </xf>
    <xf numFmtId="3" fontId="9" fillId="0" borderId="0" xfId="0" applyNumberFormat="1" applyFont="1" applyBorder="1" applyAlignment="1" applyProtection="1">
      <alignment/>
      <protection locked="0"/>
    </xf>
    <xf numFmtId="3" fontId="10" fillId="0" borderId="0" xfId="0" applyNumberFormat="1" applyFont="1" applyBorder="1" applyAlignment="1" applyProtection="1">
      <alignment/>
      <protection locked="0"/>
    </xf>
    <xf numFmtId="3" fontId="0" fillId="0" borderId="0" xfId="0" applyNumberFormat="1" applyBorder="1" applyAlignment="1" applyProtection="1">
      <alignment horizontal="center"/>
      <protection locked="0"/>
    </xf>
    <xf numFmtId="229" fontId="29" fillId="0" borderId="0" xfId="0" applyNumberFormat="1" applyFont="1" applyFill="1" applyBorder="1" applyAlignment="1" applyProtection="1">
      <alignment horizontal="right"/>
      <protection locked="0"/>
    </xf>
    <xf numFmtId="229" fontId="0" fillId="0" borderId="0" xfId="0" applyNumberFormat="1" applyFill="1" applyBorder="1" applyAlignment="1" applyProtection="1">
      <alignment/>
      <protection locked="0"/>
    </xf>
    <xf numFmtId="3" fontId="0" fillId="0" borderId="0" xfId="0" applyNumberFormat="1" applyBorder="1" applyAlignment="1" applyProtection="1">
      <alignment horizontal="center" shrinkToFit="1"/>
      <protection locked="0"/>
    </xf>
    <xf numFmtId="3" fontId="0" fillId="0" borderId="0" xfId="0" applyNumberFormat="1" applyBorder="1" applyAlignment="1" applyProtection="1">
      <alignment horizontal="distributed" shrinkToFit="1"/>
      <protection locked="0"/>
    </xf>
    <xf numFmtId="3" fontId="29" fillId="0" borderId="0" xfId="0" applyNumberFormat="1" applyFont="1" applyFill="1" applyBorder="1" applyAlignment="1" applyProtection="1">
      <alignment horizontal="right"/>
      <protection locked="0"/>
    </xf>
    <xf numFmtId="3" fontId="5" fillId="33" borderId="19" xfId="65" applyNumberFormat="1" applyFont="1" applyFill="1" applyBorder="1" applyProtection="1">
      <alignment vertical="center"/>
      <protection locked="0"/>
    </xf>
    <xf numFmtId="3" fontId="5" fillId="33" borderId="26" xfId="65" applyNumberFormat="1" applyFont="1" applyFill="1" applyBorder="1" applyProtection="1">
      <alignment vertical="center"/>
      <protection locked="0"/>
    </xf>
    <xf numFmtId="3" fontId="0" fillId="33" borderId="20" xfId="65" applyNumberFormat="1" applyFont="1" applyFill="1" applyBorder="1" applyProtection="1">
      <alignment vertical="center"/>
      <protection locked="0"/>
    </xf>
    <xf numFmtId="3" fontId="26" fillId="0" borderId="10" xfId="65" applyNumberFormat="1" applyFont="1" applyBorder="1">
      <alignment vertical="center"/>
      <protection/>
    </xf>
    <xf numFmtId="3" fontId="26" fillId="0" borderId="20" xfId="65" applyNumberFormat="1" applyFont="1" applyBorder="1">
      <alignment vertical="center"/>
      <protection/>
    </xf>
    <xf numFmtId="0" fontId="14" fillId="0" borderId="0" xfId="65" applyBorder="1" applyAlignment="1">
      <alignment/>
      <protection/>
    </xf>
    <xf numFmtId="0" fontId="0" fillId="0" borderId="0" xfId="65" applyNumberFormat="1" applyFont="1" applyBorder="1" applyAlignment="1" applyProtection="1" quotePrefix="1">
      <alignment horizontal="center"/>
      <protection locked="0"/>
    </xf>
    <xf numFmtId="0" fontId="31" fillId="0" borderId="10" xfId="65" applyNumberFormat="1" applyFont="1" applyBorder="1" applyAlignment="1" applyProtection="1">
      <alignment horizontal="center"/>
      <protection locked="0"/>
    </xf>
    <xf numFmtId="3" fontId="5" fillId="0" borderId="19" xfId="65" applyNumberFormat="1" applyFont="1" applyFill="1" applyBorder="1" applyProtection="1">
      <alignment vertical="center"/>
      <protection locked="0"/>
    </xf>
    <xf numFmtId="3" fontId="0" fillId="0" borderId="10" xfId="65" applyNumberFormat="1" applyFont="1" applyFill="1" applyBorder="1" applyProtection="1">
      <alignment vertical="center"/>
      <protection locked="0"/>
    </xf>
    <xf numFmtId="3" fontId="26" fillId="0" borderId="14" xfId="65" applyNumberFormat="1" applyFont="1" applyBorder="1">
      <alignment vertical="center"/>
      <protection/>
    </xf>
    <xf numFmtId="0" fontId="26" fillId="0" borderId="0" xfId="65" applyNumberFormat="1" applyFont="1" applyBorder="1" applyAlignment="1" applyProtection="1">
      <alignment horizontal="center"/>
      <protection locked="0"/>
    </xf>
    <xf numFmtId="0" fontId="26" fillId="0" borderId="0" xfId="65" applyNumberFormat="1" applyFont="1" applyBorder="1" applyProtection="1">
      <alignment vertical="center"/>
      <protection locked="0"/>
    </xf>
    <xf numFmtId="3" fontId="26" fillId="0" borderId="0" xfId="65" applyNumberFormat="1" applyFont="1" applyBorder="1" applyProtection="1">
      <alignment vertical="center"/>
      <protection locked="0"/>
    </xf>
    <xf numFmtId="3" fontId="20" fillId="0" borderId="0" xfId="65" applyNumberFormat="1" applyFont="1" applyBorder="1" applyProtection="1">
      <alignment vertical="center"/>
      <protection locked="0"/>
    </xf>
    <xf numFmtId="0" fontId="9" fillId="0" borderId="10" xfId="65" applyNumberFormat="1" applyFont="1" applyBorder="1" applyAlignment="1" applyProtection="1">
      <alignment horizontal="center"/>
      <protection locked="0"/>
    </xf>
    <xf numFmtId="3" fontId="5" fillId="33" borderId="19" xfId="0" applyNumberFormat="1" applyFont="1" applyFill="1" applyBorder="1" applyAlignment="1" applyProtection="1">
      <alignment/>
      <protection locked="0"/>
    </xf>
    <xf numFmtId="3" fontId="5" fillId="33" borderId="26" xfId="0" applyNumberFormat="1" applyFont="1" applyFill="1" applyBorder="1" applyAlignment="1" applyProtection="1">
      <alignment/>
      <protection locked="0"/>
    </xf>
    <xf numFmtId="0" fontId="23" fillId="0" borderId="19" xfId="0" applyNumberFormat="1" applyFont="1" applyBorder="1" applyAlignment="1" applyProtection="1">
      <alignment horizontal="center"/>
      <protection locked="0"/>
    </xf>
    <xf numFmtId="0" fontId="0"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protection locked="0"/>
    </xf>
    <xf numFmtId="3" fontId="0" fillId="0" borderId="12" xfId="0" applyNumberFormat="1" applyFont="1" applyBorder="1" applyAlignment="1">
      <alignment/>
    </xf>
    <xf numFmtId="229" fontId="0" fillId="33" borderId="10" xfId="0" applyNumberFormat="1" applyFont="1" applyFill="1" applyBorder="1" applyAlignment="1" applyProtection="1">
      <alignment/>
      <protection locked="0"/>
    </xf>
    <xf numFmtId="3" fontId="0" fillId="0" borderId="15" xfId="0" applyNumberFormat="1" applyFont="1" applyBorder="1" applyAlignment="1">
      <alignment/>
    </xf>
    <xf numFmtId="229" fontId="0" fillId="33" borderId="14" xfId="0" applyNumberFormat="1" applyFont="1" applyFill="1" applyBorder="1" applyAlignment="1" applyProtection="1">
      <alignment/>
      <protection locked="0"/>
    </xf>
    <xf numFmtId="3" fontId="5" fillId="0" borderId="19" xfId="65" applyNumberFormat="1" applyFont="1" applyBorder="1" applyProtection="1">
      <alignment vertical="center"/>
      <protection locked="0"/>
    </xf>
    <xf numFmtId="3" fontId="5" fillId="0" borderId="47" xfId="65" applyNumberFormat="1" applyFont="1" applyBorder="1" applyProtection="1">
      <alignment vertical="center"/>
      <protection locked="0"/>
    </xf>
    <xf numFmtId="2" fontId="5" fillId="0" borderId="19" xfId="65" applyNumberFormat="1" applyFont="1" applyBorder="1" applyProtection="1">
      <alignment vertical="center"/>
      <protection locked="0"/>
    </xf>
    <xf numFmtId="3" fontId="5" fillId="0" borderId="204" xfId="65" applyNumberFormat="1" applyFont="1" applyBorder="1" applyProtection="1">
      <alignment vertical="center"/>
      <protection locked="0"/>
    </xf>
    <xf numFmtId="2" fontId="0" fillId="0" borderId="32" xfId="65" applyNumberFormat="1" applyFont="1" applyBorder="1" applyProtection="1">
      <alignment vertical="center"/>
      <protection locked="0"/>
    </xf>
    <xf numFmtId="0" fontId="0" fillId="0" borderId="35" xfId="65" applyNumberFormat="1" applyFont="1" applyBorder="1" applyProtection="1">
      <alignment vertical="center"/>
      <protection locked="0"/>
    </xf>
    <xf numFmtId="3" fontId="0" fillId="0" borderId="32" xfId="65" applyNumberFormat="1" applyFont="1" applyBorder="1" applyProtection="1">
      <alignment vertical="center"/>
      <protection locked="0"/>
    </xf>
    <xf numFmtId="2" fontId="0" fillId="0" borderId="205" xfId="65" applyNumberFormat="1" applyFont="1" applyBorder="1" applyProtection="1">
      <alignment vertical="center"/>
      <protection locked="0"/>
    </xf>
    <xf numFmtId="3" fontId="0" fillId="0" borderId="19" xfId="65" applyNumberFormat="1" applyFont="1" applyBorder="1" applyProtection="1">
      <alignment vertical="center"/>
      <protection locked="0"/>
    </xf>
    <xf numFmtId="0" fontId="0" fillId="0" borderId="47" xfId="65" applyNumberFormat="1" applyFont="1" applyBorder="1" applyProtection="1">
      <alignment vertical="center"/>
      <protection locked="0"/>
    </xf>
    <xf numFmtId="2" fontId="0" fillId="0" borderId="206" xfId="65" applyNumberFormat="1" applyFont="1" applyBorder="1" applyProtection="1">
      <alignment vertical="center"/>
      <protection locked="0"/>
    </xf>
    <xf numFmtId="3" fontId="0" fillId="0" borderId="47" xfId="65" applyNumberFormat="1" applyFont="1" applyBorder="1" applyProtection="1">
      <alignment vertical="center"/>
      <protection locked="0"/>
    </xf>
    <xf numFmtId="0" fontId="0" fillId="0" borderId="204" xfId="65" applyNumberFormat="1" applyFont="1" applyBorder="1" applyProtection="1">
      <alignment vertical="center"/>
      <protection locked="0"/>
    </xf>
    <xf numFmtId="3" fontId="0" fillId="0" borderId="204" xfId="65" applyNumberFormat="1" applyFont="1" applyBorder="1" applyProtection="1">
      <alignment vertical="center"/>
      <protection locked="0"/>
    </xf>
    <xf numFmtId="0" fontId="0" fillId="0" borderId="35" xfId="65" applyNumberFormat="1" applyFont="1" applyBorder="1" applyAlignment="1" applyProtection="1">
      <alignment horizontal="center"/>
      <protection locked="0"/>
    </xf>
    <xf numFmtId="2" fontId="0" fillId="0" borderId="10" xfId="65" applyNumberFormat="1" applyFont="1" applyBorder="1" applyAlignment="1" applyProtection="1">
      <alignment horizontal="center"/>
      <protection locked="0"/>
    </xf>
    <xf numFmtId="3" fontId="0" fillId="0" borderId="35" xfId="65" applyNumberFormat="1" applyFont="1" applyBorder="1" applyAlignment="1" applyProtection="1">
      <alignment horizontal="center"/>
      <protection locked="0"/>
    </xf>
    <xf numFmtId="0" fontId="0" fillId="0" borderId="24" xfId="65" applyNumberFormat="1" applyFont="1" applyBorder="1" applyAlignment="1" applyProtection="1">
      <alignment horizontal="center"/>
      <protection locked="0"/>
    </xf>
    <xf numFmtId="3" fontId="0" fillId="0" borderId="14" xfId="65" applyNumberFormat="1" applyFont="1" applyBorder="1" applyProtection="1">
      <alignment vertical="center"/>
      <protection locked="0"/>
    </xf>
    <xf numFmtId="0" fontId="0" fillId="0" borderId="39" xfId="65" applyNumberFormat="1" applyFont="1" applyBorder="1" applyProtection="1">
      <alignment vertical="center"/>
      <protection locked="0"/>
    </xf>
    <xf numFmtId="2" fontId="0" fillId="0" borderId="14" xfId="65" applyNumberFormat="1" applyFont="1" applyBorder="1" applyProtection="1">
      <alignment vertical="center"/>
      <protection locked="0"/>
    </xf>
    <xf numFmtId="3" fontId="0" fillId="0" borderId="39" xfId="65" applyNumberFormat="1" applyFont="1" applyBorder="1" applyProtection="1">
      <alignment vertical="center"/>
      <protection locked="0"/>
    </xf>
    <xf numFmtId="0" fontId="0" fillId="0" borderId="27" xfId="65" applyNumberFormat="1" applyFont="1" applyBorder="1" applyProtection="1">
      <alignment vertical="center"/>
      <protection locked="0"/>
    </xf>
    <xf numFmtId="0" fontId="0" fillId="0" borderId="38" xfId="65" applyFont="1" applyBorder="1">
      <alignment vertical="center"/>
      <protection/>
    </xf>
    <xf numFmtId="0" fontId="0" fillId="0" borderId="35" xfId="65" applyFont="1" applyBorder="1">
      <alignment vertical="center"/>
      <protection/>
    </xf>
    <xf numFmtId="0" fontId="0" fillId="0" borderId="168" xfId="65" applyFont="1" applyBorder="1">
      <alignment vertical="center"/>
      <protection/>
    </xf>
    <xf numFmtId="0" fontId="21" fillId="0" borderId="10" xfId="65" applyNumberFormat="1" applyFont="1" applyBorder="1" applyAlignment="1" applyProtection="1">
      <alignment horizontal="center" shrinkToFit="1"/>
      <protection locked="0"/>
    </xf>
    <xf numFmtId="0" fontId="9" fillId="0" borderId="10" xfId="65" applyNumberFormat="1" applyFont="1" applyBorder="1" applyAlignment="1" applyProtection="1">
      <alignment horizontal="right"/>
      <protection locked="0"/>
    </xf>
    <xf numFmtId="0" fontId="0" fillId="0" borderId="0" xfId="65" applyFont="1" applyFill="1" applyBorder="1">
      <alignment vertical="center"/>
      <protection/>
    </xf>
    <xf numFmtId="0" fontId="0" fillId="0" borderId="0" xfId="65" applyNumberFormat="1" applyFont="1" applyBorder="1" applyAlignment="1" applyProtection="1">
      <alignment/>
      <protection locked="0"/>
    </xf>
    <xf numFmtId="216" fontId="0" fillId="0" borderId="0" xfId="65" applyNumberFormat="1" applyFont="1" applyBorder="1">
      <alignment vertical="center"/>
      <protection/>
    </xf>
    <xf numFmtId="3" fontId="0" fillId="0" borderId="0" xfId="65" applyNumberFormat="1" applyFont="1" applyFill="1" applyBorder="1" applyProtection="1">
      <alignment vertical="center"/>
      <protection locked="0"/>
    </xf>
    <xf numFmtId="3" fontId="0" fillId="36" borderId="0" xfId="65" applyNumberFormat="1" applyFont="1" applyFill="1" applyBorder="1" applyProtection="1">
      <alignment vertical="center"/>
      <protection locked="0"/>
    </xf>
    <xf numFmtId="0" fontId="14" fillId="36" borderId="0" xfId="65" applyFill="1" applyBorder="1">
      <alignment vertical="center"/>
      <protection/>
    </xf>
    <xf numFmtId="0" fontId="0" fillId="0" borderId="0" xfId="65" applyNumberFormat="1" applyFont="1" applyBorder="1" applyAlignment="1" applyProtection="1">
      <alignment horizontal="center" shrinkToFit="1"/>
      <protection locked="0"/>
    </xf>
    <xf numFmtId="3" fontId="0" fillId="0" borderId="0" xfId="65" applyNumberFormat="1" applyFont="1" applyFill="1" applyBorder="1" applyAlignment="1" applyProtection="1">
      <alignment horizontal="center"/>
      <protection locked="0"/>
    </xf>
    <xf numFmtId="3" fontId="0" fillId="0" borderId="0" xfId="65" applyNumberFormat="1" applyFont="1" applyBorder="1" applyAlignment="1" applyProtection="1">
      <alignment shrinkToFit="1"/>
      <protection locked="0"/>
    </xf>
    <xf numFmtId="3" fontId="9" fillId="0" borderId="0" xfId="65" applyNumberFormat="1" applyFont="1" applyBorder="1" applyProtection="1">
      <alignment vertical="center"/>
      <protection locked="0"/>
    </xf>
    <xf numFmtId="3" fontId="9" fillId="0" borderId="0" xfId="65" applyNumberFormat="1" applyFont="1" applyFill="1" applyBorder="1" applyProtection="1">
      <alignment vertical="center"/>
      <protection locked="0"/>
    </xf>
    <xf numFmtId="0" fontId="5" fillId="35" borderId="0" xfId="65" applyNumberFormat="1" applyFont="1" applyFill="1" applyBorder="1" applyAlignment="1" applyProtection="1">
      <alignment horizontal="center"/>
      <protection locked="0"/>
    </xf>
    <xf numFmtId="3" fontId="9" fillId="35" borderId="0" xfId="65" applyNumberFormat="1" applyFont="1" applyFill="1" applyBorder="1" applyProtection="1">
      <alignment vertical="center"/>
      <protection locked="0"/>
    </xf>
    <xf numFmtId="3" fontId="10" fillId="0" borderId="0" xfId="65" applyNumberFormat="1" applyFont="1" applyFill="1" applyBorder="1" applyProtection="1">
      <alignment vertical="center"/>
      <protection locked="0"/>
    </xf>
    <xf numFmtId="0" fontId="0" fillId="35" borderId="0" xfId="65" applyNumberFormat="1" applyFont="1" applyFill="1" applyBorder="1" applyAlignment="1" applyProtection="1">
      <alignment horizontal="center"/>
      <protection locked="0"/>
    </xf>
    <xf numFmtId="3" fontId="10" fillId="35" borderId="0" xfId="65" applyNumberFormat="1" applyFont="1" applyFill="1" applyBorder="1" applyProtection="1">
      <alignment vertical="center"/>
      <protection locked="0"/>
    </xf>
    <xf numFmtId="215" fontId="0" fillId="0" borderId="0" xfId="65" applyNumberFormat="1" applyFont="1" applyBorder="1">
      <alignment vertical="center"/>
      <protection/>
    </xf>
    <xf numFmtId="0" fontId="10" fillId="35" borderId="0" xfId="65" applyNumberFormat="1" applyFont="1" applyFill="1" applyBorder="1" applyProtection="1">
      <alignment vertical="center"/>
      <protection locked="0"/>
    </xf>
    <xf numFmtId="3" fontId="0" fillId="0" borderId="11" xfId="0" applyNumberFormat="1" applyFont="1" applyFill="1" applyBorder="1" applyAlignment="1" applyProtection="1">
      <alignment horizontal="center"/>
      <protection locked="0"/>
    </xf>
    <xf numFmtId="3" fontId="0" fillId="0" borderId="10" xfId="0" applyNumberFormat="1" applyFont="1" applyFill="1" applyBorder="1" applyAlignment="1" applyProtection="1">
      <alignment horizontal="center"/>
      <protection locked="0"/>
    </xf>
    <xf numFmtId="3" fontId="0" fillId="34" borderId="10" xfId="0" applyNumberFormat="1" applyFont="1" applyFill="1" applyBorder="1" applyAlignment="1" applyProtection="1">
      <alignment horizontal="center"/>
      <protection locked="0"/>
    </xf>
    <xf numFmtId="3" fontId="0" fillId="0" borderId="12" xfId="0" applyNumberFormat="1" applyFont="1" applyFill="1" applyBorder="1" applyAlignment="1" applyProtection="1">
      <alignment horizontal="center"/>
      <protection locked="0"/>
    </xf>
    <xf numFmtId="3" fontId="0" fillId="0" borderId="10" xfId="0" applyNumberFormat="1" applyFont="1" applyFill="1" applyBorder="1" applyAlignment="1" applyProtection="1">
      <alignment horizontal="center" vertical="center"/>
      <protection locked="0"/>
    </xf>
    <xf numFmtId="3" fontId="0" fillId="0" borderId="19" xfId="0" applyNumberFormat="1" applyFont="1" applyFill="1" applyBorder="1" applyAlignment="1" applyProtection="1">
      <alignment horizontal="center"/>
      <protection locked="0"/>
    </xf>
    <xf numFmtId="0" fontId="0" fillId="0" borderId="15" xfId="0" applyNumberFormat="1" applyFont="1" applyFill="1" applyBorder="1" applyAlignment="1" applyProtection="1">
      <alignment horizontal="center" vertical="center"/>
      <protection locked="0"/>
    </xf>
    <xf numFmtId="38" fontId="0" fillId="0" borderId="16" xfId="0" applyNumberFormat="1" applyFont="1" applyBorder="1" applyAlignment="1">
      <alignment/>
    </xf>
    <xf numFmtId="0" fontId="0" fillId="0" borderId="16" xfId="0" applyFont="1" applyBorder="1" applyAlignment="1">
      <alignment/>
    </xf>
    <xf numFmtId="38" fontId="0" fillId="0" borderId="16" xfId="53" applyFont="1" applyBorder="1" applyAlignment="1">
      <alignment/>
    </xf>
    <xf numFmtId="38" fontId="0" fillId="0" borderId="12" xfId="53" applyFont="1" applyBorder="1" applyAlignment="1">
      <alignment/>
    </xf>
    <xf numFmtId="4" fontId="0" fillId="0" borderId="12" xfId="0" applyNumberFormat="1" applyFont="1" applyBorder="1" applyAlignment="1">
      <alignment/>
    </xf>
    <xf numFmtId="2" fontId="0" fillId="0" borderId="12" xfId="0" applyNumberFormat="1" applyFont="1" applyBorder="1" applyAlignment="1">
      <alignment/>
    </xf>
    <xf numFmtId="0" fontId="0" fillId="0" borderId="12" xfId="0" applyFont="1" applyBorder="1" applyAlignment="1">
      <alignment horizontal="center"/>
    </xf>
    <xf numFmtId="38" fontId="0" fillId="0" borderId="12" xfId="53" applyFont="1" applyBorder="1" applyAlignment="1">
      <alignment horizontal="center"/>
    </xf>
    <xf numFmtId="2" fontId="0" fillId="0" borderId="12" xfId="53" applyNumberFormat="1" applyFont="1" applyBorder="1" applyAlignment="1">
      <alignment/>
    </xf>
    <xf numFmtId="2" fontId="0" fillId="0" borderId="12" xfId="53" applyNumberFormat="1" applyFont="1" applyBorder="1" applyAlignment="1">
      <alignment horizontal="center"/>
    </xf>
    <xf numFmtId="38" fontId="0" fillId="0" borderId="15" xfId="53" applyFont="1" applyBorder="1" applyAlignment="1">
      <alignment horizontal="center"/>
    </xf>
    <xf numFmtId="2" fontId="0" fillId="0" borderId="15" xfId="53" applyNumberFormat="1" applyFont="1" applyBorder="1" applyAlignment="1">
      <alignment horizontal="center"/>
    </xf>
    <xf numFmtId="38" fontId="0" fillId="0" borderId="15" xfId="53" applyFont="1" applyBorder="1" applyAlignment="1">
      <alignment/>
    </xf>
    <xf numFmtId="0" fontId="0" fillId="33" borderId="16" xfId="0" applyFont="1" applyFill="1" applyBorder="1" applyAlignment="1">
      <alignment/>
    </xf>
    <xf numFmtId="38" fontId="0" fillId="33" borderId="16" xfId="53" applyFont="1" applyFill="1" applyBorder="1" applyAlignment="1">
      <alignment/>
    </xf>
    <xf numFmtId="38" fontId="0" fillId="33" borderId="12" xfId="53" applyFont="1" applyFill="1" applyBorder="1" applyAlignment="1">
      <alignment/>
    </xf>
    <xf numFmtId="4" fontId="0" fillId="33" borderId="12" xfId="0" applyNumberFormat="1" applyFont="1" applyFill="1" applyBorder="1" applyAlignment="1">
      <alignment/>
    </xf>
    <xf numFmtId="2" fontId="0" fillId="33" borderId="12" xfId="0" applyNumberFormat="1" applyFont="1" applyFill="1" applyBorder="1" applyAlignment="1">
      <alignment/>
    </xf>
    <xf numFmtId="0" fontId="0" fillId="33" borderId="12" xfId="0" applyFont="1" applyFill="1" applyBorder="1" applyAlignment="1">
      <alignment horizontal="center"/>
    </xf>
    <xf numFmtId="38" fontId="0" fillId="33" borderId="12" xfId="53" applyFont="1" applyFill="1" applyBorder="1" applyAlignment="1">
      <alignment horizontal="center"/>
    </xf>
    <xf numFmtId="2" fontId="0" fillId="33" borderId="12" xfId="53" applyNumberFormat="1" applyFont="1" applyFill="1" applyBorder="1" applyAlignment="1">
      <alignment/>
    </xf>
    <xf numFmtId="2" fontId="0" fillId="33" borderId="12" xfId="53" applyNumberFormat="1" applyFont="1" applyFill="1" applyBorder="1" applyAlignment="1">
      <alignment horizontal="center"/>
    </xf>
    <xf numFmtId="38" fontId="0" fillId="33" borderId="15" xfId="53" applyFont="1" applyFill="1" applyBorder="1" applyAlignment="1">
      <alignment horizontal="center"/>
    </xf>
    <xf numFmtId="2" fontId="0" fillId="33" borderId="15" xfId="53" applyNumberFormat="1" applyFont="1" applyFill="1" applyBorder="1" applyAlignment="1">
      <alignment horizontal="center"/>
    </xf>
    <xf numFmtId="38" fontId="0" fillId="33" borderId="15" xfId="53" applyFont="1" applyFill="1" applyBorder="1" applyAlignment="1">
      <alignment/>
    </xf>
    <xf numFmtId="0" fontId="0" fillId="33" borderId="0" xfId="0" applyFont="1" applyFill="1" applyBorder="1" applyAlignment="1">
      <alignment horizontal="centerContinuous"/>
    </xf>
    <xf numFmtId="0" fontId="0" fillId="33" borderId="0" xfId="0" applyFont="1" applyFill="1" applyBorder="1" applyAlignment="1">
      <alignment/>
    </xf>
    <xf numFmtId="1" fontId="0" fillId="33" borderId="11" xfId="0" applyNumberFormat="1" applyFont="1" applyFill="1" applyBorder="1" applyAlignment="1" applyProtection="1">
      <alignment horizontal="center"/>
      <protection locked="0"/>
    </xf>
    <xf numFmtId="1" fontId="0" fillId="33" borderId="13" xfId="0" applyNumberFormat="1" applyFont="1" applyFill="1" applyBorder="1" applyAlignment="1" applyProtection="1" quotePrefix="1">
      <alignment horizontal="center"/>
      <protection locked="0"/>
    </xf>
    <xf numFmtId="1" fontId="0" fillId="33" borderId="13" xfId="0" applyNumberFormat="1" applyFont="1" applyFill="1" applyBorder="1" applyAlignment="1" applyProtection="1">
      <alignment horizontal="right"/>
      <protection locked="0"/>
    </xf>
    <xf numFmtId="1" fontId="0" fillId="33" borderId="16" xfId="0" applyNumberFormat="1" applyFont="1" applyFill="1" applyBorder="1" applyAlignment="1" applyProtection="1" quotePrefix="1">
      <alignment horizontal="center"/>
      <protection locked="0"/>
    </xf>
    <xf numFmtId="1" fontId="0" fillId="33" borderId="29" xfId="0" applyNumberFormat="1" applyFont="1" applyFill="1" applyBorder="1" applyAlignment="1" applyProtection="1">
      <alignment horizontal="center"/>
      <protection locked="0"/>
    </xf>
    <xf numFmtId="1" fontId="0" fillId="33" borderId="33" xfId="0" applyNumberFormat="1" applyFont="1" applyFill="1" applyBorder="1" applyAlignment="1" applyProtection="1">
      <alignment horizontal="center"/>
      <protection locked="0"/>
    </xf>
    <xf numFmtId="1" fontId="0" fillId="33" borderId="15" xfId="0" applyNumberFormat="1" applyFont="1" applyFill="1" applyBorder="1" applyAlignment="1" applyProtection="1">
      <alignment horizontal="center"/>
      <protection locked="0"/>
    </xf>
    <xf numFmtId="2" fontId="5" fillId="33" borderId="16" xfId="0" applyNumberFormat="1" applyFont="1" applyFill="1" applyBorder="1" applyAlignment="1" applyProtection="1">
      <alignment horizontal="right"/>
      <protection locked="0"/>
    </xf>
    <xf numFmtId="2" fontId="0" fillId="33" borderId="40" xfId="0" applyNumberFormat="1" applyFont="1" applyFill="1" applyBorder="1" applyAlignment="1" applyProtection="1">
      <alignment/>
      <protection locked="0"/>
    </xf>
    <xf numFmtId="2" fontId="0" fillId="33" borderId="35" xfId="0" applyNumberFormat="1" applyFont="1" applyFill="1" applyBorder="1" applyAlignment="1" applyProtection="1">
      <alignment/>
      <protection locked="0"/>
    </xf>
    <xf numFmtId="2" fontId="0" fillId="33" borderId="12" xfId="0" applyNumberFormat="1" applyFont="1" applyFill="1" applyBorder="1" applyAlignment="1" applyProtection="1">
      <alignment horizontal="right"/>
      <protection locked="0"/>
    </xf>
    <xf numFmtId="2" fontId="0" fillId="33" borderId="40" xfId="0" applyNumberFormat="1" applyFont="1" applyFill="1" applyBorder="1" applyAlignment="1" applyProtection="1">
      <alignment horizontal="center"/>
      <protection locked="0"/>
    </xf>
    <xf numFmtId="2" fontId="0" fillId="33" borderId="32" xfId="0" applyNumberFormat="1" applyFont="1" applyFill="1" applyBorder="1" applyAlignment="1">
      <alignment/>
    </xf>
    <xf numFmtId="2" fontId="0" fillId="33" borderId="40" xfId="0" applyNumberFormat="1" applyFont="1" applyFill="1" applyBorder="1" applyAlignment="1">
      <alignment/>
    </xf>
    <xf numFmtId="2" fontId="0" fillId="33" borderId="0" xfId="0" applyNumberFormat="1" applyFont="1" applyFill="1" applyBorder="1" applyAlignment="1">
      <alignment/>
    </xf>
    <xf numFmtId="2" fontId="0" fillId="33" borderId="32" xfId="0" applyNumberFormat="1" applyFont="1" applyFill="1" applyBorder="1" applyAlignment="1" applyProtection="1">
      <alignment/>
      <protection locked="0"/>
    </xf>
    <xf numFmtId="2" fontId="0" fillId="33" borderId="24" xfId="0" applyNumberFormat="1" applyFont="1" applyFill="1" applyBorder="1" applyAlignment="1" applyProtection="1">
      <alignment/>
      <protection locked="0"/>
    </xf>
    <xf numFmtId="2" fontId="0" fillId="33" borderId="205" xfId="0" applyNumberFormat="1" applyFont="1" applyFill="1" applyBorder="1" applyAlignment="1" applyProtection="1">
      <alignment/>
      <protection locked="0"/>
    </xf>
    <xf numFmtId="2" fontId="0" fillId="33" borderId="45" xfId="0" applyNumberFormat="1" applyFont="1" applyFill="1" applyBorder="1" applyAlignment="1" applyProtection="1">
      <alignment/>
      <protection locked="0"/>
    </xf>
    <xf numFmtId="2" fontId="0" fillId="33" borderId="37" xfId="0" applyNumberFormat="1" applyFont="1" applyFill="1" applyBorder="1" applyAlignment="1" applyProtection="1">
      <alignment/>
      <protection locked="0"/>
    </xf>
    <xf numFmtId="2" fontId="0" fillId="33" borderId="22" xfId="0" applyNumberFormat="1" applyFont="1" applyFill="1" applyBorder="1" applyAlignment="1" applyProtection="1">
      <alignment/>
      <protection locked="0"/>
    </xf>
    <xf numFmtId="2" fontId="0" fillId="33" borderId="206" xfId="0" applyNumberFormat="1" applyFont="1" applyFill="1" applyBorder="1" applyAlignment="1" applyProtection="1">
      <alignment/>
      <protection locked="0"/>
    </xf>
    <xf numFmtId="2" fontId="0" fillId="33" borderId="46" xfId="0" applyNumberFormat="1" applyFont="1" applyFill="1" applyBorder="1" applyAlignment="1" applyProtection="1">
      <alignment/>
      <protection locked="0"/>
    </xf>
    <xf numFmtId="2" fontId="0" fillId="33" borderId="204" xfId="0" applyNumberFormat="1" applyFont="1" applyFill="1" applyBorder="1" applyAlignment="1" applyProtection="1">
      <alignment/>
      <protection locked="0"/>
    </xf>
    <xf numFmtId="2" fontId="0" fillId="33" borderId="65" xfId="0" applyNumberFormat="1" applyFont="1" applyFill="1" applyBorder="1" applyAlignment="1" applyProtection="1">
      <alignment/>
      <protection locked="0"/>
    </xf>
    <xf numFmtId="2" fontId="0" fillId="33" borderId="207" xfId="0" applyNumberFormat="1" applyFont="1" applyFill="1" applyBorder="1" applyAlignment="1" applyProtection="1">
      <alignment/>
      <protection locked="0"/>
    </xf>
    <xf numFmtId="2" fontId="0" fillId="33" borderId="27" xfId="0" applyNumberFormat="1" applyFont="1" applyFill="1" applyBorder="1" applyAlignment="1" applyProtection="1">
      <alignment/>
      <protection locked="0"/>
    </xf>
    <xf numFmtId="2" fontId="0" fillId="33" borderId="15"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33" borderId="0" xfId="0" applyNumberFormat="1" applyFont="1" applyFill="1" applyBorder="1" applyAlignment="1" applyProtection="1">
      <alignment vertical="top"/>
      <protection locked="0"/>
    </xf>
    <xf numFmtId="2" fontId="0" fillId="33" borderId="0" xfId="0" applyNumberFormat="1" applyFont="1" applyFill="1" applyBorder="1" applyAlignment="1">
      <alignment vertical="top"/>
    </xf>
    <xf numFmtId="1" fontId="0" fillId="33" borderId="13" xfId="0" applyNumberFormat="1" applyFont="1" applyFill="1" applyBorder="1" applyAlignment="1" applyProtection="1">
      <alignment horizontal="center"/>
      <protection locked="0"/>
    </xf>
    <xf numFmtId="1" fontId="0" fillId="33" borderId="16" xfId="0" applyNumberFormat="1" applyFont="1" applyFill="1" applyBorder="1" applyAlignment="1" applyProtection="1">
      <alignment horizontal="center"/>
      <protection locked="0"/>
    </xf>
    <xf numFmtId="1" fontId="0" fillId="33" borderId="38" xfId="0" applyNumberFormat="1" applyFont="1" applyFill="1" applyBorder="1" applyAlignment="1" applyProtection="1">
      <alignment horizontal="center"/>
      <protection locked="0"/>
    </xf>
    <xf numFmtId="2" fontId="0" fillId="33" borderId="11" xfId="0" applyNumberFormat="1" applyFont="1" applyFill="1" applyBorder="1" applyAlignment="1" applyProtection="1">
      <alignment/>
      <protection locked="0"/>
    </xf>
    <xf numFmtId="2" fontId="0" fillId="33" borderId="49" xfId="0" applyNumberFormat="1" applyFont="1" applyFill="1" applyBorder="1" applyAlignment="1" applyProtection="1">
      <alignment/>
      <protection locked="0"/>
    </xf>
    <xf numFmtId="2" fontId="0" fillId="33" borderId="13" xfId="0" applyNumberFormat="1" applyFont="1" applyFill="1" applyBorder="1" applyAlignment="1" applyProtection="1">
      <alignment/>
      <protection locked="0"/>
    </xf>
    <xf numFmtId="2" fontId="0" fillId="33" borderId="39" xfId="0" applyNumberFormat="1" applyFont="1" applyFill="1" applyBorder="1" applyAlignment="1" applyProtection="1">
      <alignment/>
      <protection locked="0"/>
    </xf>
    <xf numFmtId="2" fontId="0" fillId="0" borderId="0" xfId="0" applyNumberFormat="1" applyFont="1" applyFill="1" applyBorder="1" applyAlignment="1" applyProtection="1">
      <alignment/>
      <protection locked="0"/>
    </xf>
    <xf numFmtId="2" fontId="0" fillId="0" borderId="13" xfId="0" applyNumberFormat="1" applyFont="1" applyFill="1" applyBorder="1" applyAlignment="1" applyProtection="1">
      <alignment/>
      <protection locked="0"/>
    </xf>
    <xf numFmtId="2" fontId="0" fillId="0" borderId="0" xfId="0" applyNumberFormat="1" applyFont="1" applyFill="1" applyAlignment="1">
      <alignment/>
    </xf>
    <xf numFmtId="0" fontId="0" fillId="0" borderId="0" xfId="0" applyFont="1" applyFill="1" applyAlignment="1">
      <alignment/>
    </xf>
    <xf numFmtId="2" fontId="0" fillId="0" borderId="0" xfId="0" applyNumberFormat="1" applyFont="1" applyFill="1" applyAlignment="1" applyProtection="1">
      <alignment/>
      <protection locked="0"/>
    </xf>
    <xf numFmtId="1" fontId="0" fillId="0" borderId="0" xfId="0" applyNumberFormat="1" applyBorder="1" applyAlignment="1" applyProtection="1">
      <alignment horizontal="center"/>
      <protection locked="0"/>
    </xf>
    <xf numFmtId="1" fontId="26" fillId="0" borderId="0" xfId="0" applyNumberFormat="1" applyFont="1" applyFill="1" applyBorder="1" applyAlignment="1" applyProtection="1">
      <alignment horizontal="left"/>
      <protection locked="0"/>
    </xf>
    <xf numFmtId="2" fontId="0" fillId="0" borderId="0" xfId="0" applyNumberFormat="1" applyBorder="1" applyAlignment="1" applyProtection="1">
      <alignment/>
      <protection locked="0"/>
    </xf>
    <xf numFmtId="2" fontId="26" fillId="0" borderId="0" xfId="0" applyNumberFormat="1" applyFont="1" applyFill="1" applyBorder="1" applyAlignment="1" applyProtection="1">
      <alignment/>
      <protection locked="0"/>
    </xf>
    <xf numFmtId="1" fontId="26" fillId="0" borderId="0" xfId="0" applyNumberFormat="1" applyFont="1" applyFill="1" applyBorder="1" applyAlignment="1" applyProtection="1">
      <alignment/>
      <protection locked="0"/>
    </xf>
    <xf numFmtId="2" fontId="0" fillId="0" borderId="0" xfId="0" applyNumberFormat="1" applyFill="1" applyBorder="1" applyAlignment="1" applyProtection="1">
      <alignment horizontal="center"/>
      <protection locked="0"/>
    </xf>
    <xf numFmtId="229" fontId="0" fillId="0" borderId="0" xfId="52" applyNumberFormat="1" applyFont="1" applyFill="1" applyBorder="1" applyAlignment="1" applyProtection="1">
      <alignment/>
      <protection locked="0"/>
    </xf>
    <xf numFmtId="38" fontId="0" fillId="0" borderId="0" xfId="0" applyNumberFormat="1" applyBorder="1" applyAlignment="1">
      <alignment/>
    </xf>
    <xf numFmtId="49" fontId="0" fillId="0" borderId="0" xfId="0" applyNumberFormat="1" applyBorder="1" applyAlignment="1" applyProtection="1">
      <alignment/>
      <protection locked="0"/>
    </xf>
    <xf numFmtId="2" fontId="0" fillId="0" borderId="0" xfId="0" applyNumberFormat="1" applyBorder="1" applyAlignment="1" applyProtection="1">
      <alignment/>
      <protection locked="0"/>
    </xf>
    <xf numFmtId="38" fontId="0" fillId="0" borderId="0" xfId="52" applyFont="1" applyFill="1" applyBorder="1" applyAlignment="1" applyProtection="1">
      <alignment/>
      <protection locked="0"/>
    </xf>
    <xf numFmtId="2" fontId="0" fillId="0" borderId="0" xfId="0" applyNumberFormat="1" applyFill="1" applyBorder="1" applyAlignment="1" applyProtection="1">
      <alignment/>
      <protection locked="0"/>
    </xf>
    <xf numFmtId="38" fontId="10" fillId="0" borderId="0" xfId="52" applyFont="1" applyFill="1" applyBorder="1" applyAlignment="1" applyProtection="1">
      <alignment/>
      <protection locked="0"/>
    </xf>
    <xf numFmtId="2" fontId="0" fillId="0" borderId="0" xfId="0" applyNumberFormat="1" applyBorder="1" applyAlignment="1" applyProtection="1">
      <alignment vertical="top"/>
      <protection locked="0"/>
    </xf>
    <xf numFmtId="38" fontId="10" fillId="0" borderId="0" xfId="52" applyFont="1" applyFill="1" applyBorder="1" applyAlignment="1">
      <alignment vertical="top"/>
    </xf>
    <xf numFmtId="38" fontId="10" fillId="0" borderId="0" xfId="52" applyFont="1" applyFill="1" applyBorder="1" applyAlignment="1">
      <alignment/>
    </xf>
    <xf numFmtId="38" fontId="10" fillId="0" borderId="0" xfId="52" applyFont="1" applyFill="1" applyBorder="1" applyAlignment="1" applyProtection="1">
      <alignment horizontal="right"/>
      <protection locked="0"/>
    </xf>
    <xf numFmtId="0" fontId="20" fillId="0" borderId="0" xfId="0" applyFont="1" applyBorder="1" applyAlignment="1">
      <alignment/>
    </xf>
    <xf numFmtId="215" fontId="38" fillId="0" borderId="0" xfId="0" applyNumberFormat="1" applyFont="1" applyBorder="1" applyAlignment="1">
      <alignment/>
    </xf>
    <xf numFmtId="215" fontId="21" fillId="0" borderId="0" xfId="0" applyNumberFormat="1" applyFont="1" applyBorder="1" applyAlignment="1">
      <alignment/>
    </xf>
    <xf numFmtId="3" fontId="0" fillId="0" borderId="0" xfId="0" applyNumberFormat="1" applyFont="1" applyFill="1" applyBorder="1" applyAlignment="1" applyProtection="1">
      <alignment/>
      <protection locked="0"/>
    </xf>
    <xf numFmtId="233" fontId="10" fillId="0" borderId="0" xfId="0" applyNumberFormat="1" applyFont="1" applyFill="1" applyBorder="1" applyAlignment="1">
      <alignment/>
    </xf>
    <xf numFmtId="0" fontId="20" fillId="0" borderId="11" xfId="0" applyNumberFormat="1" applyFont="1" applyBorder="1" applyAlignment="1" applyProtection="1">
      <alignment horizontal="center" vertical="center" wrapText="1"/>
      <protection locked="0"/>
    </xf>
    <xf numFmtId="0" fontId="20" fillId="0" borderId="10" xfId="0" applyNumberFormat="1" applyFont="1" applyBorder="1" applyAlignment="1" applyProtection="1">
      <alignment horizontal="center" vertical="center" wrapText="1"/>
      <protection locked="0"/>
    </xf>
    <xf numFmtId="0" fontId="20" fillId="0" borderId="14" xfId="0" applyNumberFormat="1" applyFont="1" applyBorder="1" applyAlignment="1" applyProtection="1">
      <alignment horizontal="center" vertical="center" wrapText="1"/>
      <protection locked="0"/>
    </xf>
    <xf numFmtId="0" fontId="0" fillId="0" borderId="0" xfId="0" applyAlignment="1">
      <alignment wrapText="1"/>
    </xf>
    <xf numFmtId="0" fontId="0" fillId="0" borderId="0" xfId="0" applyAlignment="1">
      <alignment/>
    </xf>
    <xf numFmtId="0" fontId="0" fillId="0" borderId="0" xfId="65" applyNumberFormat="1" applyFont="1" applyBorder="1" applyAlignment="1" applyProtection="1">
      <alignment horizontal="center" vertical="center"/>
      <protection locked="0"/>
    </xf>
    <xf numFmtId="0" fontId="14" fillId="0" borderId="0" xfId="65" applyBorder="1" applyAlignment="1">
      <alignment horizontal="center" vertical="center"/>
      <protection/>
    </xf>
    <xf numFmtId="0" fontId="0" fillId="0" borderId="16" xfId="65" applyNumberFormat="1" applyFont="1" applyBorder="1" applyAlignment="1" applyProtection="1">
      <alignment horizontal="center" vertical="center"/>
      <protection locked="0"/>
    </xf>
    <xf numFmtId="0" fontId="14" fillId="0" borderId="15" xfId="65" applyBorder="1" applyAlignment="1">
      <alignment horizontal="center" vertical="center"/>
      <protection/>
    </xf>
    <xf numFmtId="0" fontId="0" fillId="0" borderId="29" xfId="65" applyNumberFormat="1" applyFont="1" applyBorder="1" applyAlignment="1" applyProtection="1">
      <alignment horizontal="center" vertical="center"/>
      <protection locked="0"/>
    </xf>
    <xf numFmtId="0" fontId="14" fillId="0" borderId="30" xfId="65" applyBorder="1" applyAlignment="1">
      <alignment horizontal="center" vertical="center"/>
      <protection/>
    </xf>
    <xf numFmtId="0" fontId="14" fillId="0" borderId="44" xfId="65" applyBorder="1" applyAlignment="1">
      <alignment horizontal="center" vertical="center"/>
      <protection/>
    </xf>
    <xf numFmtId="0" fontId="0" fillId="0" borderId="10" xfId="65" applyNumberFormat="1" applyFont="1" applyBorder="1" applyAlignment="1" applyProtection="1">
      <alignment horizontal="center" vertical="center"/>
      <protection locked="0"/>
    </xf>
    <xf numFmtId="3" fontId="0" fillId="33" borderId="29" xfId="0" applyNumberFormat="1" applyFont="1" applyFill="1" applyBorder="1" applyAlignment="1" applyProtection="1">
      <alignment horizontal="center" vertical="center"/>
      <protection locked="0"/>
    </xf>
    <xf numFmtId="3" fontId="0" fillId="33" borderId="30" xfId="0" applyNumberFormat="1" applyFont="1" applyFill="1" applyBorder="1" applyAlignment="1" applyProtection="1">
      <alignment horizontal="center" vertical="center"/>
      <protection locked="0"/>
    </xf>
    <xf numFmtId="3" fontId="0" fillId="33" borderId="44" xfId="0" applyNumberFormat="1" applyFont="1" applyFill="1" applyBorder="1" applyAlignment="1" applyProtection="1">
      <alignment horizontal="center" vertical="center"/>
      <protection locked="0"/>
    </xf>
    <xf numFmtId="0" fontId="6" fillId="0" borderId="0" xfId="0" applyFont="1" applyAlignment="1">
      <alignment vertical="top" wrapText="1"/>
    </xf>
    <xf numFmtId="0" fontId="0" fillId="0" borderId="13" xfId="0" applyBorder="1" applyAlignment="1">
      <alignment vertical="top" wrapText="1"/>
    </xf>
    <xf numFmtId="0" fontId="0" fillId="0" borderId="13" xfId="0" applyBorder="1" applyAlignment="1">
      <alignment vertical="top"/>
    </xf>
    <xf numFmtId="0" fontId="0" fillId="0" borderId="13" xfId="0" applyBorder="1" applyAlignment="1">
      <alignment/>
    </xf>
    <xf numFmtId="0" fontId="0" fillId="0" borderId="0" xfId="0" applyBorder="1" applyAlignment="1">
      <alignment wrapText="1"/>
    </xf>
    <xf numFmtId="0" fontId="0" fillId="0" borderId="0" xfId="0" applyBorder="1" applyAlignment="1">
      <alignment/>
    </xf>
    <xf numFmtId="0" fontId="0" fillId="33" borderId="13" xfId="0" applyFill="1" applyBorder="1" applyAlignment="1">
      <alignment/>
    </xf>
    <xf numFmtId="0" fontId="0" fillId="33" borderId="0" xfId="0" applyFill="1" applyBorder="1" applyAlignment="1">
      <alignment wrapText="1"/>
    </xf>
    <xf numFmtId="0" fontId="0" fillId="33" borderId="0" xfId="0" applyFill="1" applyBorder="1" applyAlignment="1">
      <alignment/>
    </xf>
    <xf numFmtId="1" fontId="0" fillId="0" borderId="16" xfId="0" applyNumberFormat="1" applyBorder="1" applyAlignment="1" applyProtection="1">
      <alignment horizontal="center" vertical="center"/>
      <protection locked="0"/>
    </xf>
    <xf numFmtId="1" fontId="0" fillId="0" borderId="15"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0" fillId="0" borderId="43" xfId="0" applyNumberFormat="1" applyBorder="1" applyAlignment="1" applyProtection="1">
      <alignment horizontal="center" vertical="center"/>
      <protection locked="0"/>
    </xf>
    <xf numFmtId="3" fontId="54" fillId="0" borderId="108" xfId="0" applyNumberFormat="1" applyFont="1" applyFill="1" applyBorder="1" applyAlignment="1" applyProtection="1">
      <alignment horizontal="center" vertical="center"/>
      <protection locked="0"/>
    </xf>
    <xf numFmtId="0" fontId="49" fillId="0" borderId="108" xfId="0" applyFont="1" applyFill="1" applyBorder="1" applyAlignment="1">
      <alignment horizontal="center" vertical="center"/>
    </xf>
    <xf numFmtId="0" fontId="49" fillId="0" borderId="175" xfId="0" applyFont="1" applyFill="1" applyBorder="1" applyAlignment="1">
      <alignment horizontal="center" vertical="center"/>
    </xf>
    <xf numFmtId="3" fontId="54" fillId="0" borderId="12" xfId="0" applyNumberFormat="1" applyFont="1" applyFill="1" applyBorder="1" applyAlignment="1" applyProtection="1">
      <alignment horizontal="center" vertical="center"/>
      <protection locked="0"/>
    </xf>
    <xf numFmtId="0" fontId="49" fillId="0" borderId="12" xfId="0" applyFont="1" applyFill="1" applyBorder="1" applyAlignment="1">
      <alignment horizontal="center" vertical="center"/>
    </xf>
    <xf numFmtId="0" fontId="49" fillId="0" borderId="15" xfId="0" applyFont="1" applyFill="1" applyBorder="1" applyAlignment="1">
      <alignment horizontal="center" vertical="center"/>
    </xf>
    <xf numFmtId="3" fontId="54" fillId="0" borderId="159" xfId="0" applyNumberFormat="1" applyFont="1" applyFill="1" applyBorder="1" applyAlignment="1" applyProtection="1">
      <alignment horizontal="center" vertical="center"/>
      <protection locked="0"/>
    </xf>
    <xf numFmtId="3" fontId="54" fillId="0" borderId="175" xfId="0" applyNumberFormat="1" applyFont="1" applyFill="1" applyBorder="1" applyAlignment="1" applyProtection="1">
      <alignment horizontal="center" vertical="center"/>
      <protection locked="0"/>
    </xf>
    <xf numFmtId="3" fontId="54" fillId="0" borderId="16" xfId="0" applyNumberFormat="1" applyFont="1" applyFill="1" applyBorder="1" applyAlignment="1" applyProtection="1">
      <alignment horizontal="center" vertical="center"/>
      <protection locked="0"/>
    </xf>
    <xf numFmtId="3" fontId="54" fillId="0" borderId="15" xfId="0" applyNumberFormat="1" applyFont="1" applyFill="1" applyBorder="1" applyAlignment="1" applyProtection="1">
      <alignment horizontal="center" vertical="center"/>
      <protection locked="0"/>
    </xf>
    <xf numFmtId="3" fontId="54" fillId="0" borderId="159" xfId="0" applyNumberFormat="1" applyFont="1" applyFill="1" applyBorder="1" applyAlignment="1">
      <alignment horizontal="center" vertical="center"/>
    </xf>
    <xf numFmtId="0" fontId="49" fillId="0" borderId="108" xfId="0" applyFont="1" applyFill="1" applyBorder="1" applyAlignment="1">
      <alignment vertical="center"/>
    </xf>
    <xf numFmtId="0" fontId="49" fillId="0" borderId="175" xfId="0" applyFont="1" applyFill="1" applyBorder="1" applyAlignment="1">
      <alignment vertical="center"/>
    </xf>
    <xf numFmtId="3" fontId="54" fillId="0" borderId="16" xfId="0" applyNumberFormat="1" applyFont="1" applyFill="1" applyBorder="1" applyAlignment="1">
      <alignment horizontal="center" vertical="center"/>
    </xf>
    <xf numFmtId="0" fontId="49" fillId="0" borderId="12" xfId="0" applyFont="1" applyFill="1" applyBorder="1" applyAlignment="1">
      <alignment vertical="center"/>
    </xf>
    <xf numFmtId="0" fontId="49" fillId="0" borderId="15" xfId="0" applyFont="1" applyFill="1" applyBorder="1" applyAlignment="1">
      <alignment vertical="center"/>
    </xf>
    <xf numFmtId="3" fontId="13" fillId="0" borderId="208" xfId="0" applyNumberFormat="1" applyFont="1" applyFill="1" applyBorder="1" applyAlignment="1">
      <alignment horizontal="center" vertical="center"/>
    </xf>
    <xf numFmtId="3" fontId="13" fillId="0" borderId="209" xfId="0" applyNumberFormat="1" applyFont="1" applyFill="1" applyBorder="1" applyAlignment="1">
      <alignment horizontal="center" vertical="center"/>
    </xf>
    <xf numFmtId="3" fontId="13" fillId="0" borderId="210" xfId="0" applyNumberFormat="1" applyFont="1" applyFill="1" applyBorder="1" applyAlignment="1">
      <alignment horizontal="center" vertical="center"/>
    </xf>
    <xf numFmtId="3" fontId="13" fillId="0" borderId="211" xfId="0" applyNumberFormat="1" applyFont="1" applyFill="1" applyBorder="1" applyAlignment="1">
      <alignment horizontal="center" vertical="center"/>
    </xf>
    <xf numFmtId="3" fontId="13" fillId="0" borderId="101" xfId="0" applyNumberFormat="1" applyFont="1" applyFill="1" applyBorder="1" applyAlignment="1">
      <alignment horizontal="center" vertical="center"/>
    </xf>
    <xf numFmtId="3" fontId="13" fillId="0" borderId="208" xfId="0" applyNumberFormat="1" applyFont="1" applyFill="1" applyBorder="1" applyAlignment="1" applyProtection="1">
      <alignment horizontal="center" vertical="center"/>
      <protection locked="0"/>
    </xf>
    <xf numFmtId="3" fontId="13" fillId="0" borderId="209" xfId="0" applyNumberFormat="1" applyFont="1" applyFill="1" applyBorder="1" applyAlignment="1" applyProtection="1">
      <alignment horizontal="center" vertical="center"/>
      <protection locked="0"/>
    </xf>
    <xf numFmtId="3" fontId="13" fillId="0" borderId="210" xfId="0" applyNumberFormat="1" applyFont="1" applyFill="1" applyBorder="1" applyAlignment="1" applyProtection="1">
      <alignment horizontal="center" vertical="center"/>
      <protection locked="0"/>
    </xf>
    <xf numFmtId="3" fontId="13" fillId="0" borderId="107" xfId="0" applyNumberFormat="1" applyFont="1" applyFill="1" applyBorder="1" applyAlignment="1">
      <alignment horizontal="distributed" vertical="center" wrapText="1"/>
    </xf>
    <xf numFmtId="0" fontId="51" fillId="0" borderId="108" xfId="0" applyFont="1" applyFill="1" applyBorder="1" applyAlignment="1">
      <alignment horizontal="distributed" vertical="center" wrapText="1"/>
    </xf>
    <xf numFmtId="0" fontId="51" fillId="0" borderId="112" xfId="0" applyFont="1" applyFill="1" applyBorder="1" applyAlignment="1">
      <alignment horizontal="distributed" vertical="center" wrapText="1"/>
    </xf>
    <xf numFmtId="3" fontId="13" fillId="0" borderId="93" xfId="0" applyNumberFormat="1" applyFont="1" applyFill="1" applyBorder="1" applyAlignment="1">
      <alignment horizontal="center" vertical="center" wrapText="1"/>
    </xf>
    <xf numFmtId="0" fontId="51" fillId="0" borderId="109" xfId="0" applyFont="1" applyFill="1" applyBorder="1" applyAlignment="1">
      <alignment horizontal="center" vertical="center" wrapText="1"/>
    </xf>
    <xf numFmtId="0" fontId="51" fillId="0" borderId="105" xfId="0" applyFont="1" applyFill="1" applyBorder="1" applyAlignment="1">
      <alignment horizontal="center" vertical="center" wrapText="1"/>
    </xf>
    <xf numFmtId="3" fontId="13" fillId="0" borderId="191" xfId="0" applyNumberFormat="1" applyFont="1" applyFill="1" applyBorder="1" applyAlignment="1">
      <alignment horizontal="center" vertical="center" wrapText="1"/>
    </xf>
    <xf numFmtId="3" fontId="13" fillId="0" borderId="95" xfId="0" applyNumberFormat="1" applyFont="1" applyFill="1" applyBorder="1" applyAlignment="1">
      <alignment horizontal="center" vertical="center" wrapText="1"/>
    </xf>
    <xf numFmtId="3" fontId="13" fillId="0" borderId="102" xfId="0" applyNumberFormat="1" applyFont="1" applyFill="1" applyBorder="1" applyAlignment="1">
      <alignment horizontal="center" vertical="center" wrapText="1"/>
    </xf>
    <xf numFmtId="3" fontId="13" fillId="0" borderId="189" xfId="0" applyNumberFormat="1" applyFont="1" applyFill="1" applyBorder="1" applyAlignment="1">
      <alignment horizontal="center" vertical="center" wrapText="1"/>
    </xf>
    <xf numFmtId="3" fontId="13" fillId="0" borderId="212" xfId="0" applyNumberFormat="1" applyFont="1" applyFill="1" applyBorder="1" applyAlignment="1">
      <alignment horizontal="center" vertical="center" wrapText="1"/>
    </xf>
    <xf numFmtId="3" fontId="13" fillId="0" borderId="87" xfId="0" applyNumberFormat="1" applyFont="1" applyFill="1" applyBorder="1" applyAlignment="1">
      <alignment horizontal="center" vertical="center" wrapText="1"/>
    </xf>
    <xf numFmtId="3" fontId="13" fillId="0" borderId="213" xfId="0" applyNumberFormat="1" applyFont="1" applyFill="1" applyBorder="1" applyAlignment="1">
      <alignment horizontal="center" vertical="center" wrapText="1"/>
    </xf>
    <xf numFmtId="3" fontId="13" fillId="0" borderId="189" xfId="0" applyNumberFormat="1" applyFont="1" applyFill="1" applyBorder="1" applyAlignment="1">
      <alignment horizontal="center" vertical="center" shrinkToFit="1"/>
    </xf>
    <xf numFmtId="0" fontId="51" fillId="0" borderId="0" xfId="0" applyFont="1" applyFill="1" applyAlignment="1">
      <alignment horizontal="center" vertical="center" shrinkToFit="1"/>
    </xf>
    <xf numFmtId="0" fontId="51" fillId="0" borderId="87" xfId="0" applyFont="1" applyFill="1" applyBorder="1" applyAlignment="1">
      <alignment horizontal="center" vertical="center" shrinkToFit="1"/>
    </xf>
    <xf numFmtId="3" fontId="13" fillId="0" borderId="191" xfId="0" applyNumberFormat="1" applyFont="1" applyFill="1" applyBorder="1" applyAlignment="1">
      <alignment horizontal="center" vertical="center"/>
    </xf>
    <xf numFmtId="0" fontId="51" fillId="0" borderId="189" xfId="0" applyFont="1" applyFill="1" applyBorder="1" applyAlignment="1">
      <alignment horizontal="center" vertical="center"/>
    </xf>
    <xf numFmtId="0" fontId="51" fillId="0" borderId="102" xfId="0" applyFont="1" applyFill="1" applyBorder="1" applyAlignment="1">
      <alignment horizontal="center" vertical="center"/>
    </xf>
    <xf numFmtId="0" fontId="51" fillId="0" borderId="87" xfId="0" applyFont="1" applyFill="1" applyBorder="1" applyAlignment="1">
      <alignment horizontal="center" vertical="center"/>
    </xf>
    <xf numFmtId="3" fontId="56" fillId="0" borderId="159" xfId="0" applyNumberFormat="1" applyFont="1" applyFill="1" applyBorder="1" applyAlignment="1" applyProtection="1">
      <alignment horizontal="center" vertical="center"/>
      <protection locked="0"/>
    </xf>
    <xf numFmtId="3" fontId="56" fillId="0" borderId="108" xfId="0" applyNumberFormat="1" applyFont="1" applyFill="1" applyBorder="1" applyAlignment="1" applyProtection="1">
      <alignment horizontal="center" vertical="center"/>
      <protection locked="0"/>
    </xf>
    <xf numFmtId="3" fontId="56" fillId="0" borderId="175" xfId="0" applyNumberFormat="1" applyFont="1" applyFill="1" applyBorder="1" applyAlignment="1" applyProtection="1">
      <alignment horizontal="center" vertical="center"/>
      <protection locked="0"/>
    </xf>
    <xf numFmtId="3" fontId="56" fillId="0" borderId="16" xfId="0" applyNumberFormat="1" applyFont="1" applyFill="1" applyBorder="1" applyAlignment="1" applyProtection="1">
      <alignment horizontal="center" vertical="center"/>
      <protection locked="0"/>
    </xf>
    <xf numFmtId="3" fontId="56" fillId="0" borderId="12" xfId="0" applyNumberFormat="1" applyFont="1" applyFill="1" applyBorder="1" applyAlignment="1" applyProtection="1">
      <alignment horizontal="center" vertical="center"/>
      <protection locked="0"/>
    </xf>
    <xf numFmtId="3" fontId="56" fillId="0" borderId="15" xfId="0" applyNumberFormat="1" applyFont="1" applyFill="1" applyBorder="1" applyAlignment="1" applyProtection="1">
      <alignment horizontal="center" vertical="center"/>
      <protection locked="0"/>
    </xf>
    <xf numFmtId="3" fontId="56" fillId="0" borderId="159" xfId="0" applyNumberFormat="1" applyFont="1" applyFill="1" applyBorder="1" applyAlignment="1">
      <alignment horizontal="center" vertical="center"/>
    </xf>
    <xf numFmtId="3" fontId="56" fillId="0" borderId="108" xfId="0" applyNumberFormat="1" applyFont="1" applyFill="1" applyBorder="1" applyAlignment="1">
      <alignment horizontal="center" vertical="center"/>
    </xf>
    <xf numFmtId="3" fontId="56" fillId="0" borderId="175" xfId="0" applyNumberFormat="1" applyFont="1" applyFill="1" applyBorder="1" applyAlignment="1">
      <alignment horizontal="center" vertical="center"/>
    </xf>
    <xf numFmtId="3" fontId="56" fillId="0" borderId="16" xfId="0" applyNumberFormat="1" applyFont="1" applyFill="1" applyBorder="1" applyAlignment="1">
      <alignment horizontal="center" vertical="center"/>
    </xf>
    <xf numFmtId="3" fontId="56" fillId="0" borderId="12" xfId="0" applyNumberFormat="1" applyFont="1" applyFill="1" applyBorder="1" applyAlignment="1">
      <alignment horizontal="center" vertical="center"/>
    </xf>
    <xf numFmtId="3" fontId="56" fillId="0" borderId="15" xfId="0" applyNumberFormat="1" applyFont="1" applyFill="1" applyBorder="1" applyAlignment="1">
      <alignment horizontal="center" vertical="center"/>
    </xf>
    <xf numFmtId="3" fontId="56" fillId="0" borderId="208" xfId="0" applyNumberFormat="1" applyFont="1" applyFill="1" applyBorder="1" applyAlignment="1">
      <alignment horizontal="center" vertical="center"/>
    </xf>
    <xf numFmtId="3" fontId="56" fillId="0" borderId="209" xfId="0" applyNumberFormat="1" applyFont="1" applyFill="1" applyBorder="1" applyAlignment="1">
      <alignment horizontal="center" vertical="center"/>
    </xf>
    <xf numFmtId="3" fontId="56" fillId="0" borderId="210" xfId="0" applyNumberFormat="1" applyFont="1" applyFill="1" applyBorder="1" applyAlignment="1">
      <alignment horizontal="center" vertical="center"/>
    </xf>
    <xf numFmtId="3" fontId="56" fillId="0" borderId="208" xfId="0" applyNumberFormat="1" applyFont="1" applyFill="1" applyBorder="1" applyAlignment="1" applyProtection="1">
      <alignment horizontal="center" vertical="center"/>
      <protection locked="0"/>
    </xf>
    <xf numFmtId="3" fontId="56" fillId="0" borderId="209" xfId="0" applyNumberFormat="1" applyFont="1" applyFill="1" applyBorder="1" applyAlignment="1" applyProtection="1">
      <alignment horizontal="center" vertical="center"/>
      <protection locked="0"/>
    </xf>
    <xf numFmtId="3" fontId="56" fillId="0" borderId="210" xfId="0" applyNumberFormat="1" applyFont="1" applyFill="1" applyBorder="1" applyAlignment="1" applyProtection="1">
      <alignment horizontal="center" vertical="center"/>
      <protection locked="0"/>
    </xf>
    <xf numFmtId="3" fontId="56" fillId="0" borderId="107" xfId="0" applyNumberFormat="1" applyFont="1" applyFill="1" applyBorder="1" applyAlignment="1">
      <alignment horizontal="center" vertical="center" wrapText="1"/>
    </xf>
    <xf numFmtId="3" fontId="56" fillId="0" borderId="108" xfId="0" applyNumberFormat="1" applyFont="1" applyFill="1" applyBorder="1" applyAlignment="1">
      <alignment horizontal="center" vertical="center" wrapText="1"/>
    </xf>
    <xf numFmtId="3" fontId="56" fillId="0" borderId="112" xfId="0" applyNumberFormat="1" applyFont="1" applyFill="1" applyBorder="1" applyAlignment="1">
      <alignment horizontal="center" vertical="center" wrapText="1"/>
    </xf>
    <xf numFmtId="3" fontId="56" fillId="0" borderId="93" xfId="0" applyNumberFormat="1" applyFont="1" applyFill="1" applyBorder="1" applyAlignment="1">
      <alignment horizontal="center" vertical="center" wrapText="1"/>
    </xf>
    <xf numFmtId="3" fontId="56" fillId="0" borderId="109" xfId="0" applyNumberFormat="1" applyFont="1" applyFill="1" applyBorder="1" applyAlignment="1">
      <alignment horizontal="center" vertical="center" wrapText="1"/>
    </xf>
    <xf numFmtId="3" fontId="56" fillId="0" borderId="105" xfId="0" applyNumberFormat="1" applyFont="1" applyFill="1" applyBorder="1" applyAlignment="1">
      <alignment horizontal="center" vertical="center" wrapText="1"/>
    </xf>
    <xf numFmtId="3" fontId="29" fillId="0" borderId="159" xfId="0" applyNumberFormat="1" applyFont="1" applyFill="1" applyBorder="1" applyAlignment="1">
      <alignment horizontal="center" vertical="center"/>
    </xf>
    <xf numFmtId="3" fontId="29" fillId="0" borderId="108" xfId="0" applyNumberFormat="1" applyFont="1" applyFill="1" applyBorder="1" applyAlignment="1">
      <alignment horizontal="center" vertical="center"/>
    </xf>
    <xf numFmtId="3" fontId="29" fillId="0" borderId="175" xfId="0" applyNumberFormat="1" applyFont="1" applyFill="1" applyBorder="1" applyAlignment="1">
      <alignment horizontal="center" vertical="center"/>
    </xf>
    <xf numFmtId="3" fontId="29" fillId="0" borderId="16"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xf>
    <xf numFmtId="3" fontId="29" fillId="0" borderId="15" xfId="0" applyNumberFormat="1" applyFont="1" applyFill="1" applyBorder="1" applyAlignment="1">
      <alignment horizontal="center" vertical="center"/>
    </xf>
    <xf numFmtId="234" fontId="29" fillId="0" borderId="159" xfId="0" applyNumberFormat="1" applyFont="1" applyFill="1" applyBorder="1" applyAlignment="1">
      <alignment horizontal="center" vertical="center"/>
    </xf>
    <xf numFmtId="234" fontId="29" fillId="0" borderId="108" xfId="0" applyNumberFormat="1" applyFont="1" applyFill="1" applyBorder="1" applyAlignment="1">
      <alignment horizontal="center" vertical="center"/>
    </xf>
    <xf numFmtId="234" fontId="29" fillId="0" borderId="175" xfId="0" applyNumberFormat="1" applyFont="1" applyFill="1" applyBorder="1" applyAlignment="1">
      <alignment horizontal="center" vertical="center"/>
    </xf>
    <xf numFmtId="234" fontId="29" fillId="0" borderId="16" xfId="0" applyNumberFormat="1" applyFont="1" applyFill="1" applyBorder="1" applyAlignment="1">
      <alignment horizontal="center" vertical="center"/>
    </xf>
    <xf numFmtId="234" fontId="29" fillId="0" borderId="12" xfId="0" applyNumberFormat="1" applyFont="1" applyFill="1" applyBorder="1" applyAlignment="1">
      <alignment horizontal="center" vertical="center"/>
    </xf>
    <xf numFmtId="234" fontId="29" fillId="0" borderId="15" xfId="0" applyNumberFormat="1" applyFont="1" applyFill="1" applyBorder="1" applyAlignment="1">
      <alignment horizontal="center" vertical="center"/>
    </xf>
    <xf numFmtId="3" fontId="29" fillId="0" borderId="159" xfId="0" applyNumberFormat="1" applyFont="1" applyFill="1" applyBorder="1" applyAlignment="1" applyProtection="1">
      <alignment horizontal="center" vertical="center"/>
      <protection locked="0"/>
    </xf>
    <xf numFmtId="3" fontId="29" fillId="0" borderId="108" xfId="0" applyNumberFormat="1" applyFont="1" applyFill="1" applyBorder="1" applyAlignment="1" applyProtection="1">
      <alignment horizontal="center" vertical="center"/>
      <protection locked="0"/>
    </xf>
    <xf numFmtId="3" fontId="29" fillId="0" borderId="175" xfId="0" applyNumberFormat="1" applyFont="1" applyFill="1" applyBorder="1" applyAlignment="1" applyProtection="1">
      <alignment horizontal="center" vertical="center"/>
      <protection locked="0"/>
    </xf>
    <xf numFmtId="3" fontId="29" fillId="0" borderId="16" xfId="0" applyNumberFormat="1" applyFont="1" applyFill="1" applyBorder="1" applyAlignment="1" applyProtection="1">
      <alignment horizontal="center" vertical="center"/>
      <protection locked="0"/>
    </xf>
    <xf numFmtId="3" fontId="29" fillId="0" borderId="12" xfId="0" applyNumberFormat="1" applyFont="1" applyFill="1" applyBorder="1" applyAlignment="1" applyProtection="1">
      <alignment horizontal="center" vertical="center"/>
      <protection locked="0"/>
    </xf>
    <xf numFmtId="3" fontId="29" fillId="0" borderId="15" xfId="0" applyNumberFormat="1" applyFont="1" applyFill="1" applyBorder="1" applyAlignment="1" applyProtection="1">
      <alignment horizontal="center" vertical="center"/>
      <protection locked="0"/>
    </xf>
    <xf numFmtId="234" fontId="29" fillId="0" borderId="159" xfId="0" applyNumberFormat="1" applyFont="1" applyFill="1" applyBorder="1" applyAlignment="1" applyProtection="1">
      <alignment horizontal="center" vertical="center"/>
      <protection locked="0"/>
    </xf>
    <xf numFmtId="234" fontId="29" fillId="0" borderId="108" xfId="0" applyNumberFormat="1" applyFont="1" applyFill="1" applyBorder="1" applyAlignment="1" applyProtection="1">
      <alignment horizontal="center" vertical="center"/>
      <protection locked="0"/>
    </xf>
    <xf numFmtId="234" fontId="29" fillId="0" borderId="175" xfId="0" applyNumberFormat="1" applyFont="1" applyFill="1" applyBorder="1" applyAlignment="1" applyProtection="1">
      <alignment horizontal="center" vertical="center"/>
      <protection locked="0"/>
    </xf>
    <xf numFmtId="234" fontId="29" fillId="0" borderId="16" xfId="0" applyNumberFormat="1" applyFont="1" applyFill="1" applyBorder="1" applyAlignment="1" applyProtection="1">
      <alignment horizontal="center" vertical="center"/>
      <protection locked="0"/>
    </xf>
    <xf numFmtId="234" fontId="29" fillId="0" borderId="12" xfId="0" applyNumberFormat="1" applyFont="1" applyFill="1" applyBorder="1" applyAlignment="1" applyProtection="1">
      <alignment horizontal="center" vertical="center"/>
      <protection locked="0"/>
    </xf>
    <xf numFmtId="234" fontId="29" fillId="0" borderId="15" xfId="0" applyNumberFormat="1" applyFont="1" applyFill="1" applyBorder="1" applyAlignment="1" applyProtection="1">
      <alignment horizontal="center" vertical="center"/>
      <protection locked="0"/>
    </xf>
    <xf numFmtId="0" fontId="29" fillId="0" borderId="159" xfId="0" applyFont="1" applyFill="1" applyBorder="1" applyAlignment="1">
      <alignment horizontal="center" vertical="center"/>
    </xf>
    <xf numFmtId="0" fontId="29" fillId="0" borderId="108" xfId="0" applyFont="1" applyFill="1" applyBorder="1" applyAlignment="1">
      <alignment horizontal="center" vertical="center"/>
    </xf>
    <xf numFmtId="0" fontId="29" fillId="0" borderId="175"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5" xfId="0" applyFont="1" applyFill="1" applyBorder="1" applyAlignment="1">
      <alignment horizontal="center" vertical="center"/>
    </xf>
    <xf numFmtId="3" fontId="58" fillId="0" borderId="191" xfId="0" applyNumberFormat="1" applyFont="1" applyFill="1" applyBorder="1" applyAlignment="1">
      <alignment horizontal="center" vertical="center"/>
    </xf>
    <xf numFmtId="3" fontId="58" fillId="0" borderId="189" xfId="0" applyNumberFormat="1" applyFont="1" applyFill="1" applyBorder="1" applyAlignment="1">
      <alignment horizontal="center" vertical="center"/>
    </xf>
    <xf numFmtId="3" fontId="58" fillId="0" borderId="212" xfId="0" applyNumberFormat="1" applyFont="1" applyFill="1" applyBorder="1" applyAlignment="1">
      <alignment horizontal="center" vertical="center"/>
    </xf>
    <xf numFmtId="3" fontId="58" fillId="0" borderId="208" xfId="0" applyNumberFormat="1" applyFont="1" applyFill="1" applyBorder="1" applyAlignment="1">
      <alignment horizontal="center" vertical="center"/>
    </xf>
    <xf numFmtId="3" fontId="58" fillId="0" borderId="209" xfId="0" applyNumberFormat="1" applyFont="1" applyFill="1" applyBorder="1" applyAlignment="1">
      <alignment horizontal="center" vertical="center"/>
    </xf>
    <xf numFmtId="3" fontId="58" fillId="0" borderId="210" xfId="0" applyNumberFormat="1" applyFont="1" applyFill="1" applyBorder="1" applyAlignment="1">
      <alignment horizontal="center" vertical="center"/>
    </xf>
    <xf numFmtId="3" fontId="58" fillId="0" borderId="116" xfId="0" applyNumberFormat="1" applyFont="1" applyFill="1" applyBorder="1" applyAlignment="1">
      <alignment horizontal="center" vertical="center"/>
    </xf>
    <xf numFmtId="3" fontId="58" fillId="0" borderId="120" xfId="0" applyNumberFormat="1" applyFont="1" applyFill="1" applyBorder="1" applyAlignment="1">
      <alignment horizontal="center" vertical="center"/>
    </xf>
    <xf numFmtId="3" fontId="58" fillId="0" borderId="214" xfId="0" applyNumberFormat="1" applyFont="1" applyFill="1" applyBorder="1" applyAlignment="1">
      <alignment horizontal="center" vertical="center"/>
    </xf>
    <xf numFmtId="0" fontId="0" fillId="0" borderId="13" xfId="0" applyNumberFormat="1" applyFill="1" applyBorder="1" applyAlignment="1" applyProtection="1">
      <alignment horizontal="centerContinuous"/>
      <protection locked="0"/>
    </xf>
    <xf numFmtId="2" fontId="10" fillId="0" borderId="13" xfId="0" applyNumberFormat="1" applyFont="1" applyFill="1" applyBorder="1" applyAlignment="1" applyProtection="1">
      <alignment/>
      <protection locked="0"/>
    </xf>
    <xf numFmtId="0" fontId="6" fillId="0" borderId="0" xfId="0" applyNumberFormat="1" applyFont="1" applyFill="1" applyAlignment="1" applyProtection="1">
      <alignment horizontal="left"/>
      <protection locked="0"/>
    </xf>
    <xf numFmtId="0" fontId="20" fillId="0" borderId="11" xfId="0" applyNumberFormat="1" applyFont="1" applyFill="1" applyBorder="1" applyAlignment="1" applyProtection="1">
      <alignment horizontal="center"/>
      <protection locked="0"/>
    </xf>
    <xf numFmtId="0" fontId="20" fillId="0" borderId="14" xfId="0" applyNumberFormat="1" applyFont="1" applyFill="1" applyBorder="1" applyAlignment="1" applyProtection="1">
      <alignment horizont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_Sheet1" xfId="66"/>
    <cellStyle name="標準_Sheet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45</xdr:row>
      <xdr:rowOff>123825</xdr:rowOff>
    </xdr:from>
    <xdr:ext cx="85725" cy="190500"/>
    <xdr:sp fLocksText="0">
      <xdr:nvSpPr>
        <xdr:cNvPr id="1" name="テキスト 1"/>
        <xdr:cNvSpPr txBox="1">
          <a:spLocks noChangeArrowheads="1"/>
        </xdr:cNvSpPr>
      </xdr:nvSpPr>
      <xdr:spPr>
        <a:xfrm>
          <a:off x="57150" y="951547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46</xdr:row>
      <xdr:rowOff>133350</xdr:rowOff>
    </xdr:from>
    <xdr:ext cx="85725" cy="200025"/>
    <xdr:sp fLocksText="0">
      <xdr:nvSpPr>
        <xdr:cNvPr id="1" name="テキスト 1"/>
        <xdr:cNvSpPr txBox="1">
          <a:spLocks noChangeArrowheads="1"/>
        </xdr:cNvSpPr>
      </xdr:nvSpPr>
      <xdr:spPr>
        <a:xfrm>
          <a:off x="57150" y="70294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0</xdr:rowOff>
    </xdr:from>
    <xdr:ext cx="114300" cy="257175"/>
    <xdr:sp fLocksText="0">
      <xdr:nvSpPr>
        <xdr:cNvPr id="1" name="テキスト 1"/>
        <xdr:cNvSpPr txBox="1">
          <a:spLocks noChangeArrowheads="1"/>
        </xdr:cNvSpPr>
      </xdr:nvSpPr>
      <xdr:spPr>
        <a:xfrm>
          <a:off x="57150" y="0"/>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47</xdr:row>
      <xdr:rowOff>123825</xdr:rowOff>
    </xdr:from>
    <xdr:ext cx="114300" cy="257175"/>
    <xdr:sp fLocksText="0">
      <xdr:nvSpPr>
        <xdr:cNvPr id="2" name="テキスト 1"/>
        <xdr:cNvSpPr txBox="1">
          <a:spLocks noChangeArrowheads="1"/>
        </xdr:cNvSpPr>
      </xdr:nvSpPr>
      <xdr:spPr>
        <a:xfrm>
          <a:off x="57150" y="7477125"/>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47</xdr:row>
      <xdr:rowOff>123825</xdr:rowOff>
    </xdr:from>
    <xdr:ext cx="114300" cy="257175"/>
    <xdr:sp fLocksText="0">
      <xdr:nvSpPr>
        <xdr:cNvPr id="3" name="テキスト 1"/>
        <xdr:cNvSpPr txBox="1">
          <a:spLocks noChangeArrowheads="1"/>
        </xdr:cNvSpPr>
      </xdr:nvSpPr>
      <xdr:spPr>
        <a:xfrm>
          <a:off x="57150" y="7477125"/>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47</xdr:row>
      <xdr:rowOff>123825</xdr:rowOff>
    </xdr:from>
    <xdr:ext cx="114300" cy="257175"/>
    <xdr:sp fLocksText="0">
      <xdr:nvSpPr>
        <xdr:cNvPr id="4" name="テキスト 1"/>
        <xdr:cNvSpPr txBox="1">
          <a:spLocks noChangeArrowheads="1"/>
        </xdr:cNvSpPr>
      </xdr:nvSpPr>
      <xdr:spPr>
        <a:xfrm>
          <a:off x="57150" y="7477125"/>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45</xdr:row>
      <xdr:rowOff>123825</xdr:rowOff>
    </xdr:from>
    <xdr:ext cx="85725" cy="190500"/>
    <xdr:sp fLocksText="0">
      <xdr:nvSpPr>
        <xdr:cNvPr id="1" name="テキスト 1"/>
        <xdr:cNvSpPr txBox="1">
          <a:spLocks noChangeArrowheads="1"/>
        </xdr:cNvSpPr>
      </xdr:nvSpPr>
      <xdr:spPr>
        <a:xfrm>
          <a:off x="57150" y="696277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xdr:colOff>
      <xdr:row>0</xdr:row>
      <xdr:rowOff>152400</xdr:rowOff>
    </xdr:to>
    <xdr:pic>
      <xdr:nvPicPr>
        <xdr:cNvPr id="1" name="Picture 1"/>
        <xdr:cNvPicPr preferRelativeResize="1">
          <a:picLocks noChangeAspect="1"/>
        </xdr:cNvPicPr>
      </xdr:nvPicPr>
      <xdr:blipFill>
        <a:blip r:embed="rId1"/>
        <a:stretch>
          <a:fillRect/>
        </a:stretch>
      </xdr:blipFill>
      <xdr:spPr>
        <a:xfrm>
          <a:off x="0" y="0"/>
          <a:ext cx="171450" cy="1524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b11f0341\D\&#20418;&#20849;&#36890;&#65297;&#12496;&#12483;&#12463;&#12450;&#12483;&#12503;111107\&#20418;&#20849;&#36890;&#65297;\&#20853;&#24235;&#12398;&#22269;&#20445;&#12539;&#32769;&#20581;\&#20853;&#24235;&#12398;&#22269;&#20445;&#12539;&#32769;&#20581;&#65288;&#24179;&#25104;&#65298;&#65302;&#24180;&#24230;&#65289;\01&#32113;&#35336;&#34920;\01&#32113;&#35336;&#34920;\&#9675;26%20&#31532;2&#34920;&#12539;&#31532;4&#349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b11f0341\D\&#20418;&#20849;&#36890;&#65297;&#12496;&#12483;&#12463;&#12450;&#12483;&#12503;111107\&#20418;&#20849;&#36890;&#65297;\&#20853;&#24235;&#12398;&#22269;&#20445;&#12539;&#32769;&#20581;\&#20853;&#24235;&#12398;&#22269;&#20445;&#12539;&#32769;&#20581;&#65288;&#24179;&#25104;&#65298;&#65302;&#24180;&#24230;&#65289;\01&#32113;&#35336;&#34920;\01&#32113;&#35336;&#34920;\&#9675;26%20&#31532;3&#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3%20&#26087;&#21307;&#30274;&#20418;\26&#12402;&#12423;&#12358;&#12372;&#12398;&#22269;&#20445;&#12487;&#12540;&#12479;&#65288;&#25552;&#20986;&#29992;&#12288;&#26087;&#21307;&#30274;&#20418;&#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表"/>
      <sheetName val="4表1"/>
      <sheetName val="基礎データ"/>
      <sheetName val="一人あたり基金保有"/>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３表２６"/>
      <sheetName val="第３表25"/>
      <sheetName val="第３表２４"/>
      <sheetName val="第３表23 "/>
      <sheetName val="第３表22"/>
      <sheetName val="第３表21"/>
      <sheetName val="第３表20"/>
      <sheetName val="第３表⑲"/>
      <sheetName val="第３表 ⑱"/>
      <sheetName val="第３表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第6表"/>
      <sheetName val="第8表"/>
      <sheetName val="第9表"/>
      <sheetName val="第10表"/>
      <sheetName val="第11表"/>
      <sheetName val="第12表"/>
      <sheetName val="第16表"/>
      <sheetName val="第17表"/>
      <sheetName val="第18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189"/>
  <sheetViews>
    <sheetView tabSelected="1" view="pageBreakPreview" zoomScaleSheetLayoutView="100" workbookViewId="0" topLeftCell="A1">
      <selection activeCell="A1" sqref="A1"/>
    </sheetView>
  </sheetViews>
  <sheetFormatPr defaultColWidth="9.00390625" defaultRowHeight="12.75"/>
  <cols>
    <col min="1" max="1" width="4.75390625" style="8" customWidth="1"/>
    <col min="2" max="2" width="11.375" style="8" customWidth="1"/>
    <col min="3" max="3" width="11.875" style="22" customWidth="1"/>
    <col min="4" max="5" width="11.75390625" style="83" customWidth="1"/>
    <col min="6" max="6" width="10.00390625" style="83" customWidth="1"/>
    <col min="7" max="7" width="12.125" style="83" customWidth="1"/>
    <col min="8" max="12" width="10.00390625" style="83" customWidth="1"/>
    <col min="13" max="13" width="8.125" style="83" customWidth="1"/>
    <col min="14" max="14" width="8.625" style="83" customWidth="1"/>
    <col min="15" max="16" width="9.375" style="83" customWidth="1"/>
    <col min="17" max="17" width="12.875" style="83" bestFit="1" customWidth="1"/>
    <col min="18" max="18" width="11.375" style="83" customWidth="1"/>
    <col min="19" max="19" width="8.00390625" style="83" customWidth="1"/>
    <col min="20" max="20" width="7.25390625" style="83" customWidth="1"/>
    <col min="21" max="21" width="18.375" style="83" customWidth="1"/>
    <col min="22" max="22" width="12.75390625" style="83" customWidth="1"/>
    <col min="23" max="23" width="18.625" style="837" customWidth="1"/>
    <col min="24" max="24" width="7.375" style="83" customWidth="1"/>
    <col min="25" max="31" width="11.875" style="8" customWidth="1"/>
    <col min="32" max="32" width="7.125" style="8" customWidth="1"/>
    <col min="33" max="33" width="6.375" style="8" customWidth="1"/>
    <col min="34" max="41" width="11.875" style="8" customWidth="1"/>
    <col min="42" max="16384" width="9.125" style="8" customWidth="1"/>
  </cols>
  <sheetData>
    <row r="1" spans="2:24" s="9" customFormat="1" ht="17.25">
      <c r="B1" s="10"/>
      <c r="C1" s="1" t="s">
        <v>96</v>
      </c>
      <c r="D1" s="40"/>
      <c r="E1" s="41"/>
      <c r="F1" s="42"/>
      <c r="G1" s="43"/>
      <c r="H1" s="43"/>
      <c r="I1" s="43"/>
      <c r="J1" s="43"/>
      <c r="K1" s="43"/>
      <c r="M1" s="44"/>
      <c r="N1" s="44"/>
      <c r="O1" s="44"/>
      <c r="Q1" s="44"/>
      <c r="R1" s="44"/>
      <c r="S1" s="170"/>
      <c r="T1" s="44"/>
      <c r="U1" s="44"/>
      <c r="V1" s="44"/>
      <c r="W1" s="827"/>
      <c r="X1" s="44"/>
    </row>
    <row r="2" spans="1:24" s="9" customFormat="1" ht="15" customHeight="1">
      <c r="A2" s="11"/>
      <c r="B2" s="11"/>
      <c r="C2" s="12"/>
      <c r="D2" s="174"/>
      <c r="E2" s="174"/>
      <c r="F2" s="174"/>
      <c r="G2" s="174"/>
      <c r="H2" s="174"/>
      <c r="I2" s="174"/>
      <c r="J2" s="174"/>
      <c r="K2" s="174"/>
      <c r="L2" s="174"/>
      <c r="M2" s="45"/>
      <c r="N2" s="45"/>
      <c r="O2" s="45"/>
      <c r="P2" s="45"/>
      <c r="Q2" s="174"/>
      <c r="R2" s="174"/>
      <c r="S2" s="45"/>
      <c r="T2" s="45"/>
      <c r="U2" s="174"/>
      <c r="V2" s="174"/>
      <c r="W2" s="828"/>
      <c r="X2" s="174"/>
    </row>
    <row r="3" spans="1:24" s="9" customFormat="1" ht="12">
      <c r="A3" s="13"/>
      <c r="B3" s="13"/>
      <c r="C3" s="13" t="s">
        <v>0</v>
      </c>
      <c r="D3" s="46" t="s">
        <v>1</v>
      </c>
      <c r="E3" s="46" t="s">
        <v>2</v>
      </c>
      <c r="F3" s="46" t="s">
        <v>3</v>
      </c>
      <c r="G3" s="48" t="s">
        <v>169</v>
      </c>
      <c r="H3" s="164" t="s">
        <v>170</v>
      </c>
      <c r="I3" s="46" t="s">
        <v>173</v>
      </c>
      <c r="J3" s="46" t="s">
        <v>180</v>
      </c>
      <c r="K3" s="46" t="s">
        <v>182</v>
      </c>
      <c r="L3" s="48" t="s">
        <v>184</v>
      </c>
      <c r="M3" s="47" t="s">
        <v>4</v>
      </c>
      <c r="N3" s="46" t="s">
        <v>3</v>
      </c>
      <c r="O3" s="49" t="s">
        <v>188</v>
      </c>
      <c r="P3" s="47" t="s">
        <v>178</v>
      </c>
      <c r="Q3" s="46" t="s">
        <v>13</v>
      </c>
      <c r="R3" s="46" t="s">
        <v>5</v>
      </c>
      <c r="S3" s="46" t="s">
        <v>15</v>
      </c>
      <c r="T3" s="46" t="s">
        <v>192</v>
      </c>
      <c r="U3" s="50" t="s">
        <v>6</v>
      </c>
      <c r="V3" s="51"/>
      <c r="W3" s="829"/>
      <c r="X3" s="48" t="s">
        <v>20</v>
      </c>
    </row>
    <row r="4" spans="1:24" s="9" customFormat="1" ht="12">
      <c r="A4" s="2" t="s">
        <v>7</v>
      </c>
      <c r="B4" s="2" t="s">
        <v>8</v>
      </c>
      <c r="C4" s="2" t="s">
        <v>21</v>
      </c>
      <c r="D4" s="52"/>
      <c r="E4" s="52" t="s">
        <v>9</v>
      </c>
      <c r="F4" s="52" t="s">
        <v>10</v>
      </c>
      <c r="G4" s="55"/>
      <c r="H4" s="165" t="s">
        <v>172</v>
      </c>
      <c r="I4" s="52" t="s">
        <v>174</v>
      </c>
      <c r="J4" s="52" t="s">
        <v>181</v>
      </c>
      <c r="K4" s="52" t="s">
        <v>183</v>
      </c>
      <c r="L4" s="55" t="s">
        <v>185</v>
      </c>
      <c r="M4" s="53" t="s">
        <v>11</v>
      </c>
      <c r="N4" s="54" t="s">
        <v>101</v>
      </c>
      <c r="O4" s="54" t="s">
        <v>179</v>
      </c>
      <c r="P4" s="53" t="s">
        <v>179</v>
      </c>
      <c r="Q4" s="52"/>
      <c r="R4" s="52" t="s">
        <v>14</v>
      </c>
      <c r="S4" s="52"/>
      <c r="T4" s="52" t="s">
        <v>16</v>
      </c>
      <c r="U4" s="46" t="s">
        <v>17</v>
      </c>
      <c r="V4" s="46" t="s">
        <v>18</v>
      </c>
      <c r="W4" s="830" t="s">
        <v>19</v>
      </c>
      <c r="X4" s="55" t="s">
        <v>29</v>
      </c>
    </row>
    <row r="5" spans="1:24" s="9" customFormat="1" ht="12">
      <c r="A5" s="2"/>
      <c r="B5" s="2"/>
      <c r="C5" s="2"/>
      <c r="D5" s="52" t="s">
        <v>22</v>
      </c>
      <c r="E5" s="56" t="s">
        <v>23</v>
      </c>
      <c r="F5" s="52" t="s">
        <v>24</v>
      </c>
      <c r="G5" s="55" t="s">
        <v>25</v>
      </c>
      <c r="H5" s="52" t="s">
        <v>102</v>
      </c>
      <c r="I5" s="52" t="s">
        <v>171</v>
      </c>
      <c r="J5" s="52" t="s">
        <v>175</v>
      </c>
      <c r="K5" s="52" t="s">
        <v>176</v>
      </c>
      <c r="L5" s="55" t="s">
        <v>177</v>
      </c>
      <c r="M5" s="52" t="s">
        <v>26</v>
      </c>
      <c r="N5" s="52" t="s">
        <v>27</v>
      </c>
      <c r="O5" s="55" t="s">
        <v>187</v>
      </c>
      <c r="P5" s="55" t="s">
        <v>186</v>
      </c>
      <c r="Q5" s="52" t="s">
        <v>189</v>
      </c>
      <c r="R5" s="52" t="s">
        <v>190</v>
      </c>
      <c r="S5" s="52" t="s">
        <v>191</v>
      </c>
      <c r="T5" s="52" t="s">
        <v>12</v>
      </c>
      <c r="U5" s="52" t="s">
        <v>28</v>
      </c>
      <c r="V5" s="52"/>
      <c r="W5" s="831"/>
      <c r="X5" s="55"/>
    </row>
    <row r="6" spans="1:24" s="9" customFormat="1" ht="12">
      <c r="A6" s="15"/>
      <c r="B6" s="16" t="s">
        <v>98</v>
      </c>
      <c r="C6" s="17"/>
      <c r="D6" s="57" t="s">
        <v>30</v>
      </c>
      <c r="E6" s="57" t="s">
        <v>31</v>
      </c>
      <c r="F6" s="57" t="s">
        <v>31</v>
      </c>
      <c r="G6" s="58" t="s">
        <v>31</v>
      </c>
      <c r="H6" s="145"/>
      <c r="I6" s="58" t="s">
        <v>31</v>
      </c>
      <c r="J6" s="57"/>
      <c r="K6" s="57"/>
      <c r="L6" s="58"/>
      <c r="M6" s="57" t="s">
        <v>31</v>
      </c>
      <c r="N6" s="57" t="s">
        <v>32</v>
      </c>
      <c r="O6" s="58" t="s">
        <v>32</v>
      </c>
      <c r="P6" s="57"/>
      <c r="Q6" s="57" t="s">
        <v>31</v>
      </c>
      <c r="R6" s="57" t="s">
        <v>31</v>
      </c>
      <c r="S6" s="57" t="s">
        <v>32</v>
      </c>
      <c r="T6" s="57"/>
      <c r="U6" s="59" t="s">
        <v>33</v>
      </c>
      <c r="V6" s="59" t="s">
        <v>33</v>
      </c>
      <c r="W6" s="832" t="s">
        <v>33</v>
      </c>
      <c r="X6" s="58" t="s">
        <v>31</v>
      </c>
    </row>
    <row r="7" spans="1:24" s="9" customFormat="1" ht="12">
      <c r="A7" s="18"/>
      <c r="B7" s="185" t="s">
        <v>268</v>
      </c>
      <c r="C7" s="14"/>
      <c r="D7" s="60">
        <v>917502</v>
      </c>
      <c r="E7" s="62">
        <v>1614343</v>
      </c>
      <c r="F7" s="61">
        <v>87592</v>
      </c>
      <c r="G7" s="171">
        <v>57293</v>
      </c>
      <c r="H7" s="171">
        <v>461888</v>
      </c>
      <c r="I7" s="61">
        <v>584849</v>
      </c>
      <c r="J7" s="171">
        <v>273163</v>
      </c>
      <c r="K7" s="171">
        <v>237150</v>
      </c>
      <c r="L7" s="171">
        <v>510313</v>
      </c>
      <c r="M7" s="63">
        <v>1.7</v>
      </c>
      <c r="N7" s="64" t="s">
        <v>97</v>
      </c>
      <c r="O7" s="65">
        <v>36.23</v>
      </c>
      <c r="P7" s="201">
        <v>31.61</v>
      </c>
      <c r="Q7" s="66">
        <v>5578293</v>
      </c>
      <c r="R7" s="66">
        <v>1592991</v>
      </c>
      <c r="S7" s="67">
        <v>28.56</v>
      </c>
      <c r="T7" s="52"/>
      <c r="U7" s="60"/>
      <c r="V7" s="60"/>
      <c r="W7" s="833"/>
      <c r="X7" s="60">
        <v>767</v>
      </c>
    </row>
    <row r="8" spans="1:25" s="9" customFormat="1" ht="12">
      <c r="A8" s="32"/>
      <c r="B8" s="185" t="s">
        <v>211</v>
      </c>
      <c r="C8" s="2"/>
      <c r="D8" s="60">
        <v>913470</v>
      </c>
      <c r="E8" s="62">
        <v>1595777</v>
      </c>
      <c r="F8" s="61">
        <v>92801</v>
      </c>
      <c r="G8" s="171">
        <v>55379</v>
      </c>
      <c r="H8" s="171">
        <v>445415</v>
      </c>
      <c r="I8" s="61">
        <v>589900</v>
      </c>
      <c r="J8" s="171">
        <v>260765</v>
      </c>
      <c r="K8" s="171">
        <v>244318</v>
      </c>
      <c r="L8" s="171">
        <v>505083</v>
      </c>
      <c r="M8" s="63">
        <v>1.7</v>
      </c>
      <c r="N8" s="64" t="s">
        <v>97</v>
      </c>
      <c r="O8" s="65">
        <v>36.97</v>
      </c>
      <c r="P8" s="201">
        <v>31.65</v>
      </c>
      <c r="Q8" s="66">
        <v>5568403</v>
      </c>
      <c r="R8" s="66">
        <v>1575553</v>
      </c>
      <c r="S8" s="67">
        <v>28.29</v>
      </c>
      <c r="T8" s="52"/>
      <c r="U8" s="66"/>
      <c r="V8" s="66"/>
      <c r="W8" s="834"/>
      <c r="X8" s="60">
        <v>760</v>
      </c>
      <c r="Y8" s="33"/>
    </row>
    <row r="9" spans="1:25" s="9" customFormat="1" ht="12">
      <c r="A9" s="32"/>
      <c r="B9" s="185" t="s">
        <v>269</v>
      </c>
      <c r="C9" s="2"/>
      <c r="D9" s="161">
        <v>909607</v>
      </c>
      <c r="E9" s="61">
        <v>1575860</v>
      </c>
      <c r="F9" s="61">
        <v>86534</v>
      </c>
      <c r="G9" s="61">
        <v>53355</v>
      </c>
      <c r="H9" s="172">
        <v>429457</v>
      </c>
      <c r="I9" s="61">
        <v>573486</v>
      </c>
      <c r="J9" s="167">
        <v>265020</v>
      </c>
      <c r="K9" s="167">
        <v>254542</v>
      </c>
      <c r="L9" s="61">
        <v>519562</v>
      </c>
      <c r="M9" s="63">
        <v>1.7</v>
      </c>
      <c r="N9" s="162" t="s">
        <v>97</v>
      </c>
      <c r="O9" s="65">
        <v>36.39</v>
      </c>
      <c r="P9" s="65">
        <v>32.97</v>
      </c>
      <c r="Q9" s="66">
        <v>5555660</v>
      </c>
      <c r="R9" s="163">
        <v>1554350</v>
      </c>
      <c r="S9" s="67">
        <v>27.98</v>
      </c>
      <c r="T9" s="52"/>
      <c r="U9" s="66"/>
      <c r="V9" s="66"/>
      <c r="W9" s="834"/>
      <c r="X9" s="161">
        <v>762</v>
      </c>
      <c r="Y9" s="34"/>
    </row>
    <row r="10" spans="1:24" s="9" customFormat="1" ht="12">
      <c r="A10" s="39"/>
      <c r="B10" s="185" t="s">
        <v>270</v>
      </c>
      <c r="C10" s="37"/>
      <c r="D10" s="68">
        <v>905373</v>
      </c>
      <c r="E10" s="69">
        <v>1553239</v>
      </c>
      <c r="F10" s="69">
        <v>76445</v>
      </c>
      <c r="G10" s="69">
        <v>51225</v>
      </c>
      <c r="H10" s="173">
        <v>410765</v>
      </c>
      <c r="I10" s="69">
        <v>549449</v>
      </c>
      <c r="J10" s="69">
        <v>277915</v>
      </c>
      <c r="K10" s="168">
        <v>263885</v>
      </c>
      <c r="L10" s="69">
        <v>541800</v>
      </c>
      <c r="M10" s="70">
        <v>1.7</v>
      </c>
      <c r="N10" s="71" t="s">
        <v>97</v>
      </c>
      <c r="O10" s="72">
        <v>35.37</v>
      </c>
      <c r="P10" s="72">
        <v>34.88</v>
      </c>
      <c r="Q10" s="73">
        <v>5540146</v>
      </c>
      <c r="R10" s="74">
        <v>1529613</v>
      </c>
      <c r="S10" s="75">
        <v>27.61</v>
      </c>
      <c r="T10" s="76"/>
      <c r="U10" s="73"/>
      <c r="V10" s="73"/>
      <c r="W10" s="835"/>
      <c r="X10" s="68">
        <v>769</v>
      </c>
    </row>
    <row r="11" spans="1:24" s="9" customFormat="1" ht="12">
      <c r="A11" s="18"/>
      <c r="B11" s="131" t="s">
        <v>271</v>
      </c>
      <c r="C11" s="38"/>
      <c r="D11" s="1837">
        <v>898431</v>
      </c>
      <c r="E11" s="1837">
        <v>1524527</v>
      </c>
      <c r="F11" s="1837">
        <v>62076</v>
      </c>
      <c r="G11" s="1837">
        <v>48404</v>
      </c>
      <c r="H11" s="1837">
        <v>388743</v>
      </c>
      <c r="I11" s="1837">
        <v>520852</v>
      </c>
      <c r="J11" s="1837">
        <v>309383</v>
      </c>
      <c r="K11" s="1837">
        <v>277428</v>
      </c>
      <c r="L11" s="1837">
        <v>559536</v>
      </c>
      <c r="M11" s="1838">
        <v>1.7</v>
      </c>
      <c r="N11" s="1839" t="s">
        <v>97</v>
      </c>
      <c r="O11" s="836">
        <v>34.16</v>
      </c>
      <c r="P11" s="836">
        <v>36.7</v>
      </c>
      <c r="Q11" s="78">
        <v>5523347</v>
      </c>
      <c r="R11" s="1837">
        <v>1495740</v>
      </c>
      <c r="S11" s="836">
        <v>27.08</v>
      </c>
      <c r="T11" s="77"/>
      <c r="U11" s="78"/>
      <c r="V11" s="78"/>
      <c r="W11" s="836"/>
      <c r="X11" s="1837">
        <v>786</v>
      </c>
    </row>
    <row r="12" spans="1:24" s="9" customFormat="1" ht="12">
      <c r="A12" s="134"/>
      <c r="B12" s="135" t="s">
        <v>34</v>
      </c>
      <c r="C12" s="135"/>
      <c r="D12" s="60">
        <v>800684</v>
      </c>
      <c r="E12" s="60">
        <v>1332191</v>
      </c>
      <c r="F12" s="60">
        <v>57321</v>
      </c>
      <c r="G12" s="60">
        <v>39381</v>
      </c>
      <c r="H12" s="60">
        <v>323755</v>
      </c>
      <c r="I12" s="60">
        <v>446809</v>
      </c>
      <c r="J12" s="60">
        <v>282445</v>
      </c>
      <c r="K12" s="60">
        <v>257955</v>
      </c>
      <c r="L12" s="60">
        <v>522246</v>
      </c>
      <c r="M12" s="1840">
        <v>1.7</v>
      </c>
      <c r="N12" s="1841">
        <v>4.3</v>
      </c>
      <c r="O12" s="65">
        <v>33.54</v>
      </c>
      <c r="P12" s="65">
        <v>39.2</v>
      </c>
      <c r="Q12" s="60">
        <v>5263460</v>
      </c>
      <c r="R12" s="60">
        <v>1305407</v>
      </c>
      <c r="S12" s="65">
        <v>24.8</v>
      </c>
      <c r="T12" s="55"/>
      <c r="U12" s="60"/>
      <c r="V12" s="60"/>
      <c r="W12" s="833"/>
      <c r="X12" s="60">
        <v>685</v>
      </c>
    </row>
    <row r="13" spans="1:24" s="9" customFormat="1" ht="12">
      <c r="A13" s="134"/>
      <c r="B13" s="135" t="s">
        <v>35</v>
      </c>
      <c r="C13" s="135"/>
      <c r="D13" s="60">
        <v>39123</v>
      </c>
      <c r="E13" s="60">
        <v>68748</v>
      </c>
      <c r="F13" s="60">
        <v>4755</v>
      </c>
      <c r="G13" s="60">
        <v>1719</v>
      </c>
      <c r="H13" s="60">
        <v>14726</v>
      </c>
      <c r="I13" s="60">
        <v>22783</v>
      </c>
      <c r="J13" s="60">
        <v>16129</v>
      </c>
      <c r="K13" s="60">
        <v>14184</v>
      </c>
      <c r="L13" s="60">
        <v>29520</v>
      </c>
      <c r="M13" s="1840">
        <v>1.8</v>
      </c>
      <c r="N13" s="1841">
        <v>6.92</v>
      </c>
      <c r="O13" s="65">
        <v>33.14</v>
      </c>
      <c r="P13" s="65">
        <v>42.94</v>
      </c>
      <c r="Q13" s="60">
        <v>259887</v>
      </c>
      <c r="R13" s="60">
        <v>67522</v>
      </c>
      <c r="S13" s="65">
        <v>25.98</v>
      </c>
      <c r="T13" s="65"/>
      <c r="U13" s="60"/>
      <c r="V13" s="60"/>
      <c r="W13" s="833"/>
      <c r="X13" s="60">
        <v>41</v>
      </c>
    </row>
    <row r="14" spans="1:24" s="9" customFormat="1" ht="12">
      <c r="A14" s="134"/>
      <c r="B14" s="135" t="s">
        <v>36</v>
      </c>
      <c r="C14" s="135"/>
      <c r="D14" s="60">
        <v>839807</v>
      </c>
      <c r="E14" s="60">
        <v>1400939</v>
      </c>
      <c r="F14" s="60">
        <v>62076</v>
      </c>
      <c r="G14" s="60">
        <v>41100</v>
      </c>
      <c r="H14" s="60">
        <v>338481</v>
      </c>
      <c r="I14" s="60">
        <v>469592</v>
      </c>
      <c r="J14" s="60">
        <v>298574</v>
      </c>
      <c r="K14" s="60">
        <v>272139</v>
      </c>
      <c r="L14" s="60">
        <v>551766</v>
      </c>
      <c r="M14" s="1840">
        <v>1.7</v>
      </c>
      <c r="N14" s="1841">
        <v>4.43</v>
      </c>
      <c r="O14" s="65">
        <v>33.52</v>
      </c>
      <c r="P14" s="65">
        <v>39.39</v>
      </c>
      <c r="Q14" s="60">
        <v>5523347</v>
      </c>
      <c r="R14" s="60">
        <v>1372929</v>
      </c>
      <c r="S14" s="65">
        <v>24.86</v>
      </c>
      <c r="T14" s="55" t="s">
        <v>37</v>
      </c>
      <c r="U14" s="60"/>
      <c r="V14" s="60"/>
      <c r="W14" s="1842" t="s">
        <v>37</v>
      </c>
      <c r="X14" s="60">
        <v>726</v>
      </c>
    </row>
    <row r="15" spans="1:35" s="9" customFormat="1" ht="12">
      <c r="A15" s="134"/>
      <c r="B15" s="135" t="s">
        <v>38</v>
      </c>
      <c r="C15" s="135"/>
      <c r="D15" s="60">
        <v>58624</v>
      </c>
      <c r="E15" s="60">
        <v>123588</v>
      </c>
      <c r="F15" s="1843" t="s">
        <v>137</v>
      </c>
      <c r="G15" s="60">
        <v>7304</v>
      </c>
      <c r="H15" s="60">
        <v>50262</v>
      </c>
      <c r="I15" s="60">
        <v>51260</v>
      </c>
      <c r="J15" s="60">
        <v>10809</v>
      </c>
      <c r="K15" s="60">
        <v>5289</v>
      </c>
      <c r="L15" s="60">
        <v>7770</v>
      </c>
      <c r="M15" s="1840">
        <v>2.1</v>
      </c>
      <c r="N15" s="1843" t="s">
        <v>137</v>
      </c>
      <c r="O15" s="65">
        <v>41.48</v>
      </c>
      <c r="P15" s="65">
        <v>6.29</v>
      </c>
      <c r="Q15" s="1843" t="s">
        <v>137</v>
      </c>
      <c r="R15" s="60">
        <v>122811</v>
      </c>
      <c r="S15" s="1843" t="s">
        <v>137</v>
      </c>
      <c r="T15" s="55" t="s">
        <v>39</v>
      </c>
      <c r="U15" s="60"/>
      <c r="V15" s="60"/>
      <c r="W15" s="1842" t="s">
        <v>39</v>
      </c>
      <c r="X15" s="60">
        <v>60</v>
      </c>
      <c r="AI15" s="130"/>
    </row>
    <row r="16" spans="1:35" s="9" customFormat="1" ht="10.5" customHeight="1">
      <c r="A16" s="134"/>
      <c r="B16" s="136"/>
      <c r="C16" s="136"/>
      <c r="D16" s="66"/>
      <c r="E16" s="66"/>
      <c r="F16" s="66"/>
      <c r="G16" s="60"/>
      <c r="H16" s="1844"/>
      <c r="I16" s="60"/>
      <c r="J16" s="66"/>
      <c r="K16" s="66"/>
      <c r="L16" s="60"/>
      <c r="M16" s="63"/>
      <c r="N16" s="67"/>
      <c r="O16" s="65"/>
      <c r="P16" s="65"/>
      <c r="Q16" s="66"/>
      <c r="R16" s="66"/>
      <c r="S16" s="67"/>
      <c r="T16" s="67"/>
      <c r="U16" s="66"/>
      <c r="V16" s="66"/>
      <c r="W16" s="834"/>
      <c r="X16" s="60"/>
      <c r="AH16" s="129"/>
      <c r="AI16" s="129"/>
    </row>
    <row r="17" spans="1:34" ht="12">
      <c r="A17" s="137">
        <v>1</v>
      </c>
      <c r="B17" s="136" t="s">
        <v>40</v>
      </c>
      <c r="C17" s="186" t="s">
        <v>212</v>
      </c>
      <c r="D17" s="1845">
        <v>238713</v>
      </c>
      <c r="E17" s="1846">
        <v>382675</v>
      </c>
      <c r="F17" s="1846">
        <v>10143</v>
      </c>
      <c r="G17" s="291">
        <v>11359</v>
      </c>
      <c r="H17" s="1847">
        <v>97687</v>
      </c>
      <c r="I17" s="1846">
        <v>127315</v>
      </c>
      <c r="J17" s="1848">
        <v>78056</v>
      </c>
      <c r="K17" s="1848">
        <v>73353</v>
      </c>
      <c r="L17" s="1846">
        <v>146314</v>
      </c>
      <c r="M17" s="63">
        <v>1.6</v>
      </c>
      <c r="N17" s="67">
        <v>2.65</v>
      </c>
      <c r="O17" s="65">
        <v>33.27</v>
      </c>
      <c r="P17" s="65">
        <v>38.23</v>
      </c>
      <c r="Q17" s="1846">
        <v>1533604</v>
      </c>
      <c r="R17" s="1846">
        <v>375123</v>
      </c>
      <c r="S17" s="67">
        <v>24.46</v>
      </c>
      <c r="T17" s="1849" t="s">
        <v>104</v>
      </c>
      <c r="U17" s="1850">
        <v>420000</v>
      </c>
      <c r="V17" s="1850">
        <v>50000</v>
      </c>
      <c r="W17" s="831" t="s">
        <v>61</v>
      </c>
      <c r="X17" s="1851">
        <v>186</v>
      </c>
      <c r="AC17" s="20">
        <f aca="true" t="shared" si="0" ref="AC17:AC40">E17-F17</f>
        <v>372532</v>
      </c>
      <c r="AF17"/>
      <c r="AG17" s="117"/>
      <c r="AH17" s="118"/>
    </row>
    <row r="18" spans="1:34" ht="13.5">
      <c r="A18" s="137">
        <v>2</v>
      </c>
      <c r="B18" s="136" t="s">
        <v>41</v>
      </c>
      <c r="C18" s="186" t="s">
        <v>213</v>
      </c>
      <c r="D18" s="1845">
        <v>79823</v>
      </c>
      <c r="E18" s="1846">
        <v>137637</v>
      </c>
      <c r="F18" s="1846">
        <v>5810</v>
      </c>
      <c r="G18" s="1846">
        <v>4820</v>
      </c>
      <c r="H18" s="1852">
        <v>34933</v>
      </c>
      <c r="I18" s="1846">
        <v>45771</v>
      </c>
      <c r="J18" s="1848">
        <v>28300</v>
      </c>
      <c r="K18" s="1848">
        <v>25446</v>
      </c>
      <c r="L18" s="1846">
        <v>52113</v>
      </c>
      <c r="M18" s="63">
        <v>1.7</v>
      </c>
      <c r="N18" s="67">
        <v>4.22</v>
      </c>
      <c r="O18" s="65">
        <v>33.25</v>
      </c>
      <c r="P18" s="65">
        <v>37.86</v>
      </c>
      <c r="Q18" s="1846">
        <v>532971</v>
      </c>
      <c r="R18" s="1846">
        <v>135106</v>
      </c>
      <c r="S18" s="67">
        <v>25.35</v>
      </c>
      <c r="T18" s="1849" t="s">
        <v>104</v>
      </c>
      <c r="U18" s="1850">
        <v>420000</v>
      </c>
      <c r="V18" s="1850">
        <v>50000</v>
      </c>
      <c r="W18" s="1853" t="s">
        <v>138</v>
      </c>
      <c r="X18" s="1851">
        <v>44</v>
      </c>
      <c r="AC18" s="20">
        <f t="shared" si="0"/>
        <v>131827</v>
      </c>
      <c r="AF18" s="119"/>
      <c r="AG18" s="120"/>
      <c r="AH18" s="121"/>
    </row>
    <row r="19" spans="1:34" ht="12">
      <c r="A19" s="137">
        <v>3</v>
      </c>
      <c r="B19" s="136" t="s">
        <v>42</v>
      </c>
      <c r="C19" s="186" t="s">
        <v>214</v>
      </c>
      <c r="D19" s="1845">
        <v>77598</v>
      </c>
      <c r="E19" s="1846">
        <v>125403</v>
      </c>
      <c r="F19" s="1846">
        <v>5247</v>
      </c>
      <c r="G19" s="1846">
        <v>4096</v>
      </c>
      <c r="H19" s="1852">
        <v>33533</v>
      </c>
      <c r="I19" s="1846">
        <v>42878</v>
      </c>
      <c r="J19" s="1848">
        <v>23322</v>
      </c>
      <c r="K19" s="1848">
        <v>22742</v>
      </c>
      <c r="L19" s="1846">
        <v>44896</v>
      </c>
      <c r="M19" s="63">
        <v>1.6</v>
      </c>
      <c r="N19" s="67">
        <v>4.18</v>
      </c>
      <c r="O19" s="65">
        <v>34.19</v>
      </c>
      <c r="P19" s="65">
        <v>35.8</v>
      </c>
      <c r="Q19" s="1846">
        <v>446125</v>
      </c>
      <c r="R19" s="1846">
        <v>122308</v>
      </c>
      <c r="S19" s="67">
        <v>27.42</v>
      </c>
      <c r="T19" s="1849" t="s">
        <v>104</v>
      </c>
      <c r="U19" s="1850">
        <v>420000</v>
      </c>
      <c r="V19" s="1850">
        <v>30000</v>
      </c>
      <c r="W19" s="1853" t="s">
        <v>109</v>
      </c>
      <c r="X19" s="1851">
        <v>60</v>
      </c>
      <c r="AC19" s="20">
        <f t="shared" si="0"/>
        <v>120156</v>
      </c>
      <c r="AF19"/>
      <c r="AG19" s="122"/>
      <c r="AH19" s="121"/>
    </row>
    <row r="20" spans="1:34" ht="12">
      <c r="A20" s="137">
        <v>4</v>
      </c>
      <c r="B20" s="136" t="s">
        <v>43</v>
      </c>
      <c r="C20" s="186" t="s">
        <v>215</v>
      </c>
      <c r="D20" s="1845">
        <v>42379</v>
      </c>
      <c r="E20" s="1846">
        <v>70418</v>
      </c>
      <c r="F20" s="1846">
        <v>3750</v>
      </c>
      <c r="G20" s="1846">
        <v>1869</v>
      </c>
      <c r="H20" s="1852">
        <v>15952</v>
      </c>
      <c r="I20" s="1846">
        <v>23005</v>
      </c>
      <c r="J20" s="1848">
        <v>15773</v>
      </c>
      <c r="K20" s="1848">
        <v>14740</v>
      </c>
      <c r="L20" s="1846">
        <v>29592</v>
      </c>
      <c r="M20" s="63">
        <v>1.7</v>
      </c>
      <c r="N20" s="67">
        <v>5.33</v>
      </c>
      <c r="O20" s="65">
        <v>32.67</v>
      </c>
      <c r="P20" s="65">
        <v>42.02</v>
      </c>
      <c r="Q20" s="1846">
        <v>291479</v>
      </c>
      <c r="R20" s="1846">
        <v>69117</v>
      </c>
      <c r="S20" s="67">
        <v>23.71</v>
      </c>
      <c r="T20" s="1849" t="s">
        <v>104</v>
      </c>
      <c r="U20" s="1850">
        <v>420000</v>
      </c>
      <c r="V20" s="1850">
        <v>50000</v>
      </c>
      <c r="W20" s="1853" t="s">
        <v>110</v>
      </c>
      <c r="X20" s="1851">
        <v>36</v>
      </c>
      <c r="AC20" s="20">
        <f t="shared" si="0"/>
        <v>66668</v>
      </c>
      <c r="AF20"/>
      <c r="AG20" s="122"/>
      <c r="AH20" s="121"/>
    </row>
    <row r="21" spans="1:34" ht="12">
      <c r="A21" s="137">
        <v>5</v>
      </c>
      <c r="B21" s="136" t="s">
        <v>44</v>
      </c>
      <c r="C21" s="186" t="s">
        <v>216</v>
      </c>
      <c r="D21" s="1845">
        <v>64697</v>
      </c>
      <c r="E21" s="1846">
        <v>105117</v>
      </c>
      <c r="F21" s="1846">
        <v>3992</v>
      </c>
      <c r="G21" s="1846">
        <v>2937</v>
      </c>
      <c r="H21" s="1852">
        <v>26192</v>
      </c>
      <c r="I21" s="1846">
        <v>35790</v>
      </c>
      <c r="J21" s="1848">
        <v>22396</v>
      </c>
      <c r="K21" s="1848">
        <v>19737</v>
      </c>
      <c r="L21" s="1846">
        <v>40198</v>
      </c>
      <c r="M21" s="63">
        <v>1.6</v>
      </c>
      <c r="N21" s="67">
        <v>3.8</v>
      </c>
      <c r="O21" s="65">
        <v>34.05</v>
      </c>
      <c r="P21" s="65">
        <v>38.24</v>
      </c>
      <c r="Q21" s="1846">
        <v>486976</v>
      </c>
      <c r="R21" s="1846">
        <v>103273</v>
      </c>
      <c r="S21" s="67">
        <v>21.21</v>
      </c>
      <c r="T21" s="1849" t="s">
        <v>104</v>
      </c>
      <c r="U21" s="1850">
        <v>420000</v>
      </c>
      <c r="V21" s="1850">
        <v>50000</v>
      </c>
      <c r="W21" s="1853" t="s">
        <v>139</v>
      </c>
      <c r="X21" s="1851">
        <v>91</v>
      </c>
      <c r="AC21" s="20">
        <f t="shared" si="0"/>
        <v>101125</v>
      </c>
      <c r="AF21"/>
      <c r="AG21" s="122"/>
      <c r="AH21" s="121"/>
    </row>
    <row r="22" spans="1:34" ht="12">
      <c r="A22" s="137">
        <v>6</v>
      </c>
      <c r="B22" s="136" t="s">
        <v>45</v>
      </c>
      <c r="C22" s="186" t="s">
        <v>217</v>
      </c>
      <c r="D22" s="1845">
        <v>7697</v>
      </c>
      <c r="E22" s="1846">
        <v>13281</v>
      </c>
      <c r="F22" s="1846">
        <v>880</v>
      </c>
      <c r="G22" s="1846">
        <v>347</v>
      </c>
      <c r="H22" s="1852">
        <v>2954</v>
      </c>
      <c r="I22" s="1846">
        <v>4978</v>
      </c>
      <c r="J22" s="1848">
        <v>2851</v>
      </c>
      <c r="K22" s="1848">
        <v>2271</v>
      </c>
      <c r="L22" s="1846">
        <v>5002</v>
      </c>
      <c r="M22" s="63">
        <v>1.7</v>
      </c>
      <c r="N22" s="67">
        <v>6.63</v>
      </c>
      <c r="O22" s="65">
        <v>37.48</v>
      </c>
      <c r="P22" s="65">
        <v>37.66</v>
      </c>
      <c r="Q22" s="1846">
        <v>44473</v>
      </c>
      <c r="R22" s="1846">
        <v>13088</v>
      </c>
      <c r="S22" s="67">
        <v>29.43</v>
      </c>
      <c r="T22" s="1849" t="s">
        <v>104</v>
      </c>
      <c r="U22" s="1850">
        <v>420000</v>
      </c>
      <c r="V22" s="1850">
        <v>50000</v>
      </c>
      <c r="W22" s="1853" t="s">
        <v>110</v>
      </c>
      <c r="X22" s="1851">
        <v>5</v>
      </c>
      <c r="AC22" s="20">
        <f t="shared" si="0"/>
        <v>12401</v>
      </c>
      <c r="AF22"/>
      <c r="AG22" s="122"/>
      <c r="AH22" s="121"/>
    </row>
    <row r="23" spans="1:34" ht="12">
      <c r="A23" s="137">
        <v>7</v>
      </c>
      <c r="B23" s="136" t="s">
        <v>46</v>
      </c>
      <c r="C23" s="186" t="s">
        <v>215</v>
      </c>
      <c r="D23" s="1845">
        <v>14110</v>
      </c>
      <c r="E23" s="1846">
        <v>22867</v>
      </c>
      <c r="F23" s="1846">
        <v>997</v>
      </c>
      <c r="G23" s="1846">
        <v>655</v>
      </c>
      <c r="H23" s="1852">
        <v>5231</v>
      </c>
      <c r="I23" s="1846">
        <v>7947</v>
      </c>
      <c r="J23" s="1848">
        <v>5181</v>
      </c>
      <c r="K23" s="1848">
        <v>4538</v>
      </c>
      <c r="L23" s="1846">
        <v>9034</v>
      </c>
      <c r="M23" s="63">
        <v>1.6</v>
      </c>
      <c r="N23" s="67">
        <v>4.36</v>
      </c>
      <c r="O23" s="65">
        <v>34.75</v>
      </c>
      <c r="P23" s="65">
        <v>39.51</v>
      </c>
      <c r="Q23" s="1846">
        <v>94335</v>
      </c>
      <c r="R23" s="1846">
        <v>22483</v>
      </c>
      <c r="S23" s="67">
        <v>23.83</v>
      </c>
      <c r="T23" s="1849" t="s">
        <v>104</v>
      </c>
      <c r="U23" s="1850">
        <v>420000</v>
      </c>
      <c r="V23" s="1850">
        <v>50000</v>
      </c>
      <c r="W23" s="1853" t="s">
        <v>207</v>
      </c>
      <c r="X23" s="1851">
        <v>16</v>
      </c>
      <c r="AC23" s="20">
        <f t="shared" si="0"/>
        <v>21870</v>
      </c>
      <c r="AF23"/>
      <c r="AG23" s="122"/>
      <c r="AH23" s="121"/>
    </row>
    <row r="24" spans="1:34" ht="12">
      <c r="A24" s="137">
        <v>8</v>
      </c>
      <c r="B24" s="136" t="s">
        <v>47</v>
      </c>
      <c r="C24" s="186" t="s">
        <v>218</v>
      </c>
      <c r="D24" s="1845">
        <v>29774</v>
      </c>
      <c r="E24" s="1846">
        <v>49766</v>
      </c>
      <c r="F24" s="1846">
        <v>2197</v>
      </c>
      <c r="G24" s="1846">
        <v>1661</v>
      </c>
      <c r="H24" s="1852">
        <v>12906</v>
      </c>
      <c r="I24" s="1846">
        <v>16491</v>
      </c>
      <c r="J24" s="1848">
        <v>9967</v>
      </c>
      <c r="K24" s="1848">
        <v>9420</v>
      </c>
      <c r="L24" s="1846">
        <v>18708</v>
      </c>
      <c r="M24" s="63">
        <v>1.7</v>
      </c>
      <c r="N24" s="67">
        <v>4.41</v>
      </c>
      <c r="O24" s="65">
        <v>33.14</v>
      </c>
      <c r="P24" s="65">
        <v>37.59</v>
      </c>
      <c r="Q24" s="1846">
        <v>197376</v>
      </c>
      <c r="R24" s="1846">
        <v>48658</v>
      </c>
      <c r="S24" s="67">
        <v>24.65</v>
      </c>
      <c r="T24" s="1849" t="s">
        <v>104</v>
      </c>
      <c r="U24" s="1850">
        <v>420000</v>
      </c>
      <c r="V24" s="1850">
        <v>30000</v>
      </c>
      <c r="W24" s="1853" t="s">
        <v>110</v>
      </c>
      <c r="X24" s="1851">
        <v>28</v>
      </c>
      <c r="AC24" s="20">
        <f t="shared" si="0"/>
        <v>47569</v>
      </c>
      <c r="AF24"/>
      <c r="AG24" s="122"/>
      <c r="AH24" s="121"/>
    </row>
    <row r="25" spans="1:34" ht="12">
      <c r="A25" s="137">
        <v>9</v>
      </c>
      <c r="B25" s="136" t="s">
        <v>48</v>
      </c>
      <c r="C25" s="186" t="s">
        <v>219</v>
      </c>
      <c r="D25" s="1845">
        <v>5016</v>
      </c>
      <c r="E25" s="1846">
        <v>8391</v>
      </c>
      <c r="F25" s="1846">
        <v>580</v>
      </c>
      <c r="G25" s="1846">
        <v>175</v>
      </c>
      <c r="H25" s="1852">
        <v>1449</v>
      </c>
      <c r="I25" s="1846">
        <v>2620</v>
      </c>
      <c r="J25" s="1848">
        <v>2198</v>
      </c>
      <c r="K25" s="1848">
        <v>2046</v>
      </c>
      <c r="L25" s="1846">
        <v>4147</v>
      </c>
      <c r="M25" s="63">
        <v>1.7</v>
      </c>
      <c r="N25" s="67">
        <v>6.91</v>
      </c>
      <c r="O25" s="65">
        <v>31.22</v>
      </c>
      <c r="P25" s="65">
        <v>49.42</v>
      </c>
      <c r="Q25" s="1846">
        <v>29873</v>
      </c>
      <c r="R25" s="1846">
        <v>8280</v>
      </c>
      <c r="S25" s="67">
        <v>27.72</v>
      </c>
      <c r="T25" s="1849" t="s">
        <v>104</v>
      </c>
      <c r="U25" s="1850">
        <v>420000</v>
      </c>
      <c r="V25" s="1850">
        <v>50000</v>
      </c>
      <c r="W25" s="1853" t="s">
        <v>140</v>
      </c>
      <c r="X25" s="1851">
        <v>8</v>
      </c>
      <c r="AC25" s="20">
        <f t="shared" si="0"/>
        <v>7811</v>
      </c>
      <c r="AF25"/>
      <c r="AG25" s="122"/>
      <c r="AH25" s="121"/>
    </row>
    <row r="26" spans="1:34" ht="12" customHeight="1">
      <c r="A26" s="137">
        <v>11</v>
      </c>
      <c r="B26" s="136" t="s">
        <v>50</v>
      </c>
      <c r="C26" s="186" t="s">
        <v>220</v>
      </c>
      <c r="D26" s="1845">
        <v>39491</v>
      </c>
      <c r="E26" s="1846">
        <v>67779</v>
      </c>
      <c r="F26" s="1846">
        <v>2893</v>
      </c>
      <c r="G26" s="1846">
        <v>1950</v>
      </c>
      <c r="H26" s="1852">
        <v>15543</v>
      </c>
      <c r="I26" s="1846">
        <v>21046</v>
      </c>
      <c r="J26" s="1848">
        <v>15877</v>
      </c>
      <c r="K26" s="1848">
        <v>14207</v>
      </c>
      <c r="L26" s="1846">
        <v>29240</v>
      </c>
      <c r="M26" s="63">
        <v>1.7</v>
      </c>
      <c r="N26" s="67">
        <v>4.27</v>
      </c>
      <c r="O26" s="65">
        <v>31.05</v>
      </c>
      <c r="P26" s="65">
        <v>43.14</v>
      </c>
      <c r="Q26" s="1846">
        <v>266100</v>
      </c>
      <c r="R26" s="1846">
        <v>66270</v>
      </c>
      <c r="S26" s="67">
        <v>24.9</v>
      </c>
      <c r="T26" s="1849" t="s">
        <v>104</v>
      </c>
      <c r="U26" s="1850">
        <v>420000</v>
      </c>
      <c r="V26" s="1850">
        <v>50000</v>
      </c>
      <c r="W26" s="1853" t="s">
        <v>110</v>
      </c>
      <c r="X26" s="1851">
        <v>29</v>
      </c>
      <c r="AC26" s="20">
        <f t="shared" si="0"/>
        <v>64886</v>
      </c>
      <c r="AF26"/>
      <c r="AG26" s="122"/>
      <c r="AH26" s="121"/>
    </row>
    <row r="27" spans="1:34" ht="15.75" customHeight="1">
      <c r="A27" s="137">
        <v>13</v>
      </c>
      <c r="B27" s="136" t="s">
        <v>51</v>
      </c>
      <c r="C27" s="186" t="s">
        <v>221</v>
      </c>
      <c r="D27" s="1845">
        <v>7108</v>
      </c>
      <c r="E27" s="1846">
        <v>12058</v>
      </c>
      <c r="F27" s="1846">
        <v>897</v>
      </c>
      <c r="G27" s="1846">
        <v>249</v>
      </c>
      <c r="H27" s="1852">
        <v>2345</v>
      </c>
      <c r="I27" s="1846">
        <v>4085</v>
      </c>
      <c r="J27" s="1848">
        <v>2860</v>
      </c>
      <c r="K27" s="1848">
        <v>2641</v>
      </c>
      <c r="L27" s="1846">
        <v>5379</v>
      </c>
      <c r="M27" s="63">
        <v>1.7</v>
      </c>
      <c r="N27" s="67">
        <v>7.44</v>
      </c>
      <c r="O27" s="65">
        <v>33.88</v>
      </c>
      <c r="P27" s="65">
        <v>44.61</v>
      </c>
      <c r="Q27" s="1846">
        <v>48836</v>
      </c>
      <c r="R27" s="1846">
        <v>11819</v>
      </c>
      <c r="S27" s="67">
        <v>24.2</v>
      </c>
      <c r="T27" s="1849" t="s">
        <v>104</v>
      </c>
      <c r="U27" s="1850">
        <v>420000</v>
      </c>
      <c r="V27" s="1850">
        <v>50000</v>
      </c>
      <c r="W27" s="1853" t="s">
        <v>109</v>
      </c>
      <c r="X27" s="1851">
        <v>6</v>
      </c>
      <c r="AC27" s="20">
        <f t="shared" si="0"/>
        <v>11161</v>
      </c>
      <c r="AF27"/>
      <c r="AG27" s="122"/>
      <c r="AH27" s="121"/>
    </row>
    <row r="28" spans="1:34" ht="12">
      <c r="A28" s="137">
        <v>14</v>
      </c>
      <c r="B28" s="136" t="s">
        <v>52</v>
      </c>
      <c r="C28" s="186" t="s">
        <v>222</v>
      </c>
      <c r="D28" s="1845">
        <v>6505</v>
      </c>
      <c r="E28" s="1846">
        <v>11283</v>
      </c>
      <c r="F28" s="1846">
        <v>543</v>
      </c>
      <c r="G28" s="1846">
        <v>338</v>
      </c>
      <c r="H28" s="1852">
        <v>2538</v>
      </c>
      <c r="I28" s="1846">
        <v>3831</v>
      </c>
      <c r="J28" s="1848">
        <v>2311</v>
      </c>
      <c r="K28" s="1848">
        <v>2350</v>
      </c>
      <c r="L28" s="1846">
        <v>4576</v>
      </c>
      <c r="M28" s="63">
        <v>1.7</v>
      </c>
      <c r="N28" s="67">
        <v>4.81</v>
      </c>
      <c r="O28" s="65">
        <v>33.95</v>
      </c>
      <c r="P28" s="65">
        <v>40.56</v>
      </c>
      <c r="Q28" s="1846">
        <v>40909</v>
      </c>
      <c r="R28" s="1846">
        <v>10821</v>
      </c>
      <c r="S28" s="67">
        <v>26.45</v>
      </c>
      <c r="T28" s="1849" t="s">
        <v>104</v>
      </c>
      <c r="U28" s="1850">
        <v>420000</v>
      </c>
      <c r="V28" s="1850">
        <v>50000</v>
      </c>
      <c r="W28" s="1853" t="s">
        <v>110</v>
      </c>
      <c r="X28" s="1851">
        <v>12</v>
      </c>
      <c r="AC28" s="20">
        <f t="shared" si="0"/>
        <v>10740</v>
      </c>
      <c r="AF28"/>
      <c r="AG28" s="122"/>
      <c r="AH28" s="121"/>
    </row>
    <row r="29" spans="1:34" ht="12">
      <c r="A29" s="137">
        <v>15</v>
      </c>
      <c r="B29" s="136" t="s">
        <v>53</v>
      </c>
      <c r="C29" s="186" t="s">
        <v>223</v>
      </c>
      <c r="D29" s="1845">
        <v>33175</v>
      </c>
      <c r="E29" s="1846">
        <v>55798</v>
      </c>
      <c r="F29" s="1846">
        <v>2595</v>
      </c>
      <c r="G29" s="1846">
        <v>1521</v>
      </c>
      <c r="H29" s="1852">
        <v>12750</v>
      </c>
      <c r="I29" s="1846">
        <v>18546</v>
      </c>
      <c r="J29" s="1848">
        <v>12686</v>
      </c>
      <c r="K29" s="1848">
        <v>11561</v>
      </c>
      <c r="L29" s="1846">
        <v>22981</v>
      </c>
      <c r="M29" s="63">
        <v>1.7</v>
      </c>
      <c r="N29" s="67">
        <v>4.65</v>
      </c>
      <c r="O29" s="65">
        <v>33.24</v>
      </c>
      <c r="P29" s="65">
        <v>41.19</v>
      </c>
      <c r="Q29" s="1846">
        <v>227349</v>
      </c>
      <c r="R29" s="1846">
        <v>54720</v>
      </c>
      <c r="S29" s="67">
        <v>24.07</v>
      </c>
      <c r="T29" s="1849" t="s">
        <v>104</v>
      </c>
      <c r="U29" s="1850">
        <v>420000</v>
      </c>
      <c r="V29" s="1850">
        <v>50000</v>
      </c>
      <c r="W29" s="831" t="s">
        <v>61</v>
      </c>
      <c r="X29" s="1851">
        <v>16</v>
      </c>
      <c r="AC29" s="20">
        <f t="shared" si="0"/>
        <v>53203</v>
      </c>
      <c r="AF29"/>
      <c r="AG29" s="122"/>
      <c r="AH29" s="121"/>
    </row>
    <row r="30" spans="1:34" ht="12">
      <c r="A30" s="137">
        <v>16</v>
      </c>
      <c r="B30" s="136" t="s">
        <v>54</v>
      </c>
      <c r="C30" s="186" t="s">
        <v>224</v>
      </c>
      <c r="D30" s="1845">
        <v>12884</v>
      </c>
      <c r="E30" s="1846">
        <v>22256</v>
      </c>
      <c r="F30" s="1846">
        <v>1253</v>
      </c>
      <c r="G30" s="1846">
        <v>555</v>
      </c>
      <c r="H30" s="1852">
        <v>4614</v>
      </c>
      <c r="I30" s="1846">
        <v>7181</v>
      </c>
      <c r="J30" s="1848">
        <v>5304</v>
      </c>
      <c r="K30" s="1848">
        <v>4946</v>
      </c>
      <c r="L30" s="1846">
        <v>9906</v>
      </c>
      <c r="M30" s="63">
        <v>1.7</v>
      </c>
      <c r="N30" s="67">
        <v>5.63</v>
      </c>
      <c r="O30" s="65">
        <v>32.27</v>
      </c>
      <c r="P30" s="65">
        <v>44.51</v>
      </c>
      <c r="Q30" s="1846">
        <v>77966</v>
      </c>
      <c r="R30" s="1846">
        <v>21872</v>
      </c>
      <c r="S30" s="67">
        <v>28.05</v>
      </c>
      <c r="T30" s="1849" t="s">
        <v>104</v>
      </c>
      <c r="U30" s="1850">
        <v>420000</v>
      </c>
      <c r="V30" s="1850">
        <v>50000</v>
      </c>
      <c r="W30" s="1853" t="s">
        <v>273</v>
      </c>
      <c r="X30" s="1851">
        <v>8</v>
      </c>
      <c r="AC30" s="20">
        <f t="shared" si="0"/>
        <v>21003</v>
      </c>
      <c r="AF30"/>
      <c r="AG30" s="122"/>
      <c r="AH30" s="121"/>
    </row>
    <row r="31" spans="1:34" ht="12">
      <c r="A31" s="137">
        <v>17</v>
      </c>
      <c r="B31" s="136" t="s">
        <v>55</v>
      </c>
      <c r="C31" s="186" t="s">
        <v>225</v>
      </c>
      <c r="D31" s="1845">
        <v>13915</v>
      </c>
      <c r="E31" s="1846">
        <v>24123</v>
      </c>
      <c r="F31" s="1846">
        <v>1614</v>
      </c>
      <c r="G31" s="1846">
        <v>654</v>
      </c>
      <c r="H31" s="1852">
        <v>5459</v>
      </c>
      <c r="I31" s="1846">
        <v>7613</v>
      </c>
      <c r="J31" s="1848">
        <v>5714</v>
      </c>
      <c r="K31" s="1848">
        <v>4962</v>
      </c>
      <c r="L31" s="1846">
        <v>10397</v>
      </c>
      <c r="M31" s="63">
        <v>1.7</v>
      </c>
      <c r="N31" s="67">
        <v>6.69</v>
      </c>
      <c r="O31" s="65">
        <v>31.56</v>
      </c>
      <c r="P31" s="65">
        <v>43.1</v>
      </c>
      <c r="Q31" s="1846">
        <v>91106</v>
      </c>
      <c r="R31" s="1846">
        <v>23607</v>
      </c>
      <c r="S31" s="67">
        <v>25.91</v>
      </c>
      <c r="T31" s="1849" t="s">
        <v>104</v>
      </c>
      <c r="U31" s="1850">
        <v>420000</v>
      </c>
      <c r="V31" s="1850">
        <v>50000</v>
      </c>
      <c r="W31" s="1853" t="s">
        <v>110</v>
      </c>
      <c r="X31" s="1851">
        <v>14</v>
      </c>
      <c r="AC31" s="20">
        <f t="shared" si="0"/>
        <v>22509</v>
      </c>
      <c r="AF31"/>
      <c r="AG31" s="122"/>
      <c r="AH31" s="121"/>
    </row>
    <row r="32" spans="1:34" ht="12">
      <c r="A32" s="137">
        <v>18</v>
      </c>
      <c r="B32" s="136" t="s">
        <v>56</v>
      </c>
      <c r="C32" s="186" t="s">
        <v>226</v>
      </c>
      <c r="D32" s="1845">
        <v>24229</v>
      </c>
      <c r="E32" s="1846">
        <v>40895</v>
      </c>
      <c r="F32" s="1846">
        <v>2087</v>
      </c>
      <c r="G32" s="1846">
        <v>1008</v>
      </c>
      <c r="H32" s="1852">
        <v>8801</v>
      </c>
      <c r="I32" s="1846">
        <v>12840</v>
      </c>
      <c r="J32" s="1848">
        <v>9637</v>
      </c>
      <c r="K32" s="1848">
        <v>9680</v>
      </c>
      <c r="L32" s="1846">
        <v>18246</v>
      </c>
      <c r="M32" s="63">
        <v>1.7</v>
      </c>
      <c r="N32" s="67">
        <v>5.1</v>
      </c>
      <c r="O32" s="65">
        <v>31.4</v>
      </c>
      <c r="P32" s="65">
        <v>44.62</v>
      </c>
      <c r="Q32" s="1846">
        <v>155759</v>
      </c>
      <c r="R32" s="1846">
        <v>40093</v>
      </c>
      <c r="S32" s="67">
        <v>25.74</v>
      </c>
      <c r="T32" s="1849" t="s">
        <v>104</v>
      </c>
      <c r="U32" s="1850">
        <v>420000</v>
      </c>
      <c r="V32" s="1850">
        <v>50000</v>
      </c>
      <c r="W32" s="831" t="s">
        <v>61</v>
      </c>
      <c r="X32" s="1851">
        <v>23</v>
      </c>
      <c r="AC32" s="20">
        <f t="shared" si="0"/>
        <v>38808</v>
      </c>
      <c r="AF32"/>
      <c r="AG32" s="122"/>
      <c r="AH32" s="121"/>
    </row>
    <row r="33" spans="1:34" ht="12">
      <c r="A33" s="137">
        <v>19</v>
      </c>
      <c r="B33" s="136" t="s">
        <v>57</v>
      </c>
      <c r="C33" s="186" t="s">
        <v>227</v>
      </c>
      <c r="D33" s="1845">
        <v>7111</v>
      </c>
      <c r="E33" s="1846">
        <v>12392</v>
      </c>
      <c r="F33" s="1846">
        <v>821</v>
      </c>
      <c r="G33" s="1846">
        <v>373</v>
      </c>
      <c r="H33" s="1852">
        <v>2840</v>
      </c>
      <c r="I33" s="1846">
        <v>4157</v>
      </c>
      <c r="J33" s="1848">
        <v>2785</v>
      </c>
      <c r="K33" s="1848">
        <v>2346</v>
      </c>
      <c r="L33" s="1846">
        <v>5022</v>
      </c>
      <c r="M33" s="63">
        <v>1.7</v>
      </c>
      <c r="N33" s="67">
        <v>6.63</v>
      </c>
      <c r="O33" s="65">
        <v>33.55</v>
      </c>
      <c r="P33" s="65">
        <v>40.53</v>
      </c>
      <c r="Q33" s="1846">
        <v>48698</v>
      </c>
      <c r="R33" s="1846">
        <v>12140</v>
      </c>
      <c r="S33" s="67">
        <v>24.93</v>
      </c>
      <c r="T33" s="1849" t="s">
        <v>104</v>
      </c>
      <c r="U33" s="1850">
        <v>420000</v>
      </c>
      <c r="V33" s="1850">
        <v>50000</v>
      </c>
      <c r="W33" s="1853" t="s">
        <v>110</v>
      </c>
      <c r="X33" s="1851">
        <v>6</v>
      </c>
      <c r="AC33" s="20">
        <f t="shared" si="0"/>
        <v>11571</v>
      </c>
      <c r="AF33"/>
      <c r="AG33" s="122"/>
      <c r="AH33" s="121"/>
    </row>
    <row r="34" spans="1:34" ht="12">
      <c r="A34" s="137">
        <v>20</v>
      </c>
      <c r="B34" s="136" t="s">
        <v>58</v>
      </c>
      <c r="C34" s="186" t="s">
        <v>228</v>
      </c>
      <c r="D34" s="1845">
        <v>12824</v>
      </c>
      <c r="E34" s="1846">
        <v>21926</v>
      </c>
      <c r="F34" s="1846">
        <v>1614</v>
      </c>
      <c r="G34" s="1846">
        <v>548</v>
      </c>
      <c r="H34" s="1852">
        <v>5157</v>
      </c>
      <c r="I34" s="1846">
        <v>7510</v>
      </c>
      <c r="J34" s="1848">
        <v>5057</v>
      </c>
      <c r="K34" s="1848">
        <v>4002</v>
      </c>
      <c r="L34" s="1846">
        <v>8711</v>
      </c>
      <c r="M34" s="63">
        <v>1.7</v>
      </c>
      <c r="N34" s="67">
        <v>7.36</v>
      </c>
      <c r="O34" s="65">
        <v>34.25</v>
      </c>
      <c r="P34" s="65">
        <v>39.73</v>
      </c>
      <c r="Q34" s="1846">
        <v>113700</v>
      </c>
      <c r="R34" s="1846">
        <v>21713</v>
      </c>
      <c r="S34" s="67">
        <v>19.1</v>
      </c>
      <c r="T34" s="1849" t="s">
        <v>104</v>
      </c>
      <c r="U34" s="1850">
        <v>420000</v>
      </c>
      <c r="V34" s="1850">
        <v>50000</v>
      </c>
      <c r="W34" s="1853" t="s">
        <v>110</v>
      </c>
      <c r="X34" s="1851">
        <v>14</v>
      </c>
      <c r="AC34" s="20">
        <f t="shared" si="0"/>
        <v>20312</v>
      </c>
      <c r="AF34"/>
      <c r="AG34" s="122"/>
      <c r="AH34" s="121"/>
    </row>
    <row r="35" spans="1:34" ht="12" customHeight="1">
      <c r="A35" s="137">
        <v>21</v>
      </c>
      <c r="B35" s="136" t="s">
        <v>59</v>
      </c>
      <c r="C35" s="186" t="s">
        <v>229</v>
      </c>
      <c r="D35" s="1845">
        <v>6667</v>
      </c>
      <c r="E35" s="1846">
        <v>11610</v>
      </c>
      <c r="F35" s="1846">
        <v>897</v>
      </c>
      <c r="G35" s="1846">
        <v>271</v>
      </c>
      <c r="H35" s="1852">
        <v>2433</v>
      </c>
      <c r="I35" s="1846">
        <v>4150</v>
      </c>
      <c r="J35" s="1848">
        <v>2685</v>
      </c>
      <c r="K35" s="1848">
        <v>2164</v>
      </c>
      <c r="L35" s="1846">
        <v>4756</v>
      </c>
      <c r="M35" s="63">
        <v>1.7</v>
      </c>
      <c r="N35" s="67">
        <v>7.73</v>
      </c>
      <c r="O35" s="65">
        <v>35.75</v>
      </c>
      <c r="P35" s="65">
        <v>40.96</v>
      </c>
      <c r="Q35" s="1846">
        <v>45607</v>
      </c>
      <c r="R35" s="1846">
        <v>11413</v>
      </c>
      <c r="S35" s="67">
        <v>25.02</v>
      </c>
      <c r="T35" s="1849" t="s">
        <v>104</v>
      </c>
      <c r="U35" s="1850">
        <v>420000</v>
      </c>
      <c r="V35" s="1850">
        <v>50000</v>
      </c>
      <c r="W35" s="1853" t="s">
        <v>110</v>
      </c>
      <c r="X35" s="1851">
        <v>9</v>
      </c>
      <c r="AC35" s="20">
        <f t="shared" si="0"/>
        <v>10713</v>
      </c>
      <c r="AF35"/>
      <c r="AG35" s="122"/>
      <c r="AH35" s="121"/>
    </row>
    <row r="36" spans="1:34" ht="12" customHeight="1">
      <c r="A36" s="137">
        <v>22</v>
      </c>
      <c r="B36" s="136" t="s">
        <v>60</v>
      </c>
      <c r="C36" s="186" t="s">
        <v>230</v>
      </c>
      <c r="D36" s="1845">
        <v>4147</v>
      </c>
      <c r="E36" s="1846">
        <v>7440</v>
      </c>
      <c r="F36" s="1846">
        <v>588</v>
      </c>
      <c r="G36" s="1846">
        <v>166</v>
      </c>
      <c r="H36" s="1852">
        <v>1624</v>
      </c>
      <c r="I36" s="1846">
        <v>2432</v>
      </c>
      <c r="J36" s="1848">
        <v>1825</v>
      </c>
      <c r="K36" s="1848">
        <v>1555</v>
      </c>
      <c r="L36" s="1846">
        <v>3218</v>
      </c>
      <c r="M36" s="63">
        <v>1.8</v>
      </c>
      <c r="N36" s="67">
        <v>7.9</v>
      </c>
      <c r="O36" s="65">
        <v>32.69</v>
      </c>
      <c r="P36" s="65">
        <v>43.25</v>
      </c>
      <c r="Q36" s="1846">
        <v>30942</v>
      </c>
      <c r="R36" s="1846">
        <v>7339</v>
      </c>
      <c r="S36" s="67">
        <v>23.72</v>
      </c>
      <c r="T36" s="1849" t="s">
        <v>104</v>
      </c>
      <c r="U36" s="1850">
        <v>420000</v>
      </c>
      <c r="V36" s="1850">
        <v>50000</v>
      </c>
      <c r="W36" s="831" t="s">
        <v>61</v>
      </c>
      <c r="X36" s="1851">
        <v>5</v>
      </c>
      <c r="AC36" s="20">
        <f t="shared" si="0"/>
        <v>6852</v>
      </c>
      <c r="AF36"/>
      <c r="AG36" s="122"/>
      <c r="AH36" s="121"/>
    </row>
    <row r="37" spans="1:34" ht="15.75" customHeight="1">
      <c r="A37" s="137">
        <v>24</v>
      </c>
      <c r="B37" s="136" t="s">
        <v>148</v>
      </c>
      <c r="C37" s="186" t="s">
        <v>231</v>
      </c>
      <c r="D37" s="1845">
        <v>5085</v>
      </c>
      <c r="E37" s="1846">
        <v>8814</v>
      </c>
      <c r="F37" s="1846">
        <v>655</v>
      </c>
      <c r="G37" s="1846">
        <v>305</v>
      </c>
      <c r="H37" s="1852">
        <v>2040</v>
      </c>
      <c r="I37" s="1846">
        <v>3049</v>
      </c>
      <c r="J37" s="1848">
        <v>1995</v>
      </c>
      <c r="K37" s="1848">
        <v>1513</v>
      </c>
      <c r="L37" s="1846">
        <v>3420</v>
      </c>
      <c r="M37" s="63">
        <v>1.7</v>
      </c>
      <c r="N37" s="67">
        <v>7.43</v>
      </c>
      <c r="O37" s="65">
        <v>34.59</v>
      </c>
      <c r="P37" s="65">
        <v>38.8</v>
      </c>
      <c r="Q37" s="1846">
        <v>39614</v>
      </c>
      <c r="R37" s="1846">
        <v>8670</v>
      </c>
      <c r="S37" s="67">
        <v>21.89</v>
      </c>
      <c r="T37" s="1849" t="s">
        <v>141</v>
      </c>
      <c r="U37" s="1850">
        <v>420000</v>
      </c>
      <c r="V37" s="1850">
        <v>50000</v>
      </c>
      <c r="W37" s="1853" t="s">
        <v>110</v>
      </c>
      <c r="X37" s="1851">
        <v>7</v>
      </c>
      <c r="AC37" s="20">
        <f t="shared" si="0"/>
        <v>8159</v>
      </c>
      <c r="AF37" s="123"/>
      <c r="AG37" s="120"/>
      <c r="AH37" s="121"/>
    </row>
    <row r="38" spans="1:34" ht="12">
      <c r="A38" s="137">
        <v>27</v>
      </c>
      <c r="B38" s="136" t="s">
        <v>149</v>
      </c>
      <c r="C38" s="186" t="s">
        <v>232</v>
      </c>
      <c r="D38" s="1845">
        <v>3181</v>
      </c>
      <c r="E38" s="1846">
        <v>5759</v>
      </c>
      <c r="F38" s="1846">
        <v>342</v>
      </c>
      <c r="G38" s="1846">
        <v>142</v>
      </c>
      <c r="H38" s="1852">
        <v>1289</v>
      </c>
      <c r="I38" s="1846">
        <v>2002</v>
      </c>
      <c r="J38" s="1848">
        <v>1293</v>
      </c>
      <c r="K38" s="1848">
        <v>1088</v>
      </c>
      <c r="L38" s="1846">
        <v>2326</v>
      </c>
      <c r="M38" s="63">
        <v>1.8</v>
      </c>
      <c r="N38" s="67">
        <v>5.94</v>
      </c>
      <c r="O38" s="65">
        <v>34.76</v>
      </c>
      <c r="P38" s="65">
        <v>40.39</v>
      </c>
      <c r="Q38" s="1846">
        <v>21516</v>
      </c>
      <c r="R38" s="1846">
        <v>5645</v>
      </c>
      <c r="S38" s="67">
        <v>26.24</v>
      </c>
      <c r="T38" s="1849" t="s">
        <v>142</v>
      </c>
      <c r="U38" s="1850">
        <v>420000</v>
      </c>
      <c r="V38" s="1850">
        <v>50000</v>
      </c>
      <c r="W38" s="1853" t="s">
        <v>110</v>
      </c>
      <c r="X38" s="1851">
        <v>4</v>
      </c>
      <c r="AC38" s="20">
        <f t="shared" si="0"/>
        <v>5417</v>
      </c>
      <c r="AF38"/>
      <c r="AG38" s="122"/>
      <c r="AH38" s="121"/>
    </row>
    <row r="39" spans="1:34" ht="12" customHeight="1">
      <c r="A39" s="137">
        <v>31</v>
      </c>
      <c r="B39" s="136" t="s">
        <v>62</v>
      </c>
      <c r="C39" s="186" t="s">
        <v>220</v>
      </c>
      <c r="D39" s="1845">
        <v>4846</v>
      </c>
      <c r="E39" s="1846">
        <v>8506</v>
      </c>
      <c r="F39" s="1846">
        <v>613</v>
      </c>
      <c r="G39" s="1846">
        <v>194</v>
      </c>
      <c r="H39" s="1852">
        <v>1701</v>
      </c>
      <c r="I39" s="1846">
        <v>2687</v>
      </c>
      <c r="J39" s="1848">
        <v>2194</v>
      </c>
      <c r="K39" s="1848">
        <v>1840</v>
      </c>
      <c r="L39" s="1846">
        <v>3924</v>
      </c>
      <c r="M39" s="63">
        <v>1.8</v>
      </c>
      <c r="N39" s="67">
        <v>7.21</v>
      </c>
      <c r="O39" s="65">
        <v>31.59</v>
      </c>
      <c r="P39" s="65">
        <v>46.13</v>
      </c>
      <c r="Q39" s="1846">
        <v>30743</v>
      </c>
      <c r="R39" s="1846">
        <v>8387</v>
      </c>
      <c r="S39" s="67">
        <v>27.28</v>
      </c>
      <c r="T39" s="1849" t="s">
        <v>142</v>
      </c>
      <c r="U39" s="1850">
        <v>420000</v>
      </c>
      <c r="V39" s="1850">
        <v>50000</v>
      </c>
      <c r="W39" s="1853" t="s">
        <v>110</v>
      </c>
      <c r="X39" s="1851">
        <v>4</v>
      </c>
      <c r="AC39" s="20">
        <f t="shared" si="0"/>
        <v>7893</v>
      </c>
      <c r="AF39"/>
      <c r="AG39" s="122"/>
      <c r="AH39" s="121"/>
    </row>
    <row r="40" spans="1:34" ht="12">
      <c r="A40" s="137">
        <v>32</v>
      </c>
      <c r="B40" s="136" t="s">
        <v>63</v>
      </c>
      <c r="C40" s="186" t="s">
        <v>216</v>
      </c>
      <c r="D40" s="1845">
        <v>5246</v>
      </c>
      <c r="E40" s="1846">
        <v>8981</v>
      </c>
      <c r="F40" s="1846">
        <v>409</v>
      </c>
      <c r="G40" s="1846">
        <v>274</v>
      </c>
      <c r="H40" s="1852">
        <v>2133</v>
      </c>
      <c r="I40" s="1846">
        <v>2723</v>
      </c>
      <c r="J40" s="1848">
        <v>2067</v>
      </c>
      <c r="K40" s="1848">
        <v>1891</v>
      </c>
      <c r="L40" s="1846">
        <v>3851</v>
      </c>
      <c r="M40" s="63">
        <v>1.7</v>
      </c>
      <c r="N40" s="67">
        <v>4.55</v>
      </c>
      <c r="O40" s="65">
        <v>30.32</v>
      </c>
      <c r="P40" s="65">
        <v>42.88</v>
      </c>
      <c r="Q40" s="1846">
        <v>33738</v>
      </c>
      <c r="R40" s="1846">
        <v>8900</v>
      </c>
      <c r="S40" s="67">
        <v>26.38</v>
      </c>
      <c r="T40" s="1849" t="s">
        <v>142</v>
      </c>
      <c r="U40" s="1850">
        <v>420000</v>
      </c>
      <c r="V40" s="1850">
        <v>50000</v>
      </c>
      <c r="W40" s="1853" t="s">
        <v>110</v>
      </c>
      <c r="X40" s="1851">
        <v>2</v>
      </c>
      <c r="AC40" s="20">
        <f t="shared" si="0"/>
        <v>8572</v>
      </c>
      <c r="AF40"/>
      <c r="AG40" s="122"/>
      <c r="AH40" s="121"/>
    </row>
    <row r="41" spans="1:34" ht="12">
      <c r="A41" s="137">
        <v>37</v>
      </c>
      <c r="B41" s="136" t="s">
        <v>64</v>
      </c>
      <c r="C41" s="186" t="s">
        <v>233</v>
      </c>
      <c r="D41" s="1845">
        <v>2009</v>
      </c>
      <c r="E41" s="1846">
        <v>3478</v>
      </c>
      <c r="F41" s="1846">
        <v>269</v>
      </c>
      <c r="G41" s="1846">
        <v>75</v>
      </c>
      <c r="H41" s="1852">
        <v>672</v>
      </c>
      <c r="I41" s="1846">
        <v>1232</v>
      </c>
      <c r="J41" s="1848">
        <v>829</v>
      </c>
      <c r="K41" s="1848">
        <v>711</v>
      </c>
      <c r="L41" s="1846">
        <v>1499</v>
      </c>
      <c r="M41" s="63">
        <v>1.7</v>
      </c>
      <c r="N41" s="67">
        <v>7.73</v>
      </c>
      <c r="O41" s="65">
        <v>35.42</v>
      </c>
      <c r="P41" s="65">
        <v>43.1</v>
      </c>
      <c r="Q41" s="1846">
        <v>12465</v>
      </c>
      <c r="R41" s="1846">
        <v>3409</v>
      </c>
      <c r="S41" s="67">
        <v>27.35</v>
      </c>
      <c r="T41" s="1849" t="s">
        <v>142</v>
      </c>
      <c r="U41" s="1850">
        <v>420000</v>
      </c>
      <c r="V41" s="1850">
        <v>50000</v>
      </c>
      <c r="W41" s="1853" t="s">
        <v>143</v>
      </c>
      <c r="X41" s="1851">
        <v>3</v>
      </c>
      <c r="AC41" s="20">
        <f aca="true" t="shared" si="1" ref="AC41:AC51">E41-F41</f>
        <v>3209</v>
      </c>
      <c r="AF41"/>
      <c r="AG41" s="122"/>
      <c r="AH41" s="121"/>
    </row>
    <row r="42" spans="1:34" ht="12">
      <c r="A42" s="137">
        <v>39</v>
      </c>
      <c r="B42" s="136" t="s">
        <v>65</v>
      </c>
      <c r="C42" s="186" t="s">
        <v>215</v>
      </c>
      <c r="D42" s="1845">
        <v>2661</v>
      </c>
      <c r="E42" s="1846">
        <v>4681</v>
      </c>
      <c r="F42" s="1846">
        <v>324</v>
      </c>
      <c r="G42" s="1846">
        <v>143</v>
      </c>
      <c r="H42" s="1852">
        <v>1060</v>
      </c>
      <c r="I42" s="1846">
        <v>1448</v>
      </c>
      <c r="J42" s="1848">
        <v>1144</v>
      </c>
      <c r="K42" s="1848">
        <v>941</v>
      </c>
      <c r="L42" s="1846">
        <v>2030</v>
      </c>
      <c r="M42" s="63">
        <v>1.8</v>
      </c>
      <c r="N42" s="67">
        <v>6.92</v>
      </c>
      <c r="O42" s="65">
        <v>30.93</v>
      </c>
      <c r="P42" s="65">
        <v>43.37</v>
      </c>
      <c r="Q42" s="1846">
        <v>19751</v>
      </c>
      <c r="R42" s="1846">
        <v>4674</v>
      </c>
      <c r="S42" s="67">
        <v>23.66</v>
      </c>
      <c r="T42" s="1849" t="s">
        <v>142</v>
      </c>
      <c r="U42" s="1850">
        <v>420000</v>
      </c>
      <c r="V42" s="1850">
        <v>50000</v>
      </c>
      <c r="W42" s="1853" t="s">
        <v>140</v>
      </c>
      <c r="X42" s="1851">
        <v>4</v>
      </c>
      <c r="AC42" s="20">
        <f t="shared" si="1"/>
        <v>4357</v>
      </c>
      <c r="AF42"/>
      <c r="AG42" s="122"/>
      <c r="AH42" s="121"/>
    </row>
    <row r="43" spans="1:34" ht="12">
      <c r="A43" s="137">
        <v>40</v>
      </c>
      <c r="B43" s="136" t="s">
        <v>150</v>
      </c>
      <c r="C43" s="186" t="s">
        <v>234</v>
      </c>
      <c r="D43" s="1845">
        <v>1751</v>
      </c>
      <c r="E43" s="1846">
        <v>3040</v>
      </c>
      <c r="F43" s="1846">
        <v>240</v>
      </c>
      <c r="G43" s="1846">
        <v>64</v>
      </c>
      <c r="H43" s="1852">
        <v>608</v>
      </c>
      <c r="I43" s="1846">
        <v>1050</v>
      </c>
      <c r="J43" s="1848">
        <v>711</v>
      </c>
      <c r="K43" s="1848">
        <v>641</v>
      </c>
      <c r="L43" s="1846">
        <v>1318</v>
      </c>
      <c r="M43" s="63">
        <v>1.7</v>
      </c>
      <c r="N43" s="67">
        <v>7.89</v>
      </c>
      <c r="O43" s="65">
        <v>34.54</v>
      </c>
      <c r="P43" s="65">
        <v>43.36</v>
      </c>
      <c r="Q43" s="1846">
        <v>11449</v>
      </c>
      <c r="R43" s="1846">
        <v>2957</v>
      </c>
      <c r="S43" s="67">
        <v>25.83</v>
      </c>
      <c r="T43" s="1849" t="s">
        <v>141</v>
      </c>
      <c r="U43" s="1850">
        <v>420000</v>
      </c>
      <c r="V43" s="1850">
        <v>50000</v>
      </c>
      <c r="W43" s="1853" t="s">
        <v>140</v>
      </c>
      <c r="X43" s="1851">
        <v>2</v>
      </c>
      <c r="AC43" s="20">
        <f t="shared" si="1"/>
        <v>2800</v>
      </c>
      <c r="AF43"/>
      <c r="AG43" s="122"/>
      <c r="AH43" s="121"/>
    </row>
    <row r="44" spans="1:34" ht="12">
      <c r="A44" s="137">
        <v>42</v>
      </c>
      <c r="B44" s="136" t="s">
        <v>66</v>
      </c>
      <c r="C44" s="186" t="s">
        <v>215</v>
      </c>
      <c r="D44" s="1845">
        <v>4593</v>
      </c>
      <c r="E44" s="1846">
        <v>8119</v>
      </c>
      <c r="F44" s="1846">
        <v>510</v>
      </c>
      <c r="G44" s="1846">
        <v>249</v>
      </c>
      <c r="H44" s="1852">
        <v>1957</v>
      </c>
      <c r="I44" s="1846">
        <v>2579</v>
      </c>
      <c r="J44" s="1848">
        <v>1794</v>
      </c>
      <c r="K44" s="1848">
        <v>1630</v>
      </c>
      <c r="L44" s="1846">
        <v>3334</v>
      </c>
      <c r="M44" s="63">
        <v>1.8</v>
      </c>
      <c r="N44" s="67">
        <v>6.28</v>
      </c>
      <c r="O44" s="65">
        <v>31.76</v>
      </c>
      <c r="P44" s="65">
        <v>41.06</v>
      </c>
      <c r="Q44" s="1846">
        <v>33543</v>
      </c>
      <c r="R44" s="1846">
        <v>7921</v>
      </c>
      <c r="S44" s="67">
        <v>23.61</v>
      </c>
      <c r="T44" s="1849" t="s">
        <v>141</v>
      </c>
      <c r="U44" s="1850">
        <v>420000</v>
      </c>
      <c r="V44" s="1850">
        <v>50000</v>
      </c>
      <c r="W44" s="1853" t="s">
        <v>110</v>
      </c>
      <c r="X44" s="1851">
        <v>4</v>
      </c>
      <c r="AC44" s="20">
        <f t="shared" si="1"/>
        <v>7609</v>
      </c>
      <c r="AF44"/>
      <c r="AG44" s="122"/>
      <c r="AH44" s="121"/>
    </row>
    <row r="45" spans="1:34" ht="12">
      <c r="A45" s="137">
        <v>43</v>
      </c>
      <c r="B45" s="136" t="s">
        <v>144</v>
      </c>
      <c r="C45" s="186" t="s">
        <v>222</v>
      </c>
      <c r="D45" s="1845">
        <v>11476</v>
      </c>
      <c r="E45" s="1846">
        <v>20423</v>
      </c>
      <c r="F45" s="1846">
        <v>1269</v>
      </c>
      <c r="G45" s="1846">
        <v>597</v>
      </c>
      <c r="H45" s="1852">
        <v>4602</v>
      </c>
      <c r="I45" s="1846">
        <v>6798</v>
      </c>
      <c r="J45" s="1848">
        <v>4646</v>
      </c>
      <c r="K45" s="1848">
        <v>3995</v>
      </c>
      <c r="L45" s="1846">
        <v>8426</v>
      </c>
      <c r="M45" s="63">
        <v>1.8</v>
      </c>
      <c r="N45" s="67">
        <v>6.21</v>
      </c>
      <c r="O45" s="65">
        <v>33.29</v>
      </c>
      <c r="P45" s="65">
        <v>41.26</v>
      </c>
      <c r="Q45" s="1846">
        <v>78057</v>
      </c>
      <c r="R45" s="1846">
        <v>20110</v>
      </c>
      <c r="S45" s="67">
        <v>25.76</v>
      </c>
      <c r="T45" s="1849" t="s">
        <v>141</v>
      </c>
      <c r="U45" s="1850">
        <v>420000</v>
      </c>
      <c r="V45" s="1850">
        <v>50000</v>
      </c>
      <c r="W45" s="1853" t="s">
        <v>110</v>
      </c>
      <c r="X45" s="1851">
        <v>11</v>
      </c>
      <c r="AC45" s="20">
        <f>E45-F45</f>
        <v>19154</v>
      </c>
      <c r="AF45"/>
      <c r="AG45" s="122"/>
      <c r="AH45" s="121"/>
    </row>
    <row r="46" spans="1:34" ht="12" customHeight="1">
      <c r="A46" s="137">
        <v>45</v>
      </c>
      <c r="B46" s="136" t="s">
        <v>67</v>
      </c>
      <c r="C46" s="186" t="s">
        <v>235</v>
      </c>
      <c r="D46" s="1845">
        <v>2562</v>
      </c>
      <c r="E46" s="1846">
        <v>4339</v>
      </c>
      <c r="F46" s="1846">
        <v>377</v>
      </c>
      <c r="G46" s="1846">
        <v>83</v>
      </c>
      <c r="H46" s="1852">
        <v>779</v>
      </c>
      <c r="I46" s="1846">
        <v>1409</v>
      </c>
      <c r="J46" s="1848">
        <v>1131</v>
      </c>
      <c r="K46" s="1848">
        <v>983</v>
      </c>
      <c r="L46" s="1846">
        <v>2068</v>
      </c>
      <c r="M46" s="63">
        <v>1.7</v>
      </c>
      <c r="N46" s="67">
        <v>8.69</v>
      </c>
      <c r="O46" s="65">
        <v>32.47</v>
      </c>
      <c r="P46" s="65">
        <v>47.66</v>
      </c>
      <c r="Q46" s="1846">
        <v>15380</v>
      </c>
      <c r="R46" s="1846">
        <v>4275</v>
      </c>
      <c r="S46" s="67">
        <v>27.8</v>
      </c>
      <c r="T46" s="1849" t="s">
        <v>141</v>
      </c>
      <c r="U46" s="1850">
        <v>420000</v>
      </c>
      <c r="V46" s="1850">
        <v>50000</v>
      </c>
      <c r="W46" s="1853" t="s">
        <v>110</v>
      </c>
      <c r="X46" s="1851">
        <v>2</v>
      </c>
      <c r="AC46" s="20">
        <f t="shared" si="1"/>
        <v>3962</v>
      </c>
      <c r="AF46"/>
      <c r="AG46" s="122"/>
      <c r="AH46" s="121"/>
    </row>
    <row r="47" spans="1:34" ht="15.75" customHeight="1">
      <c r="A47" s="137">
        <v>46</v>
      </c>
      <c r="B47" s="136" t="s">
        <v>68</v>
      </c>
      <c r="C47" s="186" t="s">
        <v>222</v>
      </c>
      <c r="D47" s="1845">
        <v>2747</v>
      </c>
      <c r="E47" s="1846">
        <v>4690</v>
      </c>
      <c r="F47" s="1846">
        <v>390</v>
      </c>
      <c r="G47" s="1846">
        <v>73</v>
      </c>
      <c r="H47" s="1852">
        <v>895</v>
      </c>
      <c r="I47" s="1846">
        <v>1675</v>
      </c>
      <c r="J47" s="1848">
        <v>1115</v>
      </c>
      <c r="K47" s="1848">
        <v>962</v>
      </c>
      <c r="L47" s="1846">
        <v>2047</v>
      </c>
      <c r="M47" s="63">
        <v>1.7</v>
      </c>
      <c r="N47" s="67">
        <v>8.32</v>
      </c>
      <c r="O47" s="65">
        <v>35.71</v>
      </c>
      <c r="P47" s="65">
        <v>43.65</v>
      </c>
      <c r="Q47" s="1846">
        <v>17665</v>
      </c>
      <c r="R47" s="1846">
        <v>4609</v>
      </c>
      <c r="S47" s="67">
        <v>26.09</v>
      </c>
      <c r="T47" s="1849" t="s">
        <v>141</v>
      </c>
      <c r="U47" s="1850">
        <v>420000</v>
      </c>
      <c r="V47" s="1850">
        <v>50000</v>
      </c>
      <c r="W47" s="1853" t="s">
        <v>110</v>
      </c>
      <c r="X47" s="1851">
        <v>6</v>
      </c>
      <c r="AC47" s="20">
        <f t="shared" si="1"/>
        <v>4300</v>
      </c>
      <c r="AF47"/>
      <c r="AG47" s="122"/>
      <c r="AH47" s="121"/>
    </row>
    <row r="48" spans="1:34" ht="12">
      <c r="A48" s="138">
        <v>50</v>
      </c>
      <c r="B48" s="135" t="s">
        <v>151</v>
      </c>
      <c r="C48" s="186" t="s">
        <v>236</v>
      </c>
      <c r="D48" s="1845">
        <v>5939</v>
      </c>
      <c r="E48" s="1846">
        <v>10978</v>
      </c>
      <c r="F48" s="1846">
        <v>693</v>
      </c>
      <c r="G48" s="1846">
        <v>341</v>
      </c>
      <c r="H48" s="1852">
        <v>2566</v>
      </c>
      <c r="I48" s="1846">
        <v>4017</v>
      </c>
      <c r="J48" s="1848">
        <v>2306</v>
      </c>
      <c r="K48" s="1848">
        <v>1854</v>
      </c>
      <c r="L48" s="1846">
        <v>4054</v>
      </c>
      <c r="M48" s="63">
        <v>1.8</v>
      </c>
      <c r="N48" s="67">
        <v>6.31</v>
      </c>
      <c r="O48" s="65">
        <v>36.59</v>
      </c>
      <c r="P48" s="65">
        <v>36.93</v>
      </c>
      <c r="Q48" s="1846">
        <v>38107</v>
      </c>
      <c r="R48" s="1846">
        <v>10671</v>
      </c>
      <c r="S48" s="67">
        <v>28</v>
      </c>
      <c r="T48" s="1849" t="s">
        <v>145</v>
      </c>
      <c r="U48" s="1850">
        <v>420000</v>
      </c>
      <c r="V48" s="1850">
        <v>50000</v>
      </c>
      <c r="W48" s="1842" t="s">
        <v>61</v>
      </c>
      <c r="X48" s="1851">
        <v>9</v>
      </c>
      <c r="AC48" s="20">
        <f t="shared" si="1"/>
        <v>10285</v>
      </c>
      <c r="AF48"/>
      <c r="AG48" s="122"/>
      <c r="AH48" s="121"/>
    </row>
    <row r="49" spans="1:34" ht="12.75" customHeight="1">
      <c r="A49" s="137">
        <v>57</v>
      </c>
      <c r="B49" s="136" t="s">
        <v>152</v>
      </c>
      <c r="C49" s="186" t="s">
        <v>236</v>
      </c>
      <c r="D49" s="1845">
        <v>3018</v>
      </c>
      <c r="E49" s="1846">
        <v>5562</v>
      </c>
      <c r="F49" s="1846">
        <v>367</v>
      </c>
      <c r="G49" s="1846">
        <v>140</v>
      </c>
      <c r="H49" s="1852">
        <v>1165</v>
      </c>
      <c r="I49" s="1846">
        <v>2047</v>
      </c>
      <c r="J49" s="1848">
        <v>1126</v>
      </c>
      <c r="K49" s="1848">
        <v>1125</v>
      </c>
      <c r="L49" s="1846">
        <v>2210</v>
      </c>
      <c r="M49" s="63">
        <v>1.8</v>
      </c>
      <c r="N49" s="67">
        <v>6.6</v>
      </c>
      <c r="O49" s="65">
        <v>36.8</v>
      </c>
      <c r="P49" s="65">
        <v>39.73</v>
      </c>
      <c r="Q49" s="1846">
        <v>17991</v>
      </c>
      <c r="R49" s="1846">
        <v>5391</v>
      </c>
      <c r="S49" s="67">
        <v>29.96</v>
      </c>
      <c r="T49" s="1849" t="s">
        <v>141</v>
      </c>
      <c r="U49" s="1850">
        <v>420000</v>
      </c>
      <c r="V49" s="1850">
        <v>50000</v>
      </c>
      <c r="W49" s="1853" t="s">
        <v>110</v>
      </c>
      <c r="X49" s="1851">
        <v>3</v>
      </c>
      <c r="AC49" s="20">
        <f t="shared" si="1"/>
        <v>5195</v>
      </c>
      <c r="AF49"/>
      <c r="AG49" s="122"/>
      <c r="AH49" s="121"/>
    </row>
    <row r="50" spans="1:34" ht="12.75" customHeight="1">
      <c r="A50" s="137">
        <v>62</v>
      </c>
      <c r="B50" s="136" t="s">
        <v>119</v>
      </c>
      <c r="C50" s="186" t="s">
        <v>222</v>
      </c>
      <c r="D50" s="1845">
        <v>2362</v>
      </c>
      <c r="E50" s="1846">
        <v>4153</v>
      </c>
      <c r="F50" s="1846">
        <v>326</v>
      </c>
      <c r="G50" s="1846">
        <v>116</v>
      </c>
      <c r="H50" s="1852">
        <v>843</v>
      </c>
      <c r="I50" s="1846">
        <v>1499</v>
      </c>
      <c r="J50" s="1848">
        <v>900</v>
      </c>
      <c r="K50" s="1848">
        <v>817</v>
      </c>
      <c r="L50" s="1846">
        <v>1695</v>
      </c>
      <c r="M50" s="63">
        <v>1.8</v>
      </c>
      <c r="N50" s="67">
        <v>7.85</v>
      </c>
      <c r="O50" s="65">
        <v>36.09</v>
      </c>
      <c r="P50" s="65">
        <v>40.81</v>
      </c>
      <c r="Q50" s="1846">
        <v>14704</v>
      </c>
      <c r="R50" s="1846">
        <v>4015</v>
      </c>
      <c r="S50" s="67">
        <v>27.31</v>
      </c>
      <c r="T50" s="1849" t="s">
        <v>145</v>
      </c>
      <c r="U50" s="1850">
        <v>420000</v>
      </c>
      <c r="V50" s="1850">
        <v>50000</v>
      </c>
      <c r="W50" s="1853" t="s">
        <v>110</v>
      </c>
      <c r="X50" s="1851">
        <v>2</v>
      </c>
      <c r="AC50" s="20">
        <f t="shared" si="1"/>
        <v>3827</v>
      </c>
      <c r="AF50"/>
      <c r="AG50" s="127"/>
      <c r="AH50" s="128"/>
    </row>
    <row r="51" spans="1:34" ht="12.75" customHeight="1">
      <c r="A51" s="137">
        <v>65</v>
      </c>
      <c r="B51" s="136" t="s">
        <v>113</v>
      </c>
      <c r="C51" s="186" t="s">
        <v>237</v>
      </c>
      <c r="D51" s="1845">
        <v>3858</v>
      </c>
      <c r="E51" s="1846">
        <v>6688</v>
      </c>
      <c r="F51" s="1846">
        <v>469</v>
      </c>
      <c r="G51" s="1846">
        <v>152</v>
      </c>
      <c r="H51" s="1852">
        <v>1333</v>
      </c>
      <c r="I51" s="1846">
        <v>2388</v>
      </c>
      <c r="J51" s="1848">
        <v>1515</v>
      </c>
      <c r="K51" s="1848">
        <v>1343</v>
      </c>
      <c r="L51" s="1846">
        <v>2815</v>
      </c>
      <c r="M51" s="63">
        <v>1.7</v>
      </c>
      <c r="N51" s="67">
        <v>7.01</v>
      </c>
      <c r="O51" s="65">
        <v>35.71</v>
      </c>
      <c r="P51" s="65">
        <v>42.09</v>
      </c>
      <c r="Q51" s="1846">
        <v>24292</v>
      </c>
      <c r="R51" s="1846">
        <v>6551</v>
      </c>
      <c r="S51" s="67">
        <v>26.97</v>
      </c>
      <c r="T51" s="1849" t="s">
        <v>145</v>
      </c>
      <c r="U51" s="1850">
        <v>420000</v>
      </c>
      <c r="V51" s="1850">
        <v>50000</v>
      </c>
      <c r="W51" s="1853" t="s">
        <v>110</v>
      </c>
      <c r="X51" s="1851">
        <v>3</v>
      </c>
      <c r="AC51" s="20">
        <f t="shared" si="1"/>
        <v>6219</v>
      </c>
      <c r="AF51"/>
      <c r="AG51" s="122"/>
      <c r="AH51" s="121"/>
    </row>
    <row r="52" spans="1:34" ht="12.75" customHeight="1">
      <c r="A52" s="137">
        <v>70</v>
      </c>
      <c r="B52" s="136" t="s">
        <v>153</v>
      </c>
      <c r="C52" s="186" t="s">
        <v>236</v>
      </c>
      <c r="D52" s="1845">
        <v>4666</v>
      </c>
      <c r="E52" s="1846">
        <v>8095</v>
      </c>
      <c r="F52" s="1846">
        <v>481</v>
      </c>
      <c r="G52" s="1846">
        <v>248</v>
      </c>
      <c r="H52" s="1852">
        <v>1703</v>
      </c>
      <c r="I52" s="1846">
        <v>2802</v>
      </c>
      <c r="J52" s="1848">
        <v>1837</v>
      </c>
      <c r="K52" s="1848">
        <v>1587</v>
      </c>
      <c r="L52" s="1846">
        <v>3342</v>
      </c>
      <c r="M52" s="63">
        <v>1.7</v>
      </c>
      <c r="N52" s="67">
        <v>5.94</v>
      </c>
      <c r="O52" s="65">
        <v>34.61</v>
      </c>
      <c r="P52" s="65">
        <v>41.28</v>
      </c>
      <c r="Q52" s="1846">
        <v>30910</v>
      </c>
      <c r="R52" s="1846">
        <v>7829</v>
      </c>
      <c r="S52" s="67">
        <v>25.33</v>
      </c>
      <c r="T52" s="1849" t="s">
        <v>146</v>
      </c>
      <c r="U52" s="1850">
        <v>420000</v>
      </c>
      <c r="V52" s="1850">
        <v>50000</v>
      </c>
      <c r="W52" s="1853" t="s">
        <v>110</v>
      </c>
      <c r="X52" s="1851">
        <v>3</v>
      </c>
      <c r="AC52" s="20">
        <f aca="true" t="shared" si="2" ref="AC52:AC57">E52-F52</f>
        <v>7614</v>
      </c>
      <c r="AF52"/>
      <c r="AG52" s="122"/>
      <c r="AH52" s="121"/>
    </row>
    <row r="53" spans="1:34" ht="12.75" customHeight="1">
      <c r="A53" s="137">
        <v>73</v>
      </c>
      <c r="B53" s="136" t="s">
        <v>114</v>
      </c>
      <c r="C53" s="186" t="s">
        <v>238</v>
      </c>
      <c r="D53" s="1845">
        <v>9711</v>
      </c>
      <c r="E53" s="1846">
        <v>16665</v>
      </c>
      <c r="F53" s="1846">
        <v>1131</v>
      </c>
      <c r="G53" s="1846">
        <v>473</v>
      </c>
      <c r="H53" s="1852">
        <v>3681</v>
      </c>
      <c r="I53" s="1846">
        <v>5696</v>
      </c>
      <c r="J53" s="1848">
        <v>3680</v>
      </c>
      <c r="K53" s="1848">
        <v>3268</v>
      </c>
      <c r="L53" s="1846">
        <v>6815</v>
      </c>
      <c r="M53" s="63">
        <v>1.7</v>
      </c>
      <c r="N53" s="67">
        <v>6.79</v>
      </c>
      <c r="O53" s="65">
        <v>34.18</v>
      </c>
      <c r="P53" s="65">
        <v>40.89</v>
      </c>
      <c r="Q53" s="1846">
        <v>64664</v>
      </c>
      <c r="R53" s="1846">
        <v>16242</v>
      </c>
      <c r="S53" s="67">
        <v>25.12</v>
      </c>
      <c r="T53" s="1849" t="s">
        <v>142</v>
      </c>
      <c r="U53" s="1850">
        <v>420000</v>
      </c>
      <c r="V53" s="1850">
        <v>50000</v>
      </c>
      <c r="W53" s="1853" t="s">
        <v>110</v>
      </c>
      <c r="X53" s="1851">
        <v>9</v>
      </c>
      <c r="AC53" s="20">
        <f t="shared" si="2"/>
        <v>15534</v>
      </c>
      <c r="AF53"/>
      <c r="AG53" s="122"/>
      <c r="AH53" s="121"/>
    </row>
    <row r="54" spans="1:34" ht="12" customHeight="1">
      <c r="A54" s="137">
        <v>79</v>
      </c>
      <c r="B54" s="136" t="s">
        <v>115</v>
      </c>
      <c r="C54" s="186" t="s">
        <v>239</v>
      </c>
      <c r="D54" s="1845">
        <v>6287</v>
      </c>
      <c r="E54" s="1846">
        <v>10695</v>
      </c>
      <c r="F54" s="1846">
        <v>793</v>
      </c>
      <c r="G54" s="1846">
        <v>277</v>
      </c>
      <c r="H54" s="1852">
        <v>2212</v>
      </c>
      <c r="I54" s="1846">
        <v>3766</v>
      </c>
      <c r="J54" s="1848">
        <v>2443</v>
      </c>
      <c r="K54" s="1848">
        <v>2117</v>
      </c>
      <c r="L54" s="1846">
        <v>4440</v>
      </c>
      <c r="M54" s="63">
        <v>1.7</v>
      </c>
      <c r="N54" s="67">
        <v>7.41</v>
      </c>
      <c r="O54" s="65">
        <v>35.21</v>
      </c>
      <c r="P54" s="65">
        <v>41.51</v>
      </c>
      <c r="Q54" s="1846">
        <v>41586</v>
      </c>
      <c r="R54" s="1846">
        <v>10447</v>
      </c>
      <c r="S54" s="67">
        <v>25.12</v>
      </c>
      <c r="T54" s="1849" t="s">
        <v>147</v>
      </c>
      <c r="U54" s="1850">
        <v>420000</v>
      </c>
      <c r="V54" s="1850">
        <v>50000</v>
      </c>
      <c r="W54" s="1842" t="s">
        <v>61</v>
      </c>
      <c r="X54" s="1851">
        <v>6</v>
      </c>
      <c r="AC54" s="20">
        <f t="shared" si="2"/>
        <v>9902</v>
      </c>
      <c r="AF54"/>
      <c r="AG54" s="122"/>
      <c r="AH54" s="121"/>
    </row>
    <row r="55" spans="1:34" ht="12.75" customHeight="1">
      <c r="A55" s="137">
        <v>86</v>
      </c>
      <c r="B55" s="136" t="s">
        <v>154</v>
      </c>
      <c r="C55" s="186" t="s">
        <v>236</v>
      </c>
      <c r="D55" s="1845">
        <v>8330</v>
      </c>
      <c r="E55" s="1846">
        <v>14994</v>
      </c>
      <c r="F55" s="1846">
        <v>709</v>
      </c>
      <c r="G55" s="1846">
        <v>412</v>
      </c>
      <c r="H55" s="1852">
        <v>3467</v>
      </c>
      <c r="I55" s="1846">
        <v>5699</v>
      </c>
      <c r="J55" s="1848">
        <v>3001</v>
      </c>
      <c r="K55" s="1848">
        <v>2533</v>
      </c>
      <c r="L55" s="1846">
        <v>5416</v>
      </c>
      <c r="M55" s="63">
        <v>1.8</v>
      </c>
      <c r="N55" s="67">
        <v>4.73</v>
      </c>
      <c r="O55" s="65">
        <v>38.01</v>
      </c>
      <c r="P55" s="65">
        <v>36.12</v>
      </c>
      <c r="Q55" s="1846">
        <v>43816</v>
      </c>
      <c r="R55" s="1846">
        <v>14619</v>
      </c>
      <c r="S55" s="67">
        <v>33.36</v>
      </c>
      <c r="T55" s="1849" t="s">
        <v>142</v>
      </c>
      <c r="U55" s="1850">
        <v>420000</v>
      </c>
      <c r="V55" s="1850">
        <v>50000</v>
      </c>
      <c r="W55" s="1853" t="s">
        <v>110</v>
      </c>
      <c r="X55" s="1851">
        <v>8</v>
      </c>
      <c r="AC55" s="20">
        <f t="shared" si="2"/>
        <v>14285</v>
      </c>
      <c r="AF55"/>
      <c r="AG55" s="122"/>
      <c r="AH55" s="121"/>
    </row>
    <row r="56" spans="1:34" ht="12" customHeight="1">
      <c r="A56" s="137">
        <v>93</v>
      </c>
      <c r="B56" s="139" t="s">
        <v>112</v>
      </c>
      <c r="C56" s="186" t="s">
        <v>240</v>
      </c>
      <c r="D56" s="1845">
        <v>8540</v>
      </c>
      <c r="E56" s="1846">
        <v>15893</v>
      </c>
      <c r="F56" s="1846">
        <v>762</v>
      </c>
      <c r="G56" s="1846">
        <v>458</v>
      </c>
      <c r="H56" s="1852">
        <v>3642</v>
      </c>
      <c r="I56" s="1846">
        <v>6407</v>
      </c>
      <c r="J56" s="1848">
        <v>3144</v>
      </c>
      <c r="K56" s="1848">
        <v>2413</v>
      </c>
      <c r="L56" s="1846">
        <v>5386</v>
      </c>
      <c r="M56" s="63">
        <v>1.9</v>
      </c>
      <c r="N56" s="67">
        <v>4.79</v>
      </c>
      <c r="O56" s="65">
        <v>40.31</v>
      </c>
      <c r="P56" s="65">
        <v>33.89</v>
      </c>
      <c r="Q56" s="1846">
        <v>47375</v>
      </c>
      <c r="R56" s="1846">
        <v>15538</v>
      </c>
      <c r="S56" s="67">
        <v>32.8</v>
      </c>
      <c r="T56" s="1849" t="s">
        <v>142</v>
      </c>
      <c r="U56" s="1850">
        <v>420000</v>
      </c>
      <c r="V56" s="1850">
        <v>50000</v>
      </c>
      <c r="W56" s="1853" t="s">
        <v>110</v>
      </c>
      <c r="X56" s="1851">
        <v>4</v>
      </c>
      <c r="AC56" s="20">
        <f t="shared" si="2"/>
        <v>15131</v>
      </c>
      <c r="AF56"/>
      <c r="AG56" s="122"/>
      <c r="AH56" s="121"/>
    </row>
    <row r="57" spans="1:34" ht="15.75" customHeight="1">
      <c r="A57" s="140">
        <v>95</v>
      </c>
      <c r="B57" s="141" t="s">
        <v>49</v>
      </c>
      <c r="C57" s="187" t="s">
        <v>236</v>
      </c>
      <c r="D57" s="1854">
        <v>13076</v>
      </c>
      <c r="E57" s="1855">
        <v>23271</v>
      </c>
      <c r="F57" s="1855">
        <v>1549</v>
      </c>
      <c r="G57" s="1855">
        <v>732</v>
      </c>
      <c r="H57" s="1856">
        <v>5192</v>
      </c>
      <c r="I57" s="1855">
        <v>8433</v>
      </c>
      <c r="J57" s="1855">
        <v>4918</v>
      </c>
      <c r="K57" s="1857">
        <v>4180</v>
      </c>
      <c r="L57" s="1855">
        <v>8914</v>
      </c>
      <c r="M57" s="70">
        <v>1.8</v>
      </c>
      <c r="N57" s="75">
        <v>6.66</v>
      </c>
      <c r="O57" s="72">
        <v>36.24</v>
      </c>
      <c r="P57" s="72">
        <v>38.31</v>
      </c>
      <c r="Q57" s="1855">
        <v>81797</v>
      </c>
      <c r="R57" s="1855">
        <v>22826</v>
      </c>
      <c r="S57" s="72">
        <v>27.91</v>
      </c>
      <c r="T57" s="1858" t="s">
        <v>142</v>
      </c>
      <c r="U57" s="1859">
        <v>420000</v>
      </c>
      <c r="V57" s="1859">
        <v>50000</v>
      </c>
      <c r="W57" s="1860" t="s">
        <v>110</v>
      </c>
      <c r="X57" s="1861">
        <v>14</v>
      </c>
      <c r="AC57" s="20">
        <f t="shared" si="2"/>
        <v>21722</v>
      </c>
      <c r="AF57"/>
      <c r="AG57" s="122"/>
      <c r="AH57" s="121"/>
    </row>
    <row r="58" spans="1:34" ht="15.75" customHeight="1">
      <c r="A58" s="176"/>
      <c r="B58" s="177"/>
      <c r="C58" s="178"/>
      <c r="D58" s="179"/>
      <c r="E58" s="169"/>
      <c r="F58" s="169"/>
      <c r="G58" s="169"/>
      <c r="H58" s="169"/>
      <c r="I58" s="169"/>
      <c r="J58" s="169"/>
      <c r="K58" s="169"/>
      <c r="L58" s="169"/>
      <c r="M58" s="180"/>
      <c r="N58" s="181"/>
      <c r="O58" s="181"/>
      <c r="P58" s="181"/>
      <c r="Q58" s="166"/>
      <c r="R58" s="169"/>
      <c r="S58" s="181"/>
      <c r="T58" s="182"/>
      <c r="U58" s="183"/>
      <c r="V58" s="183"/>
      <c r="W58" s="826"/>
      <c r="X58" s="184"/>
      <c r="AC58" s="20"/>
      <c r="AF58"/>
      <c r="AG58" s="122"/>
      <c r="AH58" s="121"/>
    </row>
    <row r="59" spans="1:21" ht="12">
      <c r="A59" s="3"/>
      <c r="B59" s="21"/>
      <c r="C59" s="189" t="s">
        <v>210</v>
      </c>
      <c r="D59" s="190"/>
      <c r="E59" s="190"/>
      <c r="F59" s="190"/>
      <c r="G59" s="190"/>
      <c r="H59" s="190"/>
      <c r="I59" s="190"/>
      <c r="J59" s="81"/>
      <c r="K59" s="81"/>
      <c r="L59" s="81"/>
      <c r="M59" s="40"/>
      <c r="N59" s="40"/>
      <c r="O59" s="82"/>
      <c r="P59" s="82"/>
      <c r="Q59" s="81"/>
      <c r="R59" s="81"/>
      <c r="U59" s="81"/>
    </row>
    <row r="60" spans="2:34" ht="12.75" customHeight="1">
      <c r="B60" s="6"/>
      <c r="C60" s="191" t="s">
        <v>272</v>
      </c>
      <c r="D60" s="192"/>
      <c r="E60" s="192"/>
      <c r="F60" s="192"/>
      <c r="G60" s="192"/>
      <c r="H60" s="193"/>
      <c r="I60" s="192"/>
      <c r="J60" s="154"/>
      <c r="K60" s="154"/>
      <c r="L60" s="154"/>
      <c r="M60" s="154"/>
      <c r="N60" s="154"/>
      <c r="O60" s="113" t="s">
        <v>168</v>
      </c>
      <c r="P60" s="113"/>
      <c r="Q60" s="81"/>
      <c r="R60" s="81"/>
      <c r="U60" s="81"/>
      <c r="AF60" s="124"/>
      <c r="AG60" s="126"/>
      <c r="AH60" s="125"/>
    </row>
    <row r="61" spans="2:21" ht="12.75" customHeight="1">
      <c r="B61" s="6"/>
      <c r="C61" s="157" t="s">
        <v>208</v>
      </c>
      <c r="D61" s="154"/>
      <c r="E61" s="154"/>
      <c r="F61" s="154"/>
      <c r="G61" s="154"/>
      <c r="H61" s="154"/>
      <c r="I61" s="154"/>
      <c r="J61" s="154"/>
      <c r="K61" s="154"/>
      <c r="L61" s="154"/>
      <c r="M61" s="154"/>
      <c r="N61" s="154"/>
      <c r="O61" s="84" t="s">
        <v>167</v>
      </c>
      <c r="P61" s="84"/>
      <c r="Q61" s="81"/>
      <c r="R61" s="81"/>
      <c r="U61" s="81"/>
    </row>
    <row r="62" spans="2:34" ht="12.75" customHeight="1">
      <c r="B62" s="6"/>
      <c r="C62" s="188" t="s">
        <v>241</v>
      </c>
      <c r="D62" s="154"/>
      <c r="E62" s="154"/>
      <c r="F62" s="154"/>
      <c r="G62" s="154"/>
      <c r="H62" s="154"/>
      <c r="I62" s="154"/>
      <c r="J62" s="154"/>
      <c r="K62" s="154"/>
      <c r="L62" s="154"/>
      <c r="M62" s="154"/>
      <c r="N62" s="154"/>
      <c r="O62" s="82"/>
      <c r="P62" s="82"/>
      <c r="Q62" s="81"/>
      <c r="R62" s="81"/>
      <c r="U62" s="81"/>
      <c r="AF62" s="124"/>
      <c r="AG62" s="126"/>
      <c r="AH62" s="125"/>
    </row>
    <row r="63" spans="2:21" ht="12.75" customHeight="1">
      <c r="B63" s="6"/>
      <c r="C63" s="188" t="s">
        <v>242</v>
      </c>
      <c r="D63" s="154"/>
      <c r="E63" s="154"/>
      <c r="F63" s="154"/>
      <c r="G63" s="154"/>
      <c r="H63" s="154"/>
      <c r="I63" s="154"/>
      <c r="J63" s="154"/>
      <c r="K63" s="154"/>
      <c r="L63" s="154"/>
      <c r="M63" s="154"/>
      <c r="N63" s="154"/>
      <c r="O63" s="82"/>
      <c r="P63" s="82"/>
      <c r="Q63" s="81"/>
      <c r="R63" s="81"/>
      <c r="U63" s="81"/>
    </row>
    <row r="64" spans="2:34" ht="12.75" customHeight="1">
      <c r="B64" s="7"/>
      <c r="C64" s="188" t="s">
        <v>243</v>
      </c>
      <c r="D64" s="156"/>
      <c r="E64" s="156"/>
      <c r="F64" s="154"/>
      <c r="G64" s="154"/>
      <c r="H64" s="154"/>
      <c r="I64" s="154"/>
      <c r="J64" s="154"/>
      <c r="K64" s="154"/>
      <c r="L64" s="154"/>
      <c r="M64" s="154"/>
      <c r="N64" s="154"/>
      <c r="O64" s="82"/>
      <c r="P64" s="82"/>
      <c r="Q64" s="81"/>
      <c r="R64" s="81"/>
      <c r="U64" s="81"/>
      <c r="AF64" s="124"/>
      <c r="AG64" s="126"/>
      <c r="AH64" s="125"/>
    </row>
    <row r="65" spans="2:21" ht="12.75" customHeight="1">
      <c r="B65" s="7"/>
      <c r="C65" s="188" t="s">
        <v>244</v>
      </c>
      <c r="D65" s="156"/>
      <c r="E65" s="156"/>
      <c r="F65" s="154"/>
      <c r="G65" s="154"/>
      <c r="H65" s="154"/>
      <c r="I65" s="154"/>
      <c r="J65" s="154"/>
      <c r="K65" s="154"/>
      <c r="L65" s="154"/>
      <c r="M65" s="154"/>
      <c r="N65" s="154"/>
      <c r="O65" s="82"/>
      <c r="P65" s="82"/>
      <c r="Q65" s="81"/>
      <c r="R65" s="81"/>
      <c r="U65" s="81"/>
    </row>
    <row r="66" spans="2:21" ht="12.75" customHeight="1">
      <c r="B66" s="7"/>
      <c r="C66" s="188" t="s">
        <v>245</v>
      </c>
      <c r="D66" s="159"/>
      <c r="E66" s="156"/>
      <c r="F66" s="154"/>
      <c r="G66" s="154"/>
      <c r="H66" s="154"/>
      <c r="I66" s="154"/>
      <c r="J66" s="154"/>
      <c r="K66" s="154"/>
      <c r="L66" s="154"/>
      <c r="M66" s="154"/>
      <c r="N66" s="154"/>
      <c r="O66" s="82"/>
      <c r="P66" s="82"/>
      <c r="Q66" s="81"/>
      <c r="R66" s="81"/>
      <c r="U66" s="81"/>
    </row>
    <row r="67" spans="3:24" ht="12.75" customHeight="1">
      <c r="C67" s="188" t="s">
        <v>246</v>
      </c>
      <c r="D67" s="159"/>
      <c r="E67" s="40"/>
      <c r="F67" s="40"/>
      <c r="G67" s="40"/>
      <c r="H67" s="40"/>
      <c r="I67" s="40"/>
      <c r="J67" s="40"/>
      <c r="K67" s="40"/>
      <c r="L67" s="40"/>
      <c r="M67" s="40"/>
      <c r="N67" s="40"/>
      <c r="O67" s="86" t="s">
        <v>118</v>
      </c>
      <c r="P67" s="86"/>
      <c r="Q67" s="86"/>
      <c r="R67" s="86"/>
      <c r="S67" s="86"/>
      <c r="T67" s="86"/>
      <c r="U67" s="86"/>
      <c r="V67" s="86"/>
      <c r="W67" s="838"/>
      <c r="X67" s="86"/>
    </row>
    <row r="68" spans="3:21" ht="12.75" customHeight="1">
      <c r="C68" s="188" t="s">
        <v>248</v>
      </c>
      <c r="D68" s="40"/>
      <c r="E68" s="40"/>
      <c r="F68" s="40"/>
      <c r="G68" s="40"/>
      <c r="H68" s="40"/>
      <c r="I68" s="40"/>
      <c r="J68" s="40"/>
      <c r="K68" s="40"/>
      <c r="L68" s="40"/>
      <c r="M68" s="40"/>
      <c r="N68" s="40"/>
      <c r="O68" s="82"/>
      <c r="P68" s="82"/>
      <c r="Q68" s="81"/>
      <c r="R68" s="81"/>
      <c r="U68" s="81"/>
    </row>
    <row r="69" spans="3:21" ht="12.75" customHeight="1">
      <c r="C69" s="188" t="s">
        <v>247</v>
      </c>
      <c r="D69" s="40"/>
      <c r="E69" s="40"/>
      <c r="F69" s="40"/>
      <c r="G69" s="40"/>
      <c r="H69" s="40"/>
      <c r="I69" s="40"/>
      <c r="J69" s="40"/>
      <c r="K69" s="40"/>
      <c r="L69" s="40"/>
      <c r="M69" s="40"/>
      <c r="N69" s="40"/>
      <c r="O69" s="82"/>
      <c r="P69" s="82"/>
      <c r="Q69" s="81"/>
      <c r="R69" s="81"/>
      <c r="U69" s="81"/>
    </row>
    <row r="70" spans="3:21" ht="12.75" customHeight="1">
      <c r="C70" s="188" t="s">
        <v>249</v>
      </c>
      <c r="D70" s="40"/>
      <c r="E70" s="40"/>
      <c r="F70" s="40"/>
      <c r="G70" s="40"/>
      <c r="H70" s="40"/>
      <c r="I70" s="40"/>
      <c r="J70" s="40"/>
      <c r="K70" s="40"/>
      <c r="L70" s="40"/>
      <c r="M70" s="40"/>
      <c r="N70" s="40"/>
      <c r="O70" s="82"/>
      <c r="P70" s="82"/>
      <c r="Q70" s="81"/>
      <c r="R70" s="81"/>
      <c r="U70" s="81"/>
    </row>
    <row r="71" spans="3:24" ht="12.75" customHeight="1">
      <c r="C71" s="188" t="s">
        <v>250</v>
      </c>
      <c r="D71" s="40"/>
      <c r="E71" s="40"/>
      <c r="F71" s="40"/>
      <c r="G71" s="40"/>
      <c r="H71" s="40"/>
      <c r="I71" s="40"/>
      <c r="J71" s="40"/>
      <c r="K71" s="40"/>
      <c r="L71" s="40"/>
      <c r="M71" s="40"/>
      <c r="N71" s="40"/>
      <c r="O71" s="86" t="s">
        <v>118</v>
      </c>
      <c r="P71" s="86"/>
      <c r="Q71" s="86"/>
      <c r="R71" s="86"/>
      <c r="S71" s="86"/>
      <c r="T71" s="86"/>
      <c r="U71" s="86"/>
      <c r="V71" s="86"/>
      <c r="W71" s="838"/>
      <c r="X71" s="86"/>
    </row>
    <row r="72" spans="1:21" ht="12">
      <c r="A72" s="35"/>
      <c r="B72" s="36"/>
      <c r="C72" s="188" t="s">
        <v>251</v>
      </c>
      <c r="D72" s="160"/>
      <c r="E72" s="160"/>
      <c r="F72" s="160"/>
      <c r="G72" s="160"/>
      <c r="H72" s="160"/>
      <c r="I72" s="160"/>
      <c r="J72" s="160"/>
      <c r="K72" s="160"/>
      <c r="L72" s="160"/>
      <c r="M72" s="160"/>
      <c r="N72" s="160"/>
      <c r="O72" s="82"/>
      <c r="P72" s="82"/>
      <c r="Q72" s="81"/>
      <c r="R72" s="81"/>
      <c r="U72" s="81"/>
    </row>
    <row r="73" spans="1:21" ht="12">
      <c r="A73" s="35"/>
      <c r="B73" s="36"/>
      <c r="C73" s="188" t="s">
        <v>252</v>
      </c>
      <c r="D73" s="160"/>
      <c r="E73" s="160"/>
      <c r="F73" s="160"/>
      <c r="G73" s="160"/>
      <c r="H73" s="160"/>
      <c r="I73" s="160"/>
      <c r="J73" s="160"/>
      <c r="K73" s="160"/>
      <c r="L73" s="160"/>
      <c r="M73" s="160"/>
      <c r="N73" s="160"/>
      <c r="O73" s="82"/>
      <c r="P73" s="82"/>
      <c r="Q73" s="81"/>
      <c r="R73" s="81"/>
      <c r="U73" s="81"/>
    </row>
    <row r="74" spans="1:21" ht="12">
      <c r="A74" s="35"/>
      <c r="B74" s="36"/>
      <c r="C74" s="188" t="s">
        <v>253</v>
      </c>
      <c r="D74" s="160"/>
      <c r="E74" s="160"/>
      <c r="F74" s="160"/>
      <c r="G74" s="160"/>
      <c r="H74" s="160"/>
      <c r="I74" s="160"/>
      <c r="J74" s="160"/>
      <c r="K74" s="160"/>
      <c r="L74" s="160"/>
      <c r="M74" s="160"/>
      <c r="N74" s="160"/>
      <c r="O74" s="82"/>
      <c r="P74" s="82"/>
      <c r="Q74" s="81"/>
      <c r="R74" s="81"/>
      <c r="U74" s="81"/>
    </row>
    <row r="75" spans="1:21" ht="12">
      <c r="A75" s="35"/>
      <c r="B75" s="36"/>
      <c r="C75" s="188" t="s">
        <v>254</v>
      </c>
      <c r="D75" s="160"/>
      <c r="E75" s="160"/>
      <c r="F75" s="160"/>
      <c r="G75" s="160"/>
      <c r="H75" s="160"/>
      <c r="I75" s="160"/>
      <c r="J75" s="160"/>
      <c r="K75" s="160"/>
      <c r="L75" s="160"/>
      <c r="M75" s="160"/>
      <c r="N75" s="160"/>
      <c r="O75" s="82"/>
      <c r="P75" s="82"/>
      <c r="Q75" s="81"/>
      <c r="R75" s="81"/>
      <c r="U75" s="81"/>
    </row>
    <row r="76" spans="1:21" ht="12">
      <c r="A76" s="35"/>
      <c r="B76" s="36"/>
      <c r="C76" s="188" t="s">
        <v>255</v>
      </c>
      <c r="D76" s="160"/>
      <c r="E76" s="160"/>
      <c r="F76" s="160"/>
      <c r="G76" s="160"/>
      <c r="H76" s="160"/>
      <c r="I76" s="160"/>
      <c r="J76" s="160"/>
      <c r="K76" s="160"/>
      <c r="L76" s="160"/>
      <c r="M76" s="160"/>
      <c r="N76" s="160"/>
      <c r="O76" s="82"/>
      <c r="P76" s="82"/>
      <c r="Q76" s="81"/>
      <c r="R76" s="81"/>
      <c r="U76" s="81"/>
    </row>
    <row r="77" spans="1:21" ht="12">
      <c r="A77" s="3"/>
      <c r="B77" s="21"/>
      <c r="D77" s="81"/>
      <c r="E77" s="81"/>
      <c r="F77" s="81"/>
      <c r="G77" s="81"/>
      <c r="H77" s="81"/>
      <c r="I77" s="81"/>
      <c r="J77" s="81"/>
      <c r="K77" s="81"/>
      <c r="L77" s="81"/>
      <c r="M77" s="40"/>
      <c r="N77" s="40"/>
      <c r="O77" s="82"/>
      <c r="P77" s="82"/>
      <c r="Q77" s="81"/>
      <c r="R77" s="81"/>
      <c r="U77" s="81"/>
    </row>
    <row r="78" spans="1:24" ht="12">
      <c r="A78" s="23"/>
      <c r="B78" s="24"/>
      <c r="C78" s="4" t="s">
        <v>0</v>
      </c>
      <c r="D78" s="87" t="s">
        <v>1</v>
      </c>
      <c r="E78" s="88" t="s">
        <v>2</v>
      </c>
      <c r="F78" s="88" t="s">
        <v>3</v>
      </c>
      <c r="G78" s="48" t="s">
        <v>169</v>
      </c>
      <c r="H78" s="164" t="s">
        <v>170</v>
      </c>
      <c r="I78" s="46" t="s">
        <v>173</v>
      </c>
      <c r="J78" s="46" t="s">
        <v>193</v>
      </c>
      <c r="K78" s="46" t="s">
        <v>194</v>
      </c>
      <c r="L78" s="48" t="s">
        <v>184</v>
      </c>
      <c r="M78" s="89" t="s">
        <v>4</v>
      </c>
      <c r="N78" s="89" t="s">
        <v>3</v>
      </c>
      <c r="O78" s="49" t="s">
        <v>100</v>
      </c>
      <c r="P78" s="47"/>
      <c r="Q78" s="87" t="s">
        <v>13</v>
      </c>
      <c r="R78" s="90" t="s">
        <v>105</v>
      </c>
      <c r="S78" s="87"/>
      <c r="T78" s="91"/>
      <c r="U78" s="92" t="s">
        <v>6</v>
      </c>
      <c r="V78" s="93"/>
      <c r="W78" s="839"/>
      <c r="X78" s="94" t="s">
        <v>20</v>
      </c>
    </row>
    <row r="79" spans="1:24" ht="12">
      <c r="A79" s="25" t="s">
        <v>7</v>
      </c>
      <c r="B79" s="5" t="s">
        <v>8</v>
      </c>
      <c r="C79" s="19" t="s">
        <v>21</v>
      </c>
      <c r="D79" s="95"/>
      <c r="E79" s="95" t="s">
        <v>9</v>
      </c>
      <c r="F79" s="95" t="s">
        <v>10</v>
      </c>
      <c r="G79" s="55"/>
      <c r="H79" s="165" t="s">
        <v>172</v>
      </c>
      <c r="I79" s="52" t="s">
        <v>174</v>
      </c>
      <c r="J79" s="52" t="s">
        <v>195</v>
      </c>
      <c r="K79" s="52" t="s">
        <v>196</v>
      </c>
      <c r="L79" s="55" t="s">
        <v>185</v>
      </c>
      <c r="M79" s="53" t="s">
        <v>11</v>
      </c>
      <c r="N79" s="54" t="s">
        <v>101</v>
      </c>
      <c r="O79" s="54" t="s">
        <v>101</v>
      </c>
      <c r="P79" s="53"/>
      <c r="Q79" s="79"/>
      <c r="R79" s="96" t="s">
        <v>106</v>
      </c>
      <c r="S79" s="97" t="s">
        <v>69</v>
      </c>
      <c r="T79" s="98"/>
      <c r="U79" s="99" t="s">
        <v>17</v>
      </c>
      <c r="V79" s="87" t="s">
        <v>18</v>
      </c>
      <c r="W79" s="840" t="s">
        <v>19</v>
      </c>
      <c r="X79" s="80" t="s">
        <v>29</v>
      </c>
    </row>
    <row r="80" spans="1:24" ht="12">
      <c r="A80" s="26"/>
      <c r="B80" s="5"/>
      <c r="C80" s="5"/>
      <c r="D80" s="95" t="s">
        <v>107</v>
      </c>
      <c r="E80" s="95" t="s">
        <v>23</v>
      </c>
      <c r="F80" s="95" t="s">
        <v>24</v>
      </c>
      <c r="G80" s="95" t="s">
        <v>25</v>
      </c>
      <c r="H80" s="52" t="s">
        <v>102</v>
      </c>
      <c r="I80" s="52" t="s">
        <v>171</v>
      </c>
      <c r="J80" s="52" t="s">
        <v>197</v>
      </c>
      <c r="K80" s="52" t="s">
        <v>198</v>
      </c>
      <c r="L80" s="55" t="s">
        <v>177</v>
      </c>
      <c r="M80" s="100" t="s">
        <v>26</v>
      </c>
      <c r="N80" s="100" t="s">
        <v>27</v>
      </c>
      <c r="O80" s="55" t="s">
        <v>103</v>
      </c>
      <c r="P80" s="52"/>
      <c r="Q80" s="79" t="s">
        <v>116</v>
      </c>
      <c r="R80" s="101" t="s">
        <v>117</v>
      </c>
      <c r="S80" s="102" t="s">
        <v>123</v>
      </c>
      <c r="T80" s="103"/>
      <c r="U80" s="104" t="s">
        <v>28</v>
      </c>
      <c r="V80" s="105"/>
      <c r="W80" s="841"/>
      <c r="X80" s="80"/>
    </row>
    <row r="81" spans="1:24" ht="12">
      <c r="A81" s="142"/>
      <c r="B81" s="143"/>
      <c r="C81" s="143"/>
      <c r="D81" s="106" t="s">
        <v>99</v>
      </c>
      <c r="E81" s="106" t="s">
        <v>31</v>
      </c>
      <c r="F81" s="106" t="s">
        <v>31</v>
      </c>
      <c r="G81" s="106" t="s">
        <v>31</v>
      </c>
      <c r="H81" s="106" t="s">
        <v>31</v>
      </c>
      <c r="I81" s="106" t="s">
        <v>31</v>
      </c>
      <c r="J81" s="106" t="s">
        <v>31</v>
      </c>
      <c r="K81" s="106" t="s">
        <v>31</v>
      </c>
      <c r="L81" s="107" t="s">
        <v>31</v>
      </c>
      <c r="M81" s="106" t="s">
        <v>31</v>
      </c>
      <c r="N81" s="106" t="s">
        <v>32</v>
      </c>
      <c r="O81" s="107" t="s">
        <v>32</v>
      </c>
      <c r="P81" s="106"/>
      <c r="Q81" s="59" t="s">
        <v>31</v>
      </c>
      <c r="R81" s="59" t="s">
        <v>108</v>
      </c>
      <c r="S81" s="57"/>
      <c r="T81" s="145"/>
      <c r="U81" s="59" t="s">
        <v>33</v>
      </c>
      <c r="V81" s="57" t="s">
        <v>33</v>
      </c>
      <c r="W81" s="832" t="s">
        <v>33</v>
      </c>
      <c r="X81" s="58" t="s">
        <v>108</v>
      </c>
    </row>
    <row r="82" spans="1:24" ht="12">
      <c r="A82" s="146">
        <v>301</v>
      </c>
      <c r="B82" s="144" t="s">
        <v>70</v>
      </c>
      <c r="C82" s="194" t="s">
        <v>256</v>
      </c>
      <c r="D82" s="1862">
        <v>586</v>
      </c>
      <c r="E82" s="1862">
        <v>1376</v>
      </c>
      <c r="F82" s="1863">
        <v>0</v>
      </c>
      <c r="G82" s="1862">
        <v>65</v>
      </c>
      <c r="H82" s="1864">
        <v>407</v>
      </c>
      <c r="I82" s="1864">
        <v>544</v>
      </c>
      <c r="J82" s="1864">
        <v>221</v>
      </c>
      <c r="K82" s="1864">
        <v>172</v>
      </c>
      <c r="L82" s="1862">
        <v>360</v>
      </c>
      <c r="M82" s="1865">
        <v>2.3</v>
      </c>
      <c r="N82" s="1866" t="s">
        <v>61</v>
      </c>
      <c r="O82" s="1867">
        <v>39.53</v>
      </c>
      <c r="P82" s="1868">
        <v>26.16</v>
      </c>
      <c r="Q82" s="1866" t="s">
        <v>61</v>
      </c>
      <c r="R82" s="1864">
        <v>1363</v>
      </c>
      <c r="S82" s="1869" t="s">
        <v>155</v>
      </c>
      <c r="T82" s="1870"/>
      <c r="U82" s="198">
        <v>500000</v>
      </c>
      <c r="V82" s="1871" t="s">
        <v>71</v>
      </c>
      <c r="W82" s="1872" t="s">
        <v>61</v>
      </c>
      <c r="X82" s="1873">
        <v>4</v>
      </c>
    </row>
    <row r="83" spans="1:24" ht="12">
      <c r="A83" s="147"/>
      <c r="B83" s="148"/>
      <c r="C83" s="148"/>
      <c r="D83" s="1874"/>
      <c r="E83" s="1874"/>
      <c r="F83" s="1875"/>
      <c r="G83" s="1874"/>
      <c r="H83" s="1874"/>
      <c r="I83" s="1874"/>
      <c r="J83" s="1874"/>
      <c r="K83" s="1874"/>
      <c r="L83" s="1876"/>
      <c r="M83" s="1865"/>
      <c r="N83" s="1875"/>
      <c r="O83" s="1867"/>
      <c r="P83" s="1865"/>
      <c r="Q83" s="1875"/>
      <c r="R83" s="1864"/>
      <c r="S83" s="1877"/>
      <c r="T83" s="1870"/>
      <c r="U83" s="198"/>
      <c r="V83" s="1878" t="s">
        <v>72</v>
      </c>
      <c r="W83" s="1879"/>
      <c r="X83" s="1873"/>
    </row>
    <row r="84" spans="1:24" ht="9.75" customHeight="1">
      <c r="A84" s="147"/>
      <c r="B84" s="148"/>
      <c r="C84" s="148"/>
      <c r="D84" s="1874"/>
      <c r="E84" s="1874"/>
      <c r="F84" s="1875"/>
      <c r="G84" s="1874"/>
      <c r="H84" s="1874"/>
      <c r="I84" s="1874"/>
      <c r="J84" s="1874"/>
      <c r="K84" s="1874"/>
      <c r="L84" s="1876"/>
      <c r="M84" s="1865"/>
      <c r="N84" s="1875"/>
      <c r="O84" s="1867"/>
      <c r="P84" s="1865"/>
      <c r="Q84" s="1875"/>
      <c r="R84" s="1864"/>
      <c r="S84" s="1871"/>
      <c r="T84" s="1880"/>
      <c r="U84" s="198"/>
      <c r="V84" s="1878" t="s">
        <v>73</v>
      </c>
      <c r="W84" s="1879"/>
      <c r="X84" s="1873"/>
    </row>
    <row r="85" spans="1:24" ht="12" hidden="1">
      <c r="A85" s="149">
        <v>302</v>
      </c>
      <c r="B85" s="150" t="s">
        <v>74</v>
      </c>
      <c r="C85" s="195" t="s">
        <v>257</v>
      </c>
      <c r="D85" s="1881"/>
      <c r="E85" s="1881"/>
      <c r="F85" s="1882"/>
      <c r="G85" s="1881"/>
      <c r="H85" s="1883"/>
      <c r="I85" s="1883"/>
      <c r="J85" s="1883"/>
      <c r="K85" s="1883"/>
      <c r="L85" s="1881"/>
      <c r="M85" s="1884" t="e">
        <v>#DIV/0!</v>
      </c>
      <c r="N85" s="1882" t="s">
        <v>61</v>
      </c>
      <c r="O85" s="1885" t="e">
        <v>#DIV/0!</v>
      </c>
      <c r="P85" s="1886" t="e">
        <v>#DIV/0!</v>
      </c>
      <c r="Q85" s="1882" t="s">
        <v>61</v>
      </c>
      <c r="R85" s="1883"/>
      <c r="S85" s="1887" t="s">
        <v>266</v>
      </c>
      <c r="T85" s="1888"/>
      <c r="U85" s="197" t="s">
        <v>267</v>
      </c>
      <c r="V85" s="200" t="s">
        <v>265</v>
      </c>
      <c r="W85" s="1889" t="s">
        <v>61</v>
      </c>
      <c r="X85" s="1890"/>
    </row>
    <row r="86" spans="1:24" ht="12" hidden="1">
      <c r="A86" s="147"/>
      <c r="B86" s="148"/>
      <c r="C86" s="148"/>
      <c r="D86" s="1876"/>
      <c r="E86" s="1876"/>
      <c r="F86" s="1891"/>
      <c r="G86" s="1876"/>
      <c r="H86" s="1874"/>
      <c r="I86" s="1874"/>
      <c r="J86" s="1874"/>
      <c r="K86" s="1874"/>
      <c r="L86" s="1876"/>
      <c r="M86" s="1865"/>
      <c r="N86" s="1891"/>
      <c r="O86" s="1867"/>
      <c r="P86" s="1867"/>
      <c r="Q86" s="1891"/>
      <c r="R86" s="1864"/>
      <c r="S86" s="1877"/>
      <c r="T86" s="1870"/>
      <c r="U86" s="198"/>
      <c r="V86" s="199"/>
      <c r="W86" s="1892"/>
      <c r="X86" s="1873"/>
    </row>
    <row r="87" spans="1:24" ht="1.5" customHeight="1">
      <c r="A87" s="147"/>
      <c r="B87" s="148"/>
      <c r="C87" s="148"/>
      <c r="D87" s="1893"/>
      <c r="E87" s="1893"/>
      <c r="F87" s="1894"/>
      <c r="G87" s="1893"/>
      <c r="H87" s="1893"/>
      <c r="I87" s="1874"/>
      <c r="J87" s="1874"/>
      <c r="K87" s="1874"/>
      <c r="L87" s="1876"/>
      <c r="M87" s="1865"/>
      <c r="N87" s="1894"/>
      <c r="O87" s="1867"/>
      <c r="P87" s="1867"/>
      <c r="Q87" s="1894"/>
      <c r="R87" s="1864"/>
      <c r="S87" s="1895"/>
      <c r="T87" s="1880"/>
      <c r="U87" s="198"/>
      <c r="V87" s="199"/>
      <c r="W87" s="1896"/>
      <c r="X87" s="1873"/>
    </row>
    <row r="88" spans="1:24" ht="12">
      <c r="A88" s="149">
        <v>303</v>
      </c>
      <c r="B88" s="150" t="s">
        <v>75</v>
      </c>
      <c r="C88" s="195" t="s">
        <v>258</v>
      </c>
      <c r="D88" s="1881">
        <v>133</v>
      </c>
      <c r="E88" s="1881">
        <v>282</v>
      </c>
      <c r="F88" s="1882">
        <v>0</v>
      </c>
      <c r="G88" s="1897">
        <v>13</v>
      </c>
      <c r="H88" s="1864">
        <v>104</v>
      </c>
      <c r="I88" s="1883">
        <v>132</v>
      </c>
      <c r="J88" s="1883">
        <v>27</v>
      </c>
      <c r="K88" s="1883">
        <v>9</v>
      </c>
      <c r="L88" s="1881">
        <v>33</v>
      </c>
      <c r="M88" s="1884">
        <v>2.1</v>
      </c>
      <c r="N88" s="1882" t="s">
        <v>61</v>
      </c>
      <c r="O88" s="1885">
        <v>46.81</v>
      </c>
      <c r="P88" s="1886">
        <v>11.7</v>
      </c>
      <c r="Q88" s="1882" t="s">
        <v>61</v>
      </c>
      <c r="R88" s="1883">
        <v>278</v>
      </c>
      <c r="S88" s="1887" t="s">
        <v>155</v>
      </c>
      <c r="T88" s="1898"/>
      <c r="U88" s="197">
        <v>420000</v>
      </c>
      <c r="V88" s="1899" t="s">
        <v>156</v>
      </c>
      <c r="W88" s="1900" t="s">
        <v>61</v>
      </c>
      <c r="X88" s="1890">
        <v>2</v>
      </c>
    </row>
    <row r="89" spans="1:24" ht="12">
      <c r="A89" s="147"/>
      <c r="B89" s="148"/>
      <c r="C89" s="148"/>
      <c r="D89" s="1876"/>
      <c r="E89" s="1876"/>
      <c r="F89" s="1891"/>
      <c r="G89" s="1876"/>
      <c r="H89" s="1874"/>
      <c r="I89" s="1874"/>
      <c r="J89" s="1874"/>
      <c r="K89" s="1874"/>
      <c r="L89" s="1876"/>
      <c r="M89" s="1865"/>
      <c r="N89" s="1891"/>
      <c r="O89" s="1867"/>
      <c r="P89" s="1867"/>
      <c r="Q89" s="1891"/>
      <c r="R89" s="198"/>
      <c r="S89" s="1877"/>
      <c r="T89" s="1870"/>
      <c r="U89" s="198"/>
      <c r="V89" s="1878" t="s">
        <v>1096</v>
      </c>
      <c r="W89" s="1879"/>
      <c r="X89" s="1873"/>
    </row>
    <row r="90" spans="1:24" ht="12">
      <c r="A90" s="147"/>
      <c r="B90" s="148"/>
      <c r="C90" s="148"/>
      <c r="D90" s="1893"/>
      <c r="E90" s="1893"/>
      <c r="F90" s="1894"/>
      <c r="G90" s="1893"/>
      <c r="H90" s="1893"/>
      <c r="I90" s="1874"/>
      <c r="J90" s="1874"/>
      <c r="K90" s="1874"/>
      <c r="L90" s="1876"/>
      <c r="M90" s="1865"/>
      <c r="N90" s="1894"/>
      <c r="O90" s="1867"/>
      <c r="P90" s="1867"/>
      <c r="Q90" s="1894"/>
      <c r="R90" s="1864"/>
      <c r="S90" s="1895"/>
      <c r="T90" s="1880"/>
      <c r="U90" s="198"/>
      <c r="V90" s="1878" t="s">
        <v>1097</v>
      </c>
      <c r="W90" s="1879"/>
      <c r="X90" s="1873"/>
    </row>
    <row r="91" spans="1:24" ht="12">
      <c r="A91" s="149">
        <v>305</v>
      </c>
      <c r="B91" s="150" t="s">
        <v>76</v>
      </c>
      <c r="C91" s="195" t="s">
        <v>259</v>
      </c>
      <c r="D91" s="1881">
        <v>861</v>
      </c>
      <c r="E91" s="1881">
        <v>2058</v>
      </c>
      <c r="F91" s="1882">
        <v>0</v>
      </c>
      <c r="G91" s="1862">
        <v>100</v>
      </c>
      <c r="H91" s="1864">
        <v>632</v>
      </c>
      <c r="I91" s="1883">
        <v>856</v>
      </c>
      <c r="J91" s="1883">
        <v>292</v>
      </c>
      <c r="K91" s="1883">
        <v>198</v>
      </c>
      <c r="L91" s="1881">
        <v>470</v>
      </c>
      <c r="M91" s="1884">
        <v>2.4</v>
      </c>
      <c r="N91" s="1882" t="s">
        <v>61</v>
      </c>
      <c r="O91" s="1885">
        <v>41.59</v>
      </c>
      <c r="P91" s="1886">
        <v>22.84</v>
      </c>
      <c r="Q91" s="1882" t="s">
        <v>61</v>
      </c>
      <c r="R91" s="1883">
        <v>2029</v>
      </c>
      <c r="S91" s="1887" t="s">
        <v>157</v>
      </c>
      <c r="T91" s="1901"/>
      <c r="U91" s="197">
        <v>420000</v>
      </c>
      <c r="V91" s="1902" t="s">
        <v>77</v>
      </c>
      <c r="W91" s="1903" t="s">
        <v>78</v>
      </c>
      <c r="X91" s="1890">
        <v>4</v>
      </c>
    </row>
    <row r="92" spans="1:24" ht="12">
      <c r="A92" s="147"/>
      <c r="B92" s="148"/>
      <c r="C92" s="148"/>
      <c r="D92" s="1876"/>
      <c r="E92" s="1876"/>
      <c r="F92" s="1891"/>
      <c r="G92" s="1876"/>
      <c r="H92" s="1874"/>
      <c r="I92" s="1874"/>
      <c r="J92" s="1874"/>
      <c r="K92" s="1874"/>
      <c r="L92" s="1876"/>
      <c r="M92" s="1865"/>
      <c r="N92" s="1891"/>
      <c r="O92" s="1867"/>
      <c r="P92" s="1867"/>
      <c r="Q92" s="1891"/>
      <c r="R92" s="198"/>
      <c r="S92" s="1877"/>
      <c r="T92" s="1880"/>
      <c r="U92" s="198"/>
      <c r="V92" s="1878" t="s">
        <v>79</v>
      </c>
      <c r="W92" s="1904" t="s">
        <v>80</v>
      </c>
      <c r="X92" s="1873"/>
    </row>
    <row r="93" spans="1:24" ht="12">
      <c r="A93" s="147"/>
      <c r="B93" s="148"/>
      <c r="C93" s="148"/>
      <c r="D93" s="1876"/>
      <c r="E93" s="1876"/>
      <c r="F93" s="1891"/>
      <c r="G93" s="1876"/>
      <c r="H93" s="1874"/>
      <c r="I93" s="1874"/>
      <c r="J93" s="1874"/>
      <c r="K93" s="1874"/>
      <c r="L93" s="1876"/>
      <c r="M93" s="1865"/>
      <c r="N93" s="1891"/>
      <c r="O93" s="1867"/>
      <c r="P93" s="1867"/>
      <c r="Q93" s="1891"/>
      <c r="R93" s="198"/>
      <c r="S93" s="1877"/>
      <c r="T93" s="1880"/>
      <c r="U93" s="198"/>
      <c r="V93" s="1878" t="s">
        <v>81</v>
      </c>
      <c r="W93" s="1896">
        <v>10000</v>
      </c>
      <c r="X93" s="1873"/>
    </row>
    <row r="94" spans="1:24" ht="12">
      <c r="A94" s="147"/>
      <c r="B94" s="148"/>
      <c r="C94" s="148"/>
      <c r="D94" s="1876"/>
      <c r="E94" s="1876"/>
      <c r="F94" s="1891"/>
      <c r="G94" s="1876"/>
      <c r="H94" s="1874"/>
      <c r="I94" s="1874"/>
      <c r="J94" s="1874"/>
      <c r="K94" s="1874"/>
      <c r="L94" s="1876"/>
      <c r="M94" s="1865"/>
      <c r="N94" s="1891"/>
      <c r="O94" s="1867"/>
      <c r="P94" s="1867"/>
      <c r="Q94" s="1891"/>
      <c r="R94" s="1864"/>
      <c r="S94" s="1877"/>
      <c r="T94" s="1880"/>
      <c r="U94" s="198"/>
      <c r="V94" s="199"/>
      <c r="W94" s="1879"/>
      <c r="X94" s="1873"/>
    </row>
    <row r="95" spans="1:24" ht="12">
      <c r="A95" s="149">
        <v>306</v>
      </c>
      <c r="B95" s="150" t="s">
        <v>82</v>
      </c>
      <c r="C95" s="195" t="s">
        <v>260</v>
      </c>
      <c r="D95" s="1881">
        <v>7672</v>
      </c>
      <c r="E95" s="1881">
        <v>13394</v>
      </c>
      <c r="F95" s="1882">
        <v>0</v>
      </c>
      <c r="G95" s="1881">
        <v>511</v>
      </c>
      <c r="H95" s="1883">
        <v>6937</v>
      </c>
      <c r="I95" s="1883">
        <v>4977</v>
      </c>
      <c r="J95" s="1883">
        <v>825</v>
      </c>
      <c r="K95" s="1883">
        <v>360</v>
      </c>
      <c r="L95" s="1881">
        <v>969</v>
      </c>
      <c r="M95" s="1884">
        <v>1.7</v>
      </c>
      <c r="N95" s="1882" t="s">
        <v>61</v>
      </c>
      <c r="O95" s="1885">
        <v>37.16</v>
      </c>
      <c r="P95" s="1886">
        <v>7.23</v>
      </c>
      <c r="Q95" s="1882" t="s">
        <v>61</v>
      </c>
      <c r="R95" s="1883">
        <v>13244</v>
      </c>
      <c r="S95" s="1887" t="s">
        <v>157</v>
      </c>
      <c r="T95" s="1898"/>
      <c r="U95" s="197">
        <v>390000</v>
      </c>
      <c r="V95" s="1902" t="s">
        <v>1098</v>
      </c>
      <c r="W95" s="1900" t="s">
        <v>61</v>
      </c>
      <c r="X95" s="1890">
        <v>4</v>
      </c>
    </row>
    <row r="96" spans="1:24" ht="12">
      <c r="A96" s="147"/>
      <c r="B96" s="148"/>
      <c r="C96" s="148"/>
      <c r="D96" s="1874"/>
      <c r="E96" s="1874"/>
      <c r="F96" s="1875"/>
      <c r="G96" s="1874"/>
      <c r="H96" s="1874"/>
      <c r="I96" s="1874"/>
      <c r="J96" s="1874"/>
      <c r="K96" s="1874"/>
      <c r="L96" s="1876"/>
      <c r="M96" s="1865"/>
      <c r="N96" s="1875"/>
      <c r="O96" s="1867"/>
      <c r="P96" s="1865"/>
      <c r="Q96" s="1875"/>
      <c r="R96" s="1864"/>
      <c r="S96" s="1877"/>
      <c r="T96" s="1870"/>
      <c r="U96" s="1864" t="s">
        <v>200</v>
      </c>
      <c r="V96" s="198" t="s">
        <v>111</v>
      </c>
      <c r="W96" s="1879"/>
      <c r="X96" s="1873"/>
    </row>
    <row r="97" spans="1:24" ht="12">
      <c r="A97" s="147"/>
      <c r="B97" s="148"/>
      <c r="C97" s="148"/>
      <c r="D97" s="1874"/>
      <c r="E97" s="1874"/>
      <c r="F97" s="1875"/>
      <c r="G97" s="1874"/>
      <c r="H97" s="1874"/>
      <c r="I97" s="1874"/>
      <c r="J97" s="1874"/>
      <c r="K97" s="1874"/>
      <c r="L97" s="1876"/>
      <c r="M97" s="1865"/>
      <c r="N97" s="1875"/>
      <c r="O97" s="1867"/>
      <c r="P97" s="1865"/>
      <c r="Q97" s="1875"/>
      <c r="R97" s="198"/>
      <c r="S97" s="1877"/>
      <c r="T97" s="1870"/>
      <c r="U97" s="198"/>
      <c r="V97" s="1905" t="s">
        <v>1099</v>
      </c>
      <c r="W97" s="1879"/>
      <c r="X97" s="1873"/>
    </row>
    <row r="98" spans="1:24" ht="12">
      <c r="A98" s="147"/>
      <c r="B98" s="148"/>
      <c r="C98" s="148"/>
      <c r="D98" s="1874"/>
      <c r="E98" s="1874"/>
      <c r="F98" s="1875"/>
      <c r="G98" s="1874"/>
      <c r="H98" s="1874"/>
      <c r="I98" s="1874"/>
      <c r="J98" s="1874"/>
      <c r="K98" s="1874"/>
      <c r="L98" s="1876"/>
      <c r="M98" s="1865"/>
      <c r="N98" s="1875"/>
      <c r="O98" s="1867"/>
      <c r="P98" s="1865"/>
      <c r="Q98" s="1875"/>
      <c r="R98" s="198"/>
      <c r="S98" s="1877"/>
      <c r="T98" s="1870"/>
      <c r="U98" s="198"/>
      <c r="V98" s="1905"/>
      <c r="W98" s="1879"/>
      <c r="X98" s="1873"/>
    </row>
    <row r="99" spans="1:24" ht="12">
      <c r="A99" s="147"/>
      <c r="B99" s="148"/>
      <c r="C99" s="148"/>
      <c r="D99" s="1874"/>
      <c r="E99" s="1874"/>
      <c r="F99" s="1875"/>
      <c r="G99" s="1874"/>
      <c r="H99" s="1874"/>
      <c r="I99" s="1874"/>
      <c r="J99" s="1874"/>
      <c r="K99" s="1874"/>
      <c r="L99" s="1876"/>
      <c r="M99" s="1865"/>
      <c r="N99" s="1875"/>
      <c r="O99" s="1867"/>
      <c r="P99" s="1865"/>
      <c r="Q99" s="1875"/>
      <c r="R99" s="198"/>
      <c r="S99" s="1895"/>
      <c r="T99" s="1880"/>
      <c r="U99" s="198"/>
      <c r="V99" s="199"/>
      <c r="W99" s="1879"/>
      <c r="X99" s="1873"/>
    </row>
    <row r="100" spans="1:24" ht="24">
      <c r="A100" s="149">
        <v>307</v>
      </c>
      <c r="B100" s="150" t="s">
        <v>83</v>
      </c>
      <c r="C100" s="195" t="s">
        <v>261</v>
      </c>
      <c r="D100" s="1881">
        <v>11185</v>
      </c>
      <c r="E100" s="1881">
        <v>19180</v>
      </c>
      <c r="F100" s="1882">
        <v>0</v>
      </c>
      <c r="G100" s="1881">
        <v>513</v>
      </c>
      <c r="H100" s="1883">
        <v>7566</v>
      </c>
      <c r="I100" s="1883">
        <v>9278</v>
      </c>
      <c r="J100" s="1883">
        <v>1625</v>
      </c>
      <c r="K100" s="1883">
        <v>705</v>
      </c>
      <c r="L100" s="1881">
        <v>1823</v>
      </c>
      <c r="M100" s="1884">
        <v>1.7</v>
      </c>
      <c r="N100" s="1882" t="s">
        <v>61</v>
      </c>
      <c r="O100" s="1885">
        <v>48.37</v>
      </c>
      <c r="P100" s="1886">
        <v>9.5</v>
      </c>
      <c r="Q100" s="1882" t="s">
        <v>61</v>
      </c>
      <c r="R100" s="1883">
        <v>19208</v>
      </c>
      <c r="S100" s="1887" t="s">
        <v>158</v>
      </c>
      <c r="T100" s="1898"/>
      <c r="U100" s="197">
        <v>420000</v>
      </c>
      <c r="V100" s="1902" t="s">
        <v>84</v>
      </c>
      <c r="W100" s="1906" t="s">
        <v>203</v>
      </c>
      <c r="X100" s="1890">
        <v>9</v>
      </c>
    </row>
    <row r="101" spans="1:24" ht="12">
      <c r="A101" s="147"/>
      <c r="B101" s="148"/>
      <c r="C101" s="148"/>
      <c r="D101" s="1874"/>
      <c r="E101" s="1874"/>
      <c r="F101" s="1875"/>
      <c r="G101" s="1874"/>
      <c r="H101" s="1874"/>
      <c r="I101" s="1874"/>
      <c r="J101" s="1874"/>
      <c r="K101" s="1874"/>
      <c r="L101" s="1876"/>
      <c r="M101" s="1865"/>
      <c r="N101" s="1875"/>
      <c r="O101" s="1867"/>
      <c r="P101" s="1865"/>
      <c r="Q101" s="1875"/>
      <c r="R101" s="198"/>
      <c r="S101" s="1877"/>
      <c r="T101" s="1907"/>
      <c r="U101" s="198"/>
      <c r="V101" s="1878" t="s">
        <v>86</v>
      </c>
      <c r="W101" s="1892" t="s">
        <v>122</v>
      </c>
      <c r="X101" s="1873"/>
    </row>
    <row r="102" spans="1:24" ht="12">
      <c r="A102" s="147"/>
      <c r="B102" s="148"/>
      <c r="C102" s="148"/>
      <c r="D102" s="1874"/>
      <c r="E102" s="1874"/>
      <c r="F102" s="1875"/>
      <c r="G102" s="1874"/>
      <c r="H102" s="1874"/>
      <c r="I102" s="1874"/>
      <c r="J102" s="1874"/>
      <c r="K102" s="1874"/>
      <c r="L102" s="1876"/>
      <c r="M102" s="1865"/>
      <c r="N102" s="1875"/>
      <c r="O102" s="1867"/>
      <c r="P102" s="1865"/>
      <c r="Q102" s="1875"/>
      <c r="R102" s="198"/>
      <c r="S102" s="1877"/>
      <c r="T102" s="1870"/>
      <c r="U102" s="198"/>
      <c r="V102" s="1878" t="s">
        <v>87</v>
      </c>
      <c r="W102" s="1879" t="s">
        <v>1100</v>
      </c>
      <c r="X102" s="1873"/>
    </row>
    <row r="103" spans="1:24" ht="12">
      <c r="A103" s="147"/>
      <c r="B103" s="148"/>
      <c r="C103" s="148"/>
      <c r="D103" s="1874"/>
      <c r="E103" s="1874"/>
      <c r="F103" s="1875"/>
      <c r="G103" s="1874"/>
      <c r="H103" s="1874"/>
      <c r="I103" s="1874"/>
      <c r="J103" s="1874"/>
      <c r="K103" s="1874"/>
      <c r="L103" s="1876"/>
      <c r="M103" s="1865"/>
      <c r="N103" s="1875"/>
      <c r="O103" s="1867"/>
      <c r="P103" s="1865"/>
      <c r="Q103" s="1875"/>
      <c r="R103" s="198"/>
      <c r="S103" s="1877"/>
      <c r="T103" s="1870"/>
      <c r="U103" s="198"/>
      <c r="V103" s="199" t="s">
        <v>124</v>
      </c>
      <c r="W103" s="1892" t="s">
        <v>126</v>
      </c>
      <c r="X103" s="1873"/>
    </row>
    <row r="104" spans="1:24" ht="12">
      <c r="A104" s="147"/>
      <c r="B104" s="148"/>
      <c r="C104" s="148"/>
      <c r="D104" s="1874"/>
      <c r="E104" s="1874"/>
      <c r="F104" s="1875"/>
      <c r="G104" s="1874"/>
      <c r="H104" s="1874"/>
      <c r="I104" s="1874"/>
      <c r="J104" s="1874"/>
      <c r="K104" s="1874"/>
      <c r="L104" s="1876"/>
      <c r="M104" s="1865"/>
      <c r="N104" s="1875"/>
      <c r="O104" s="1867"/>
      <c r="P104" s="1865"/>
      <c r="Q104" s="1875"/>
      <c r="R104" s="198"/>
      <c r="S104" s="1895"/>
      <c r="T104" s="1880"/>
      <c r="U104" s="198"/>
      <c r="V104" s="1908">
        <v>300000</v>
      </c>
      <c r="W104" s="1879" t="s">
        <v>1101</v>
      </c>
      <c r="X104" s="1873"/>
    </row>
    <row r="105" spans="1:24" ht="72">
      <c r="A105" s="147"/>
      <c r="B105" s="148"/>
      <c r="C105" s="148"/>
      <c r="D105" s="1874"/>
      <c r="E105" s="1874"/>
      <c r="F105" s="1875"/>
      <c r="G105" s="1874"/>
      <c r="H105" s="1874"/>
      <c r="I105" s="1874"/>
      <c r="J105" s="1874"/>
      <c r="K105" s="1874"/>
      <c r="L105" s="1876"/>
      <c r="M105" s="1865"/>
      <c r="N105" s="1875"/>
      <c r="O105" s="1867"/>
      <c r="P105" s="1865"/>
      <c r="Q105" s="1875"/>
      <c r="R105" s="198"/>
      <c r="S105" s="1895"/>
      <c r="T105" s="1880"/>
      <c r="U105" s="198"/>
      <c r="V105" s="1909" t="s">
        <v>199</v>
      </c>
      <c r="W105" s="1910" t="s">
        <v>204</v>
      </c>
      <c r="X105" s="1873"/>
    </row>
    <row r="106" spans="1:24" ht="12">
      <c r="A106" s="147"/>
      <c r="B106" s="148"/>
      <c r="C106" s="148"/>
      <c r="D106" s="1874"/>
      <c r="E106" s="1874"/>
      <c r="F106" s="1875"/>
      <c r="G106" s="1874"/>
      <c r="H106" s="1874"/>
      <c r="I106" s="1874"/>
      <c r="J106" s="1874"/>
      <c r="K106" s="1874"/>
      <c r="L106" s="1876"/>
      <c r="M106" s="1865"/>
      <c r="N106" s="1875"/>
      <c r="O106" s="1867"/>
      <c r="P106" s="1865"/>
      <c r="Q106" s="1875"/>
      <c r="R106" s="198"/>
      <c r="S106" s="199"/>
      <c r="T106" s="1880"/>
      <c r="U106" s="198"/>
      <c r="V106" s="199"/>
      <c r="W106" s="1892" t="s">
        <v>205</v>
      </c>
      <c r="X106" s="1873"/>
    </row>
    <row r="107" spans="1:24" ht="12">
      <c r="A107" s="149">
        <v>308</v>
      </c>
      <c r="B107" s="150" t="s">
        <v>88</v>
      </c>
      <c r="C107" s="195" t="s">
        <v>262</v>
      </c>
      <c r="D107" s="1881">
        <v>2340</v>
      </c>
      <c r="E107" s="1881">
        <v>3398</v>
      </c>
      <c r="F107" s="1882">
        <v>0</v>
      </c>
      <c r="G107" s="1881">
        <v>129</v>
      </c>
      <c r="H107" s="1883">
        <v>1211</v>
      </c>
      <c r="I107" s="1883">
        <v>1621</v>
      </c>
      <c r="J107" s="1883">
        <v>313</v>
      </c>
      <c r="K107" s="1883">
        <v>167</v>
      </c>
      <c r="L107" s="1881">
        <v>437</v>
      </c>
      <c r="M107" s="1884">
        <v>1.5</v>
      </c>
      <c r="N107" s="1882" t="s">
        <v>61</v>
      </c>
      <c r="O107" s="1885">
        <v>47.7</v>
      </c>
      <c r="P107" s="1886">
        <v>12.86</v>
      </c>
      <c r="Q107" s="1882" t="s">
        <v>61</v>
      </c>
      <c r="R107" s="1883">
        <v>3428</v>
      </c>
      <c r="S107" s="1887" t="s">
        <v>159</v>
      </c>
      <c r="T107" s="1911"/>
      <c r="U107" s="197">
        <v>404000</v>
      </c>
      <c r="V107" s="1902" t="s">
        <v>1102</v>
      </c>
      <c r="W107" s="1900" t="s">
        <v>61</v>
      </c>
      <c r="X107" s="1890">
        <v>6</v>
      </c>
    </row>
    <row r="108" spans="1:24" ht="12">
      <c r="A108" s="147"/>
      <c r="B108" s="148"/>
      <c r="C108" s="148"/>
      <c r="D108" s="1876"/>
      <c r="E108" s="1876"/>
      <c r="F108" s="1891"/>
      <c r="G108" s="1876"/>
      <c r="H108" s="1874"/>
      <c r="I108" s="1874"/>
      <c r="J108" s="1874"/>
      <c r="K108" s="1874"/>
      <c r="L108" s="1876"/>
      <c r="M108" s="1865"/>
      <c r="N108" s="1891"/>
      <c r="O108" s="1867"/>
      <c r="P108" s="1867"/>
      <c r="Q108" s="1891"/>
      <c r="R108" s="198"/>
      <c r="S108" s="1877"/>
      <c r="T108" s="1870"/>
      <c r="U108" s="1864" t="s">
        <v>201</v>
      </c>
      <c r="V108" s="1878" t="s">
        <v>81</v>
      </c>
      <c r="W108" s="1912"/>
      <c r="X108" s="1873"/>
    </row>
    <row r="109" spans="1:24" ht="12">
      <c r="A109" s="151"/>
      <c r="B109" s="152"/>
      <c r="C109" s="152"/>
      <c r="D109" s="1893"/>
      <c r="E109" s="1893"/>
      <c r="F109" s="1894"/>
      <c r="G109" s="1893"/>
      <c r="H109" s="1913"/>
      <c r="I109" s="1913"/>
      <c r="J109" s="1913"/>
      <c r="K109" s="1913"/>
      <c r="L109" s="1893"/>
      <c r="M109" s="1914"/>
      <c r="N109" s="1894"/>
      <c r="O109" s="1914"/>
      <c r="P109" s="1914"/>
      <c r="Q109" s="1894"/>
      <c r="R109" s="1915"/>
      <c r="S109" s="1916"/>
      <c r="T109" s="1917"/>
      <c r="U109" s="1918"/>
      <c r="V109" s="1919"/>
      <c r="W109" s="1920"/>
      <c r="X109" s="1921"/>
    </row>
    <row r="110" spans="1:24" ht="12">
      <c r="A110" s="149">
        <v>309</v>
      </c>
      <c r="B110" s="150" t="s">
        <v>89</v>
      </c>
      <c r="C110" s="195" t="s">
        <v>263</v>
      </c>
      <c r="D110" s="1881">
        <v>35847</v>
      </c>
      <c r="E110" s="1881">
        <v>83900</v>
      </c>
      <c r="F110" s="1882">
        <v>0</v>
      </c>
      <c r="G110" s="1881">
        <v>5973</v>
      </c>
      <c r="H110" s="1883">
        <v>33405</v>
      </c>
      <c r="I110" s="1883">
        <v>33852</v>
      </c>
      <c r="J110" s="1883">
        <v>7506</v>
      </c>
      <c r="K110" s="1883">
        <v>3678</v>
      </c>
      <c r="L110" s="1881">
        <v>3678</v>
      </c>
      <c r="M110" s="1884">
        <v>2.3</v>
      </c>
      <c r="N110" s="1882" t="s">
        <v>61</v>
      </c>
      <c r="O110" s="1885">
        <v>40.35</v>
      </c>
      <c r="P110" s="1868">
        <v>4.38</v>
      </c>
      <c r="Q110" s="1882" t="s">
        <v>61</v>
      </c>
      <c r="R110" s="1883">
        <v>83261</v>
      </c>
      <c r="S110" s="1887" t="s">
        <v>159</v>
      </c>
      <c r="T110" s="1898"/>
      <c r="U110" s="197">
        <v>420000</v>
      </c>
      <c r="V110" s="1902" t="s">
        <v>90</v>
      </c>
      <c r="W110" s="1903" t="s">
        <v>85</v>
      </c>
      <c r="X110" s="1890">
        <v>31</v>
      </c>
    </row>
    <row r="111" spans="1:24" ht="12">
      <c r="A111" s="147"/>
      <c r="B111" s="148"/>
      <c r="C111" s="148"/>
      <c r="D111" s="1874"/>
      <c r="E111" s="1874"/>
      <c r="F111" s="1875"/>
      <c r="G111" s="1874"/>
      <c r="H111" s="1874"/>
      <c r="I111" s="1874"/>
      <c r="J111" s="1874"/>
      <c r="K111" s="1874"/>
      <c r="L111" s="1876"/>
      <c r="M111" s="1865"/>
      <c r="N111" s="1875"/>
      <c r="O111" s="1867"/>
      <c r="P111" s="1865"/>
      <c r="Q111" s="1875"/>
      <c r="R111" s="198"/>
      <c r="S111" s="1877"/>
      <c r="T111" s="1870"/>
      <c r="U111" s="198"/>
      <c r="V111" s="1878" t="s">
        <v>91</v>
      </c>
      <c r="W111" s="1892" t="s">
        <v>92</v>
      </c>
      <c r="X111" s="1873"/>
    </row>
    <row r="112" spans="1:24" ht="12">
      <c r="A112" s="147"/>
      <c r="B112" s="148"/>
      <c r="C112" s="148"/>
      <c r="D112" s="1874"/>
      <c r="E112" s="1874"/>
      <c r="F112" s="1875"/>
      <c r="G112" s="1874"/>
      <c r="H112" s="1874"/>
      <c r="I112" s="1874"/>
      <c r="J112" s="1874"/>
      <c r="K112" s="1874"/>
      <c r="L112" s="1876"/>
      <c r="M112" s="1865"/>
      <c r="N112" s="1875"/>
      <c r="O112" s="1867"/>
      <c r="P112" s="1865"/>
      <c r="Q112" s="1875"/>
      <c r="R112" s="198"/>
      <c r="S112" s="1871"/>
      <c r="T112" s="1880"/>
      <c r="U112" s="198"/>
      <c r="V112" s="199"/>
      <c r="W112" s="1879" t="s">
        <v>93</v>
      </c>
      <c r="X112" s="1873"/>
    </row>
    <row r="113" spans="1:24" ht="12">
      <c r="A113" s="147"/>
      <c r="B113" s="148"/>
      <c r="C113" s="148"/>
      <c r="D113" s="1874"/>
      <c r="E113" s="1874"/>
      <c r="F113" s="1875"/>
      <c r="G113" s="1874"/>
      <c r="H113" s="1874"/>
      <c r="I113" s="1874"/>
      <c r="J113" s="1874"/>
      <c r="K113" s="1874"/>
      <c r="L113" s="1876"/>
      <c r="M113" s="1865"/>
      <c r="N113" s="1875"/>
      <c r="O113" s="1867"/>
      <c r="P113" s="1865"/>
      <c r="Q113" s="1875"/>
      <c r="R113" s="198"/>
      <c r="S113" s="199"/>
      <c r="T113" s="1880"/>
      <c r="U113" s="198"/>
      <c r="V113" s="199"/>
      <c r="W113" s="1892" t="s">
        <v>94</v>
      </c>
      <c r="X113" s="1873"/>
    </row>
    <row r="114" spans="1:24" ht="12">
      <c r="A114" s="147"/>
      <c r="B114" s="148"/>
      <c r="C114" s="148"/>
      <c r="D114" s="1922"/>
      <c r="E114" s="1922"/>
      <c r="F114" s="1875"/>
      <c r="G114" s="1874"/>
      <c r="H114" s="1922"/>
      <c r="I114" s="1922"/>
      <c r="J114" s="1922"/>
      <c r="K114" s="1922"/>
      <c r="L114" s="1923"/>
      <c r="M114" s="1865"/>
      <c r="N114" s="1875"/>
      <c r="O114" s="1867"/>
      <c r="P114" s="1865"/>
      <c r="Q114" s="1875"/>
      <c r="R114" s="198"/>
      <c r="S114" s="199"/>
      <c r="T114" s="1880"/>
      <c r="U114" s="198"/>
      <c r="V114" s="199"/>
      <c r="W114" s="1879" t="s">
        <v>160</v>
      </c>
      <c r="X114" s="1873"/>
    </row>
    <row r="115" spans="1:24" ht="12">
      <c r="A115" s="147"/>
      <c r="B115" s="148"/>
      <c r="C115" s="148"/>
      <c r="D115" s="1922"/>
      <c r="E115" s="1922"/>
      <c r="F115" s="1875"/>
      <c r="G115" s="1874"/>
      <c r="H115" s="1922"/>
      <c r="I115" s="1922"/>
      <c r="J115" s="1922"/>
      <c r="K115" s="1922"/>
      <c r="L115" s="1923"/>
      <c r="M115" s="1865"/>
      <c r="N115" s="1924"/>
      <c r="O115" s="1867"/>
      <c r="P115" s="1865"/>
      <c r="Q115" s="1925"/>
      <c r="R115" s="198"/>
      <c r="S115" s="199"/>
      <c r="T115" s="1880"/>
      <c r="U115" s="198"/>
      <c r="V115" s="199"/>
      <c r="W115" s="1879" t="s">
        <v>95</v>
      </c>
      <c r="X115" s="1873"/>
    </row>
    <row r="116" spans="1:24" ht="12">
      <c r="A116" s="147"/>
      <c r="B116" s="148"/>
      <c r="C116" s="148"/>
      <c r="D116" s="1922"/>
      <c r="E116" s="1922"/>
      <c r="F116" s="1875"/>
      <c r="G116" s="1922"/>
      <c r="H116" s="1922"/>
      <c r="I116" s="1922"/>
      <c r="J116" s="1922"/>
      <c r="K116" s="1922"/>
      <c r="L116" s="1923"/>
      <c r="M116" s="1865"/>
      <c r="N116" s="1924"/>
      <c r="O116" s="1867"/>
      <c r="P116" s="1865"/>
      <c r="Q116" s="1925"/>
      <c r="R116" s="198"/>
      <c r="S116" s="199"/>
      <c r="T116" s="1880"/>
      <c r="U116" s="198"/>
      <c r="V116" s="199"/>
      <c r="W116" s="1879" t="s">
        <v>121</v>
      </c>
      <c r="X116" s="1873"/>
    </row>
    <row r="117" spans="1:24" ht="12">
      <c r="A117" s="147"/>
      <c r="B117" s="148"/>
      <c r="C117" s="148"/>
      <c r="D117" s="1922"/>
      <c r="E117" s="1922"/>
      <c r="F117" s="1875"/>
      <c r="G117" s="1922"/>
      <c r="H117" s="1922"/>
      <c r="I117" s="1922"/>
      <c r="J117" s="1922"/>
      <c r="K117" s="1922"/>
      <c r="L117" s="1923"/>
      <c r="M117" s="1865"/>
      <c r="N117" s="1924"/>
      <c r="O117" s="1867"/>
      <c r="P117" s="1865"/>
      <c r="Q117" s="1925"/>
      <c r="R117" s="198"/>
      <c r="S117" s="199"/>
      <c r="T117" s="1880"/>
      <c r="U117" s="198"/>
      <c r="V117" s="199"/>
      <c r="W117" s="1926" t="s">
        <v>93</v>
      </c>
      <c r="X117" s="1873"/>
    </row>
    <row r="118" spans="1:24" ht="12">
      <c r="A118" s="147"/>
      <c r="B118" s="148"/>
      <c r="C118" s="148"/>
      <c r="D118" s="1922"/>
      <c r="E118" s="1922"/>
      <c r="F118" s="1875"/>
      <c r="G118" s="1922"/>
      <c r="H118" s="1922"/>
      <c r="I118" s="1922"/>
      <c r="J118" s="1922"/>
      <c r="K118" s="1922"/>
      <c r="L118" s="1923"/>
      <c r="M118" s="1865"/>
      <c r="N118" s="1924"/>
      <c r="O118" s="1867"/>
      <c r="P118" s="1865"/>
      <c r="Q118" s="1925"/>
      <c r="R118" s="198"/>
      <c r="S118" s="199"/>
      <c r="T118" s="1880"/>
      <c r="U118" s="198"/>
      <c r="V118" s="199"/>
      <c r="W118" s="1879" t="s">
        <v>122</v>
      </c>
      <c r="X118" s="1873"/>
    </row>
    <row r="119" spans="1:24" ht="24">
      <c r="A119" s="147"/>
      <c r="B119" s="148"/>
      <c r="C119" s="148"/>
      <c r="D119" s="1922"/>
      <c r="E119" s="1922"/>
      <c r="F119" s="1875"/>
      <c r="G119" s="1922"/>
      <c r="H119" s="1922"/>
      <c r="I119" s="1922"/>
      <c r="J119" s="1922"/>
      <c r="K119" s="1922"/>
      <c r="L119" s="1927"/>
      <c r="M119" s="1865"/>
      <c r="N119" s="1924"/>
      <c r="O119" s="1928"/>
      <c r="P119" s="1929"/>
      <c r="Q119" s="1930"/>
      <c r="R119" s="1931"/>
      <c r="S119" s="1932"/>
      <c r="T119" s="1933"/>
      <c r="U119" s="1931"/>
      <c r="V119" s="1932"/>
      <c r="W119" s="1934" t="s">
        <v>206</v>
      </c>
      <c r="X119" s="1935"/>
    </row>
    <row r="120" spans="1:23" ht="12">
      <c r="A120" s="27"/>
      <c r="B120" s="28"/>
      <c r="C120" s="28"/>
      <c r="D120" s="109"/>
      <c r="E120" s="109"/>
      <c r="F120" s="109"/>
      <c r="G120" s="109"/>
      <c r="H120" s="109"/>
      <c r="I120" s="109"/>
      <c r="J120" s="109"/>
      <c r="K120" s="109"/>
      <c r="L120" s="109"/>
      <c r="M120" s="110"/>
      <c r="N120" s="110"/>
      <c r="O120" s="110"/>
      <c r="P120" s="110"/>
      <c r="Q120" s="111"/>
      <c r="R120" s="111"/>
      <c r="S120" s="112"/>
      <c r="T120" s="112"/>
      <c r="U120" s="111"/>
      <c r="V120" s="112"/>
      <c r="W120" s="842"/>
    </row>
    <row r="121" spans="1:23" ht="12">
      <c r="A121" s="29"/>
      <c r="B121" s="30"/>
      <c r="C121" s="175" t="s">
        <v>209</v>
      </c>
      <c r="D121" s="154"/>
      <c r="E121" s="154"/>
      <c r="F121" s="154"/>
      <c r="G121" s="154"/>
      <c r="H121" s="154"/>
      <c r="I121" s="154"/>
      <c r="J121" s="154"/>
      <c r="K121" s="154"/>
      <c r="L121" s="154"/>
      <c r="M121" s="154"/>
      <c r="N121" s="154"/>
      <c r="O121" s="113" t="s">
        <v>168</v>
      </c>
      <c r="P121" s="113"/>
      <c r="Q121" s="113"/>
      <c r="R121" s="113"/>
      <c r="S121" s="108"/>
      <c r="T121" s="114"/>
      <c r="U121" s="113"/>
      <c r="V121" s="108"/>
      <c r="W121" s="843"/>
    </row>
    <row r="122" spans="2:16" ht="12" customHeight="1">
      <c r="B122" s="6"/>
      <c r="C122" s="155" t="s">
        <v>120</v>
      </c>
      <c r="D122" s="154"/>
      <c r="E122" s="154"/>
      <c r="F122" s="154"/>
      <c r="G122" s="154"/>
      <c r="H122" s="154"/>
      <c r="I122" s="154"/>
      <c r="J122" s="154"/>
      <c r="K122" s="154"/>
      <c r="L122" s="154"/>
      <c r="M122" s="154"/>
      <c r="N122" s="154"/>
      <c r="O122" s="192" t="s">
        <v>274</v>
      </c>
      <c r="P122" s="84"/>
    </row>
    <row r="123" spans="2:16" ht="12">
      <c r="B123" s="6"/>
      <c r="C123" s="196" t="s">
        <v>264</v>
      </c>
      <c r="D123" s="154"/>
      <c r="E123" s="154"/>
      <c r="F123" s="154"/>
      <c r="G123" s="154"/>
      <c r="H123" s="154"/>
      <c r="I123" s="154"/>
      <c r="J123" s="154"/>
      <c r="K123" s="154"/>
      <c r="L123" s="154"/>
      <c r="M123" s="154"/>
      <c r="N123" s="154"/>
      <c r="O123" s="84" t="s">
        <v>202</v>
      </c>
      <c r="P123" s="84"/>
    </row>
    <row r="124" spans="2:16" ht="12">
      <c r="B124" s="6"/>
      <c r="C124" s="153" t="s">
        <v>164</v>
      </c>
      <c r="D124" s="156"/>
      <c r="E124" s="156"/>
      <c r="F124" s="154"/>
      <c r="G124" s="154"/>
      <c r="H124" s="154"/>
      <c r="I124" s="154"/>
      <c r="J124" s="154"/>
      <c r="K124" s="154"/>
      <c r="L124" s="154"/>
      <c r="M124" s="154"/>
      <c r="N124" s="156"/>
      <c r="O124" s="84"/>
      <c r="P124" s="84"/>
    </row>
    <row r="125" spans="2:23" ht="12">
      <c r="B125" s="7"/>
      <c r="C125" s="153" t="s">
        <v>166</v>
      </c>
      <c r="D125" s="156"/>
      <c r="E125" s="156"/>
      <c r="F125" s="154"/>
      <c r="G125" s="154"/>
      <c r="H125" s="154"/>
      <c r="I125" s="154"/>
      <c r="J125" s="154"/>
      <c r="K125" s="154"/>
      <c r="L125" s="154"/>
      <c r="M125" s="154"/>
      <c r="N125" s="156"/>
      <c r="O125" s="85"/>
      <c r="P125" s="85"/>
      <c r="Q125" s="115"/>
      <c r="R125" s="115"/>
      <c r="S125" s="115"/>
      <c r="T125" s="115"/>
      <c r="U125" s="115"/>
      <c r="V125" s="115"/>
      <c r="W125" s="844"/>
    </row>
    <row r="126" spans="2:23" ht="12">
      <c r="B126" s="7"/>
      <c r="C126" s="153" t="s">
        <v>165</v>
      </c>
      <c r="D126" s="156"/>
      <c r="E126" s="156"/>
      <c r="F126" s="154"/>
      <c r="G126" s="154"/>
      <c r="H126" s="154"/>
      <c r="I126" s="154"/>
      <c r="J126" s="154"/>
      <c r="K126" s="154"/>
      <c r="L126" s="154"/>
      <c r="M126" s="154"/>
      <c r="N126" s="156"/>
      <c r="O126" s="85"/>
      <c r="P126" s="85"/>
      <c r="Q126" s="115"/>
      <c r="R126" s="115"/>
      <c r="S126" s="115"/>
      <c r="T126" s="115"/>
      <c r="U126" s="115"/>
      <c r="V126" s="115"/>
      <c r="W126" s="844"/>
    </row>
    <row r="127" spans="2:23" ht="12">
      <c r="B127" s="7"/>
      <c r="C127" s="155" t="s">
        <v>161</v>
      </c>
      <c r="D127" s="156"/>
      <c r="E127" s="156"/>
      <c r="F127" s="154"/>
      <c r="G127" s="154"/>
      <c r="H127" s="154"/>
      <c r="I127" s="154"/>
      <c r="J127" s="154"/>
      <c r="K127" s="154"/>
      <c r="L127" s="154"/>
      <c r="M127" s="154"/>
      <c r="N127" s="156"/>
      <c r="O127" s="85"/>
      <c r="P127" s="85"/>
      <c r="Q127" s="115"/>
      <c r="R127" s="115"/>
      <c r="S127" s="115"/>
      <c r="T127" s="115"/>
      <c r="U127" s="115"/>
      <c r="V127" s="115"/>
      <c r="W127" s="844"/>
    </row>
    <row r="128" spans="2:23" ht="12">
      <c r="B128" s="7"/>
      <c r="C128" s="153" t="s">
        <v>127</v>
      </c>
      <c r="D128" s="156"/>
      <c r="E128" s="156"/>
      <c r="F128" s="154"/>
      <c r="G128" s="154"/>
      <c r="H128" s="154"/>
      <c r="I128" s="154"/>
      <c r="J128" s="154"/>
      <c r="K128" s="154"/>
      <c r="L128" s="154"/>
      <c r="M128" s="154"/>
      <c r="N128" s="156"/>
      <c r="O128" s="85"/>
      <c r="P128" s="85"/>
      <c r="Q128" s="115"/>
      <c r="R128" s="115"/>
      <c r="S128" s="115"/>
      <c r="T128" s="115"/>
      <c r="U128" s="115"/>
      <c r="V128" s="115"/>
      <c r="W128" s="844"/>
    </row>
    <row r="129" spans="2:23" ht="12">
      <c r="B129" s="7"/>
      <c r="C129" s="153" t="s">
        <v>128</v>
      </c>
      <c r="D129" s="40"/>
      <c r="E129" s="40"/>
      <c r="F129" s="40"/>
      <c r="G129" s="40"/>
      <c r="H129" s="40"/>
      <c r="I129" s="40"/>
      <c r="J129" s="40"/>
      <c r="K129" s="40"/>
      <c r="L129" s="40"/>
      <c r="M129" s="40"/>
      <c r="N129" s="40"/>
      <c r="O129" s="85"/>
      <c r="P129" s="85"/>
      <c r="Q129" s="115"/>
      <c r="R129" s="115"/>
      <c r="S129" s="115"/>
      <c r="T129" s="115"/>
      <c r="U129" s="115"/>
      <c r="V129" s="115"/>
      <c r="W129" s="844"/>
    </row>
    <row r="130" spans="2:23" ht="12">
      <c r="B130" s="7"/>
      <c r="C130" s="153" t="s">
        <v>129</v>
      </c>
      <c r="D130" s="156"/>
      <c r="E130" s="156"/>
      <c r="F130" s="154"/>
      <c r="G130" s="154"/>
      <c r="H130" s="154"/>
      <c r="I130" s="154"/>
      <c r="J130" s="154"/>
      <c r="K130" s="154"/>
      <c r="L130" s="154"/>
      <c r="M130" s="154"/>
      <c r="N130" s="156"/>
      <c r="O130" s="85"/>
      <c r="P130" s="85"/>
      <c r="Q130" s="115"/>
      <c r="R130" s="115"/>
      <c r="S130" s="115"/>
      <c r="T130" s="115"/>
      <c r="U130" s="115"/>
      <c r="V130" s="115"/>
      <c r="W130" s="844"/>
    </row>
    <row r="131" spans="2:23" ht="12">
      <c r="B131" s="7"/>
      <c r="C131" s="153" t="s">
        <v>128</v>
      </c>
      <c r="D131" s="40"/>
      <c r="E131" s="40"/>
      <c r="F131" s="40"/>
      <c r="G131" s="40"/>
      <c r="H131" s="40"/>
      <c r="I131" s="40"/>
      <c r="J131" s="40"/>
      <c r="K131" s="40"/>
      <c r="L131" s="40"/>
      <c r="M131" s="40"/>
      <c r="N131" s="40"/>
      <c r="O131" s="85"/>
      <c r="P131" s="85"/>
      <c r="Q131" s="115"/>
      <c r="R131" s="115"/>
      <c r="S131" s="115"/>
      <c r="T131" s="115"/>
      <c r="U131" s="115"/>
      <c r="V131" s="115"/>
      <c r="W131" s="844"/>
    </row>
    <row r="132" spans="2:17" ht="12">
      <c r="B132" s="7"/>
      <c r="C132" s="155" t="s">
        <v>125</v>
      </c>
      <c r="D132" s="156"/>
      <c r="E132" s="156"/>
      <c r="F132" s="154"/>
      <c r="G132" s="154"/>
      <c r="H132" s="154"/>
      <c r="I132" s="154"/>
      <c r="J132" s="154"/>
      <c r="K132" s="154"/>
      <c r="L132" s="154"/>
      <c r="M132" s="154"/>
      <c r="N132" s="156"/>
      <c r="O132" s="84"/>
      <c r="P132" s="84"/>
      <c r="Q132" s="116"/>
    </row>
    <row r="133" spans="1:14" ht="12">
      <c r="A133" s="31"/>
      <c r="C133" s="157" t="s">
        <v>162</v>
      </c>
      <c r="D133" s="156"/>
      <c r="E133" s="156"/>
      <c r="F133" s="154"/>
      <c r="G133" s="154"/>
      <c r="H133" s="154"/>
      <c r="I133" s="154"/>
      <c r="J133" s="154"/>
      <c r="K133" s="154"/>
      <c r="L133" s="154"/>
      <c r="M133" s="154"/>
      <c r="N133" s="158"/>
    </row>
    <row r="134" spans="1:14" ht="12">
      <c r="A134" s="31"/>
      <c r="C134" s="153" t="s">
        <v>163</v>
      </c>
      <c r="D134" s="40"/>
      <c r="E134" s="40"/>
      <c r="F134" s="40"/>
      <c r="G134" s="40"/>
      <c r="H134" s="40"/>
      <c r="I134" s="40"/>
      <c r="J134" s="40"/>
      <c r="K134" s="40"/>
      <c r="L134" s="40"/>
      <c r="M134" s="40"/>
      <c r="N134" s="40"/>
    </row>
    <row r="135" ht="12">
      <c r="A135" s="31"/>
    </row>
    <row r="136" spans="1:22" ht="12">
      <c r="A136" s="1936"/>
      <c r="B136" s="1937"/>
      <c r="C136" s="1938"/>
      <c r="D136" s="1939"/>
      <c r="E136" s="1939"/>
      <c r="F136" s="1939"/>
      <c r="G136" s="1939"/>
      <c r="H136" s="1939"/>
      <c r="I136" s="1939"/>
      <c r="J136" s="1939"/>
      <c r="K136" s="1939"/>
      <c r="L136" s="1939"/>
      <c r="M136" s="1939"/>
      <c r="N136" s="1939"/>
      <c r="O136" s="1939"/>
      <c r="P136" s="1939"/>
      <c r="Q136" s="1939"/>
      <c r="R136" s="1939"/>
      <c r="S136" s="1937"/>
      <c r="T136" s="1937"/>
      <c r="U136" s="1937"/>
      <c r="V136" s="1937"/>
    </row>
    <row r="137" spans="1:22" ht="12">
      <c r="A137" s="1936"/>
      <c r="B137" s="1937"/>
      <c r="C137" s="1938"/>
      <c r="D137" s="1939"/>
      <c r="E137" s="1939"/>
      <c r="F137" s="1939"/>
      <c r="G137" s="1939"/>
      <c r="H137" s="1939"/>
      <c r="I137" s="1939"/>
      <c r="J137" s="1939"/>
      <c r="K137" s="1939"/>
      <c r="L137" s="1939"/>
      <c r="M137" s="1939"/>
      <c r="N137" s="1939"/>
      <c r="O137" s="1937"/>
      <c r="P137" s="1937"/>
      <c r="Q137" s="1937"/>
      <c r="R137" s="1939"/>
      <c r="S137" s="1939"/>
      <c r="T137" s="1939"/>
      <c r="U137" s="1939"/>
      <c r="V137" s="1937"/>
    </row>
    <row r="138" spans="1:22" ht="12">
      <c r="A138" s="1936"/>
      <c r="B138" s="737"/>
      <c r="C138" s="1940"/>
      <c r="D138" s="1940"/>
      <c r="E138" s="1940"/>
      <c r="F138" s="1940"/>
      <c r="G138" s="1940"/>
      <c r="H138" s="1940"/>
      <c r="I138" s="1940"/>
      <c r="J138" s="1940"/>
      <c r="K138" s="1940"/>
      <c r="L138" s="1940"/>
      <c r="M138" s="1939"/>
      <c r="N138" s="1939"/>
      <c r="O138" s="1941"/>
      <c r="P138" s="1941"/>
      <c r="Q138" s="1940"/>
      <c r="R138" s="1940"/>
      <c r="S138" s="1939"/>
      <c r="T138" s="1939"/>
      <c r="U138" s="1939"/>
      <c r="V138" s="1937"/>
    </row>
    <row r="139" spans="1:22" ht="12">
      <c r="A139" s="1936"/>
      <c r="B139" s="737"/>
      <c r="C139" s="1942"/>
      <c r="D139" s="1942"/>
      <c r="E139" s="1942"/>
      <c r="F139" s="1942"/>
      <c r="G139" s="1942"/>
      <c r="H139" s="1942"/>
      <c r="I139" s="1942"/>
      <c r="J139" s="1942"/>
      <c r="K139" s="1942"/>
      <c r="L139" s="1942"/>
      <c r="M139" s="1939"/>
      <c r="N139" s="1939"/>
      <c r="O139" s="1941"/>
      <c r="P139" s="1941"/>
      <c r="Q139" s="1942"/>
      <c r="R139" s="1942"/>
      <c r="S139" s="1939"/>
      <c r="T139" s="1939"/>
      <c r="U139" s="1939"/>
      <c r="V139" s="1937"/>
    </row>
    <row r="140" spans="1:22" ht="12">
      <c r="A140" s="1936"/>
      <c r="B140" s="737"/>
      <c r="C140" s="1942"/>
      <c r="D140" s="1942"/>
      <c r="E140" s="1942"/>
      <c r="F140" s="1942"/>
      <c r="G140" s="1942"/>
      <c r="H140" s="1942"/>
      <c r="I140" s="1942"/>
      <c r="J140" s="1942"/>
      <c r="K140" s="1942"/>
      <c r="L140" s="1942"/>
      <c r="M140" s="1939"/>
      <c r="N140" s="1939"/>
      <c r="O140" s="1941"/>
      <c r="P140" s="1941"/>
      <c r="Q140" s="1942"/>
      <c r="R140" s="1942"/>
      <c r="S140" s="1939"/>
      <c r="T140" s="1939"/>
      <c r="U140" s="1939"/>
      <c r="V140" s="1937"/>
    </row>
    <row r="141" spans="1:22" ht="12">
      <c r="A141" s="1936"/>
      <c r="B141" s="737"/>
      <c r="C141" s="1942"/>
      <c r="D141" s="1942"/>
      <c r="E141" s="1942"/>
      <c r="F141" s="1942"/>
      <c r="G141" s="1942"/>
      <c r="H141" s="1942"/>
      <c r="I141" s="1942"/>
      <c r="J141" s="1942"/>
      <c r="K141" s="1942"/>
      <c r="L141" s="1942"/>
      <c r="M141" s="1939"/>
      <c r="N141" s="1939"/>
      <c r="O141" s="1941"/>
      <c r="P141" s="1941"/>
      <c r="Q141" s="1942"/>
      <c r="R141" s="1942"/>
      <c r="S141" s="1939"/>
      <c r="T141" s="1939"/>
      <c r="U141" s="1939"/>
      <c r="V141" s="1937"/>
    </row>
    <row r="142" spans="1:22" ht="12">
      <c r="A142" s="1936"/>
      <c r="B142" s="737"/>
      <c r="C142" s="1942"/>
      <c r="D142" s="1942"/>
      <c r="E142" s="1942"/>
      <c r="F142" s="1942"/>
      <c r="G142" s="1942"/>
      <c r="H142" s="1942"/>
      <c r="I142" s="1942"/>
      <c r="J142" s="1942"/>
      <c r="K142" s="1942"/>
      <c r="L142" s="1942"/>
      <c r="M142" s="1939"/>
      <c r="N142" s="1939"/>
      <c r="O142" s="1941"/>
      <c r="P142" s="1941"/>
      <c r="Q142" s="1942"/>
      <c r="R142" s="1942"/>
      <c r="S142" s="1939"/>
      <c r="T142" s="1939"/>
      <c r="U142" s="1939"/>
      <c r="V142" s="1937"/>
    </row>
    <row r="143" spans="1:22" ht="12">
      <c r="A143" s="1936"/>
      <c r="B143" s="737"/>
      <c r="C143" s="1943"/>
      <c r="D143" s="1943"/>
      <c r="E143" s="1943"/>
      <c r="F143" s="1943"/>
      <c r="G143" s="1943"/>
      <c r="H143" s="1943"/>
      <c r="I143" s="1943"/>
      <c r="J143" s="1943"/>
      <c r="K143" s="1943"/>
      <c r="L143" s="1943"/>
      <c r="M143" s="1939"/>
      <c r="N143" s="1939"/>
      <c r="O143" s="1941"/>
      <c r="P143" s="1941"/>
      <c r="Q143" s="1943"/>
      <c r="R143" s="1943"/>
      <c r="S143" s="1939"/>
      <c r="T143" s="1939"/>
      <c r="U143" s="1939"/>
      <c r="V143" s="1937"/>
    </row>
    <row r="144" spans="1:22" ht="12">
      <c r="A144" s="1936"/>
      <c r="B144" s="737"/>
      <c r="C144" s="1943"/>
      <c r="D144" s="1943"/>
      <c r="E144" s="1943"/>
      <c r="F144" s="1943"/>
      <c r="G144" s="1943"/>
      <c r="H144" s="1943"/>
      <c r="I144" s="1943"/>
      <c r="J144" s="1943"/>
      <c r="K144" s="1943"/>
      <c r="L144" s="1943"/>
      <c r="M144" s="1939"/>
      <c r="N144" s="1939"/>
      <c r="O144" s="1941"/>
      <c r="P144" s="1941"/>
      <c r="Q144" s="1943"/>
      <c r="R144" s="1943"/>
      <c r="S144" s="1939"/>
      <c r="T144" s="1939"/>
      <c r="U144" s="1939"/>
      <c r="V144" s="1937"/>
    </row>
    <row r="145" spans="1:22" ht="12">
      <c r="A145" s="1936"/>
      <c r="B145" s="737"/>
      <c r="C145" s="1942"/>
      <c r="D145" s="1942"/>
      <c r="E145" s="1942"/>
      <c r="F145" s="1942"/>
      <c r="G145" s="1942"/>
      <c r="H145" s="1942"/>
      <c r="I145" s="1942"/>
      <c r="J145" s="1942"/>
      <c r="K145" s="1942"/>
      <c r="L145" s="1942"/>
      <c r="M145" s="1939"/>
      <c r="N145" s="1939"/>
      <c r="O145" s="1941"/>
      <c r="P145" s="1941"/>
      <c r="Q145" s="1942"/>
      <c r="R145" s="1942"/>
      <c r="S145" s="1939"/>
      <c r="T145" s="1939"/>
      <c r="U145" s="1939"/>
      <c r="V145" s="1937"/>
    </row>
    <row r="146" spans="1:22" ht="12">
      <c r="A146" s="1936"/>
      <c r="B146" s="737"/>
      <c r="C146" s="1944"/>
      <c r="D146" s="1944"/>
      <c r="E146" s="1944"/>
      <c r="F146" s="1944"/>
      <c r="G146" s="1944"/>
      <c r="H146" s="1944"/>
      <c r="I146" s="1944"/>
      <c r="J146" s="1944"/>
      <c r="K146" s="1944"/>
      <c r="L146" s="1944"/>
      <c r="M146" s="1939"/>
      <c r="N146" s="1939"/>
      <c r="O146" s="1941"/>
      <c r="P146" s="1941"/>
      <c r="Q146" s="1944"/>
      <c r="R146" s="1944"/>
      <c r="S146" s="1939"/>
      <c r="T146" s="1939"/>
      <c r="U146" s="1939"/>
      <c r="V146" s="1937"/>
    </row>
    <row r="147" spans="1:22" ht="12">
      <c r="A147" s="1936"/>
      <c r="B147" s="737"/>
      <c r="C147" s="1944"/>
      <c r="D147" s="1944"/>
      <c r="E147" s="1944"/>
      <c r="F147" s="1944"/>
      <c r="G147" s="1944"/>
      <c r="H147" s="1944"/>
      <c r="I147" s="1944"/>
      <c r="J147" s="1944"/>
      <c r="K147" s="1944"/>
      <c r="L147" s="1944"/>
      <c r="M147" s="1939"/>
      <c r="N147" s="1939"/>
      <c r="O147" s="1941"/>
      <c r="P147" s="1941"/>
      <c r="Q147" s="1944"/>
      <c r="R147" s="1944"/>
      <c r="S147" s="1939"/>
      <c r="T147" s="1939"/>
      <c r="U147" s="1939"/>
      <c r="V147" s="1937"/>
    </row>
    <row r="148" spans="1:22" ht="12">
      <c r="A148" s="1936"/>
      <c r="B148" s="338"/>
      <c r="C148" s="1942"/>
      <c r="D148" s="1942"/>
      <c r="E148" s="1942"/>
      <c r="F148" s="1942"/>
      <c r="G148" s="1942"/>
      <c r="H148" s="1942"/>
      <c r="I148" s="1942"/>
      <c r="J148" s="1942"/>
      <c r="K148" s="1942"/>
      <c r="L148" s="1942"/>
      <c r="M148" s="1939"/>
      <c r="N148" s="1939"/>
      <c r="O148" s="133"/>
      <c r="P148" s="133"/>
      <c r="Q148" s="1945"/>
      <c r="R148" s="1945"/>
      <c r="S148" s="1939"/>
      <c r="T148" s="1939"/>
      <c r="U148" s="1939"/>
      <c r="V148" s="1937"/>
    </row>
    <row r="149" spans="1:22" ht="12">
      <c r="A149" s="1936"/>
      <c r="B149" s="338"/>
      <c r="C149" s="1946"/>
      <c r="D149" s="1946"/>
      <c r="E149" s="1946"/>
      <c r="F149" s="1946"/>
      <c r="G149" s="1947"/>
      <c r="H149" s="1947"/>
      <c r="I149" s="1939"/>
      <c r="J149" s="1939"/>
      <c r="K149" s="1939"/>
      <c r="L149" s="1939"/>
      <c r="M149" s="1939"/>
      <c r="N149" s="1939"/>
      <c r="O149" s="1939"/>
      <c r="P149" s="1939"/>
      <c r="Q149" s="1939"/>
      <c r="R149" s="1939"/>
      <c r="S149" s="1937"/>
      <c r="T149" s="1937"/>
      <c r="U149" s="1937"/>
      <c r="V149" s="1937"/>
    </row>
    <row r="150" spans="1:22" ht="12">
      <c r="A150" s="1936"/>
      <c r="B150" s="1937"/>
      <c r="C150" s="1938"/>
      <c r="D150" s="1939"/>
      <c r="E150" s="1939"/>
      <c r="F150" s="1939"/>
      <c r="G150" s="1939"/>
      <c r="H150" s="1939"/>
      <c r="I150" s="1939"/>
      <c r="J150" s="1939"/>
      <c r="K150" s="1939"/>
      <c r="L150" s="1939"/>
      <c r="M150" s="1939"/>
      <c r="N150" s="1939"/>
      <c r="O150" s="1939"/>
      <c r="P150" s="1939"/>
      <c r="Q150" s="1939"/>
      <c r="R150" s="1939"/>
      <c r="S150" s="1937"/>
      <c r="T150" s="1937"/>
      <c r="U150" s="1937"/>
      <c r="V150" s="1937"/>
    </row>
    <row r="151" spans="1:22" ht="12">
      <c r="A151" s="1936"/>
      <c r="B151" s="1937"/>
      <c r="C151" s="1938"/>
      <c r="D151" s="1939"/>
      <c r="E151" s="1939"/>
      <c r="F151" s="1939"/>
      <c r="G151" s="1939"/>
      <c r="H151" s="1939"/>
      <c r="I151" s="1939"/>
      <c r="J151" s="1939"/>
      <c r="K151" s="1939"/>
      <c r="L151" s="1939"/>
      <c r="M151" s="1939"/>
      <c r="N151" s="1939"/>
      <c r="O151" s="1939"/>
      <c r="P151" s="1939"/>
      <c r="Q151" s="1939"/>
      <c r="R151" s="1939"/>
      <c r="S151" s="1937"/>
      <c r="T151" s="1937"/>
      <c r="U151" s="1937"/>
      <c r="V151" s="1937"/>
    </row>
    <row r="152" ht="12">
      <c r="A152" s="31"/>
    </row>
    <row r="153" ht="12">
      <c r="A153" s="31"/>
    </row>
    <row r="154" ht="12">
      <c r="A154" s="31"/>
    </row>
    <row r="155" ht="12">
      <c r="A155" s="31"/>
    </row>
    <row r="156" ht="12">
      <c r="A156" s="31"/>
    </row>
    <row r="157" ht="12">
      <c r="A157" s="31"/>
    </row>
    <row r="158" ht="12">
      <c r="A158" s="31"/>
    </row>
    <row r="159" ht="12">
      <c r="A159" s="31"/>
    </row>
    <row r="160" ht="12">
      <c r="A160" s="31"/>
    </row>
    <row r="161" ht="12">
      <c r="A161" s="31"/>
    </row>
    <row r="162" ht="12">
      <c r="A162" s="31"/>
    </row>
    <row r="163" ht="12">
      <c r="A163" s="31"/>
    </row>
    <row r="164" ht="12">
      <c r="A164" s="31"/>
    </row>
    <row r="165" ht="12">
      <c r="A165" s="31"/>
    </row>
    <row r="166" ht="12">
      <c r="A166" s="31"/>
    </row>
    <row r="167" ht="12">
      <c r="A167" s="31"/>
    </row>
    <row r="168" ht="12">
      <c r="A168" s="31"/>
    </row>
    <row r="169" ht="12">
      <c r="A169" s="31"/>
    </row>
    <row r="170" ht="12">
      <c r="A170" s="31"/>
    </row>
    <row r="171" ht="12">
      <c r="A171" s="31"/>
    </row>
    <row r="172" ht="12">
      <c r="A172" s="31"/>
    </row>
    <row r="173" ht="12">
      <c r="A173" s="31"/>
    </row>
    <row r="174" ht="12">
      <c r="A174" s="31"/>
    </row>
    <row r="175" ht="12">
      <c r="A175" s="31"/>
    </row>
    <row r="176" ht="12">
      <c r="A176" s="31"/>
    </row>
    <row r="177" ht="12">
      <c r="A177" s="31"/>
    </row>
    <row r="178" ht="12">
      <c r="A178" s="31"/>
    </row>
    <row r="179" ht="12">
      <c r="A179" s="31"/>
    </row>
    <row r="180" ht="12">
      <c r="A180" s="31"/>
    </row>
    <row r="181" ht="12">
      <c r="A181" s="31"/>
    </row>
    <row r="182" ht="12">
      <c r="A182" s="31"/>
    </row>
    <row r="183" ht="12">
      <c r="A183" s="31"/>
    </row>
    <row r="184" ht="12">
      <c r="A184" s="31"/>
    </row>
    <row r="185" ht="12">
      <c r="A185" s="31"/>
    </row>
    <row r="186" ht="12">
      <c r="A186" s="31"/>
    </row>
    <row r="187" ht="12">
      <c r="A187" s="31"/>
    </row>
    <row r="188" ht="12">
      <c r="A188" s="31"/>
    </row>
    <row r="189" ht="12">
      <c r="A189" s="31"/>
    </row>
  </sheetData>
  <sheetProtection/>
  <printOptions horizontalCentered="1"/>
  <pageMargins left="0.16" right="0.16" top="0.3937007874015748" bottom="0.2755905511811024" header="0.16" footer="0.1968503937007874"/>
  <pageSetup blackAndWhite="1" firstPageNumber="72" useFirstPageNumber="1" horizontalDpi="300" verticalDpi="300" orientation="portrait" pageOrder="overThenDown" paperSize="9" scale="75" r:id="rId1"/>
  <headerFooter alignWithMargins="0">
    <oddHeader>&amp;C&amp;F</oddHeader>
    <oddFooter>&amp;C&amp;A</oddFooter>
  </headerFooter>
  <rowBreaks count="1" manualBreakCount="1">
    <brk id="76" max="19" man="1"/>
  </rowBreaks>
  <colBreaks count="1" manualBreakCount="1">
    <brk id="12" max="139" man="1"/>
  </col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O63"/>
  <sheetViews>
    <sheetView zoomScalePageLayoutView="0" workbookViewId="0" topLeftCell="A1">
      <selection activeCell="B1" sqref="B1"/>
    </sheetView>
  </sheetViews>
  <sheetFormatPr defaultColWidth="16.75390625" defaultRowHeight="12.75"/>
  <cols>
    <col min="1" max="1" width="5.00390625" style="884" customWidth="1"/>
    <col min="2" max="2" width="15.00390625" style="884" customWidth="1"/>
    <col min="3" max="3" width="12.25390625" style="884" customWidth="1"/>
    <col min="4" max="5" width="12.625" style="884" customWidth="1"/>
    <col min="6" max="6" width="13.75390625" style="884" customWidth="1"/>
    <col min="7" max="7" width="9.00390625" style="884" customWidth="1"/>
    <col min="8" max="10" width="9.625" style="884" customWidth="1"/>
    <col min="11" max="11" width="12.125" style="884" customWidth="1"/>
    <col min="12" max="12" width="9.875" style="884" customWidth="1"/>
    <col min="13" max="13" width="10.00390625" style="884" customWidth="1"/>
    <col min="14" max="14" width="10.625" style="884" customWidth="1"/>
    <col min="15" max="15" width="7.375" style="884" customWidth="1"/>
    <col min="16" max="16384" width="16.75390625" style="884" customWidth="1"/>
  </cols>
  <sheetData>
    <row r="1" spans="1:15" ht="25.5" customHeight="1">
      <c r="A1" s="882"/>
      <c r="B1" s="883" t="s">
        <v>731</v>
      </c>
      <c r="L1" s="885" t="s">
        <v>706</v>
      </c>
      <c r="M1" s="885"/>
      <c r="O1" s="885"/>
    </row>
    <row r="2" ht="9.75" customHeight="1"/>
    <row r="3" spans="1:15" ht="19.5" customHeight="1">
      <c r="A3" s="886"/>
      <c r="B3" s="887" t="s">
        <v>8</v>
      </c>
      <c r="C3" s="888" t="s">
        <v>732</v>
      </c>
      <c r="D3" s="889"/>
      <c r="E3" s="889"/>
      <c r="F3" s="889"/>
      <c r="G3" s="890" t="s">
        <v>733</v>
      </c>
      <c r="H3" s="891"/>
      <c r="I3" s="891"/>
      <c r="J3" s="891"/>
      <c r="K3" s="892" t="s">
        <v>734</v>
      </c>
      <c r="L3" s="893"/>
      <c r="M3" s="893"/>
      <c r="N3" s="894"/>
      <c r="O3" s="895"/>
    </row>
    <row r="4" spans="1:15" ht="19.5" customHeight="1">
      <c r="A4" s="896"/>
      <c r="B4" s="896"/>
      <c r="C4" s="897" t="s">
        <v>710</v>
      </c>
      <c r="D4" s="897" t="s">
        <v>711</v>
      </c>
      <c r="E4" s="897" t="s">
        <v>712</v>
      </c>
      <c r="F4" s="897" t="s">
        <v>344</v>
      </c>
      <c r="G4" s="898" t="s">
        <v>710</v>
      </c>
      <c r="H4" s="898" t="s">
        <v>711</v>
      </c>
      <c r="I4" s="898" t="s">
        <v>712</v>
      </c>
      <c r="J4" s="898" t="s">
        <v>344</v>
      </c>
      <c r="K4" s="899" t="s">
        <v>710</v>
      </c>
      <c r="L4" s="899" t="s">
        <v>711</v>
      </c>
      <c r="M4" s="899" t="s">
        <v>712</v>
      </c>
      <c r="N4" s="900" t="s">
        <v>344</v>
      </c>
      <c r="O4" s="895"/>
    </row>
    <row r="5" spans="1:15" ht="18.75" customHeight="1">
      <c r="A5" s="901"/>
      <c r="B5" s="902" t="s">
        <v>713</v>
      </c>
      <c r="C5" s="903">
        <v>23.999</v>
      </c>
      <c r="D5" s="903">
        <v>990.471</v>
      </c>
      <c r="E5" s="903">
        <v>216.911</v>
      </c>
      <c r="F5" s="903">
        <v>1231.381</v>
      </c>
      <c r="G5" s="904">
        <v>14.77</v>
      </c>
      <c r="H5" s="904">
        <v>1.77</v>
      </c>
      <c r="I5" s="904">
        <v>2.14</v>
      </c>
      <c r="J5" s="904">
        <v>2.09</v>
      </c>
      <c r="K5" s="905">
        <v>541224</v>
      </c>
      <c r="L5" s="905">
        <v>15351</v>
      </c>
      <c r="M5" s="905">
        <v>14126</v>
      </c>
      <c r="N5" s="906">
        <v>25384</v>
      </c>
      <c r="O5" s="895"/>
    </row>
    <row r="6" spans="1:15" ht="18.75" customHeight="1">
      <c r="A6" s="901"/>
      <c r="B6" s="902" t="s">
        <v>211</v>
      </c>
      <c r="C6" s="903">
        <v>23.72495986034633</v>
      </c>
      <c r="D6" s="903">
        <v>985.7145935927415</v>
      </c>
      <c r="E6" s="903">
        <v>219.33276581071323</v>
      </c>
      <c r="F6" s="903">
        <v>1228.772319263801</v>
      </c>
      <c r="G6" s="904">
        <v>14.44488349911432</v>
      </c>
      <c r="H6" s="904">
        <v>1.7379314416022686</v>
      </c>
      <c r="I6" s="904">
        <v>2.098062817193419</v>
      </c>
      <c r="J6" s="904">
        <v>2.0475579950417124</v>
      </c>
      <c r="K6" s="905">
        <v>547304.0579552164</v>
      </c>
      <c r="L6" s="905">
        <v>15545.550999012848</v>
      </c>
      <c r="M6" s="905">
        <v>14015.996477402809</v>
      </c>
      <c r="N6" s="906">
        <v>25539.64641988647</v>
      </c>
      <c r="O6" s="895"/>
    </row>
    <row r="7" spans="1:15" ht="18.75" customHeight="1">
      <c r="A7" s="901"/>
      <c r="B7" s="907" t="s">
        <v>269</v>
      </c>
      <c r="C7" s="903">
        <v>24.048350937203875</v>
      </c>
      <c r="D7" s="903">
        <v>1001.4953659833129</v>
      </c>
      <c r="E7" s="903">
        <v>224.28987450019645</v>
      </c>
      <c r="F7" s="903">
        <v>1249.8335914207132</v>
      </c>
      <c r="G7" s="904">
        <v>14.538010571840461</v>
      </c>
      <c r="H7" s="904">
        <v>1.6993205897760761</v>
      </c>
      <c r="I7" s="904">
        <v>2.056005811826655</v>
      </c>
      <c r="J7" s="904">
        <v>2.0103621625270103</v>
      </c>
      <c r="K7" s="905">
        <v>572367.2765016819</v>
      </c>
      <c r="L7" s="905">
        <v>15517.216084298561</v>
      </c>
      <c r="M7" s="905">
        <v>14068.46566230608</v>
      </c>
      <c r="N7" s="906">
        <v>25971.71635672024</v>
      </c>
      <c r="O7" s="895"/>
    </row>
    <row r="8" spans="1:15" ht="18.75" customHeight="1">
      <c r="A8" s="901"/>
      <c r="B8" s="907" t="s">
        <v>270</v>
      </c>
      <c r="C8" s="903">
        <v>23.822355942180653</v>
      </c>
      <c r="D8" s="903">
        <v>982.3978023415527</v>
      </c>
      <c r="E8" s="903">
        <v>224.2788933219962</v>
      </c>
      <c r="F8" s="903">
        <v>1230.4990516057296</v>
      </c>
      <c r="G8" s="904">
        <v>14.612871341496897</v>
      </c>
      <c r="H8" s="904">
        <v>1.67583629163482</v>
      </c>
      <c r="I8" s="904">
        <v>2.0135958005249344</v>
      </c>
      <c r="J8" s="904">
        <v>1.9878584603281755</v>
      </c>
      <c r="K8" s="905">
        <v>580007.3078908352</v>
      </c>
      <c r="L8" s="905">
        <v>15697.891467841288</v>
      </c>
      <c r="M8" s="905">
        <v>13734.798279381745</v>
      </c>
      <c r="N8" s="906">
        <v>26265.06695228325</v>
      </c>
      <c r="O8" s="895"/>
    </row>
    <row r="9" spans="1:15" ht="18.75" customHeight="1">
      <c r="A9" s="901"/>
      <c r="B9" s="908" t="s">
        <v>714</v>
      </c>
      <c r="C9" s="903">
        <v>24.805077646755592</v>
      </c>
      <c r="D9" s="903">
        <v>977.7546878020491</v>
      </c>
      <c r="E9" s="903">
        <v>231.67729879502542</v>
      </c>
      <c r="F9" s="903">
        <v>1234.23706424383</v>
      </c>
      <c r="G9" s="904">
        <v>13.752045720223405</v>
      </c>
      <c r="H9" s="904">
        <v>1.6552538837566788</v>
      </c>
      <c r="I9" s="904">
        <v>1.9617427824442344</v>
      </c>
      <c r="J9" s="904">
        <v>1.9558998388075675</v>
      </c>
      <c r="K9" s="905">
        <v>553797.1171580725</v>
      </c>
      <c r="L9" s="905">
        <v>15828.677324858185</v>
      </c>
      <c r="M9" s="905">
        <v>13437.966290259776</v>
      </c>
      <c r="N9" s="906">
        <v>26191.739509113573</v>
      </c>
      <c r="O9" s="895"/>
    </row>
    <row r="10" spans="1:15" ht="18.75" customHeight="1">
      <c r="A10" s="901"/>
      <c r="B10" s="909" t="s">
        <v>34</v>
      </c>
      <c r="C10" s="903">
        <v>24.882678250553898</v>
      </c>
      <c r="D10" s="903">
        <v>981.7536330489698</v>
      </c>
      <c r="E10" s="903">
        <v>233.60897402348178</v>
      </c>
      <c r="F10" s="903">
        <v>1240.2452853230056</v>
      </c>
      <c r="G10" s="904">
        <v>13.781182079506415</v>
      </c>
      <c r="H10" s="904">
        <v>1.658904204523848</v>
      </c>
      <c r="I10" s="904">
        <v>1.9613537753814214</v>
      </c>
      <c r="J10" s="904">
        <v>1.9590784348753236</v>
      </c>
      <c r="K10" s="905">
        <v>559227.5306737713</v>
      </c>
      <c r="L10" s="905">
        <v>15810.035797359757</v>
      </c>
      <c r="M10" s="905">
        <v>13386.540285421972</v>
      </c>
      <c r="N10" s="906">
        <v>26255.979461853003</v>
      </c>
      <c r="O10" s="895"/>
    </row>
    <row r="11" spans="1:15" ht="18.75" customHeight="1">
      <c r="A11" s="901"/>
      <c r="B11" s="909" t="s">
        <v>35</v>
      </c>
      <c r="C11" s="903">
        <v>23.86961093585699</v>
      </c>
      <c r="D11" s="903">
        <v>929.5478443743428</v>
      </c>
      <c r="E11" s="903">
        <v>208.391167192429</v>
      </c>
      <c r="F11" s="903">
        <v>1161.8086225026286</v>
      </c>
      <c r="G11" s="904">
        <v>13.385903083700441</v>
      </c>
      <c r="H11" s="904">
        <v>1.6087782805429864</v>
      </c>
      <c r="I11" s="904">
        <v>1.9669996972449288</v>
      </c>
      <c r="J11" s="904">
        <v>1.9149952936065455</v>
      </c>
      <c r="K11" s="905">
        <v>485555.71806167404</v>
      </c>
      <c r="L11" s="905">
        <v>16066.019819004525</v>
      </c>
      <c r="M11" s="905">
        <v>14132.920577253002</v>
      </c>
      <c r="N11" s="906">
        <v>25365.05187893708</v>
      </c>
      <c r="O11" s="895"/>
    </row>
    <row r="12" spans="1:15" ht="18.75" customHeight="1">
      <c r="A12" s="901"/>
      <c r="B12" s="909" t="s">
        <v>36</v>
      </c>
      <c r="C12" s="903">
        <v>24.805077646755592</v>
      </c>
      <c r="D12" s="903">
        <v>977.7546878020491</v>
      </c>
      <c r="E12" s="903">
        <v>231.67729879502542</v>
      </c>
      <c r="F12" s="903">
        <v>1234.23706424383</v>
      </c>
      <c r="G12" s="904">
        <v>13.752045720223405</v>
      </c>
      <c r="H12" s="904">
        <v>1.6552538837566788</v>
      </c>
      <c r="I12" s="904">
        <v>1.9617427824442344</v>
      </c>
      <c r="J12" s="904">
        <v>1.9558998388075675</v>
      </c>
      <c r="K12" s="905">
        <v>553797.1171580725</v>
      </c>
      <c r="L12" s="905">
        <v>15828.677324858185</v>
      </c>
      <c r="M12" s="905">
        <v>13437.966290259776</v>
      </c>
      <c r="N12" s="906">
        <v>26191.739509113573</v>
      </c>
      <c r="O12" s="895"/>
    </row>
    <row r="13" spans="1:15" ht="18.75" customHeight="1">
      <c r="A13" s="901"/>
      <c r="B13" s="909" t="s">
        <v>38</v>
      </c>
      <c r="C13" s="903"/>
      <c r="D13" s="903" t="s">
        <v>450</v>
      </c>
      <c r="E13" s="903" t="s">
        <v>450</v>
      </c>
      <c r="F13" s="903" t="s">
        <v>450</v>
      </c>
      <c r="G13" s="903" t="s">
        <v>450</v>
      </c>
      <c r="H13" s="903" t="s">
        <v>450</v>
      </c>
      <c r="I13" s="903" t="s">
        <v>450</v>
      </c>
      <c r="J13" s="903" t="s">
        <v>450</v>
      </c>
      <c r="K13" s="903" t="s">
        <v>450</v>
      </c>
      <c r="L13" s="903" t="s">
        <v>450</v>
      </c>
      <c r="M13" s="903" t="s">
        <v>450</v>
      </c>
      <c r="N13" s="910" t="s">
        <v>450</v>
      </c>
      <c r="O13" s="895"/>
    </row>
    <row r="14" spans="1:15" ht="18.75" customHeight="1">
      <c r="A14" s="901"/>
      <c r="B14" s="909"/>
      <c r="C14" s="903"/>
      <c r="D14" s="903"/>
      <c r="E14" s="903"/>
      <c r="F14" s="903"/>
      <c r="G14" s="904"/>
      <c r="H14" s="904"/>
      <c r="I14" s="904"/>
      <c r="J14" s="904"/>
      <c r="K14" s="905"/>
      <c r="L14" s="905"/>
      <c r="M14" s="905"/>
      <c r="N14" s="906"/>
      <c r="O14" s="895"/>
    </row>
    <row r="15" spans="1:15" ht="18.75" customHeight="1">
      <c r="A15" s="909" t="s">
        <v>463</v>
      </c>
      <c r="B15" s="909" t="s">
        <v>464</v>
      </c>
      <c r="C15" s="903">
        <v>28.039041703637977</v>
      </c>
      <c r="D15" s="903">
        <v>1011.653356994972</v>
      </c>
      <c r="E15" s="903">
        <v>240.58956916099774</v>
      </c>
      <c r="F15" s="903">
        <v>1280.2819678596077</v>
      </c>
      <c r="G15" s="904">
        <v>11.475035161744023</v>
      </c>
      <c r="H15" s="904">
        <v>1.7090691147234243</v>
      </c>
      <c r="I15" s="904">
        <v>1.9520960537638814</v>
      </c>
      <c r="J15" s="904">
        <v>1.9686198107177786</v>
      </c>
      <c r="K15" s="905">
        <v>465154.7626582279</v>
      </c>
      <c r="L15" s="905">
        <v>16851.18925661716</v>
      </c>
      <c r="M15" s="905">
        <v>13395.035856247183</v>
      </c>
      <c r="N15" s="906">
        <v>26019.86336719057</v>
      </c>
      <c r="O15" s="895"/>
    </row>
    <row r="16" spans="1:15" ht="18.75" customHeight="1">
      <c r="A16" s="909" t="s">
        <v>466</v>
      </c>
      <c r="B16" s="909" t="s">
        <v>677</v>
      </c>
      <c r="C16" s="903">
        <v>25.645438898450944</v>
      </c>
      <c r="D16" s="903">
        <v>955.645438898451</v>
      </c>
      <c r="E16" s="903">
        <v>224.78485370051632</v>
      </c>
      <c r="F16" s="903">
        <v>1206.0757314974182</v>
      </c>
      <c r="G16" s="904">
        <v>14.82281879194631</v>
      </c>
      <c r="H16" s="904">
        <v>1.6499108477567854</v>
      </c>
      <c r="I16" s="904">
        <v>2.0366003062787135</v>
      </c>
      <c r="J16" s="904">
        <v>2.002083541449631</v>
      </c>
      <c r="K16" s="905">
        <v>577578.3308724832</v>
      </c>
      <c r="L16" s="905">
        <v>16004.928029825478</v>
      </c>
      <c r="M16" s="905">
        <v>13498.24808575804</v>
      </c>
      <c r="N16" s="906">
        <v>27478.778588043897</v>
      </c>
      <c r="O16" s="895"/>
    </row>
    <row r="17" spans="1:15" ht="18.75" customHeight="1">
      <c r="A17" s="909" t="s">
        <v>470</v>
      </c>
      <c r="B17" s="909" t="s">
        <v>471</v>
      </c>
      <c r="C17" s="903">
        <v>24.947589098532493</v>
      </c>
      <c r="D17" s="903">
        <v>1011.3588717362303</v>
      </c>
      <c r="E17" s="903">
        <v>231.94206213074136</v>
      </c>
      <c r="F17" s="903">
        <v>1268.2485229655042</v>
      </c>
      <c r="G17" s="904">
        <v>14.682964094728801</v>
      </c>
      <c r="H17" s="904">
        <v>1.7833641126144801</v>
      </c>
      <c r="I17" s="904">
        <v>2.029087921117502</v>
      </c>
      <c r="J17" s="904">
        <v>2.082049740776918</v>
      </c>
      <c r="K17" s="905">
        <v>612459.9961802902</v>
      </c>
      <c r="L17" s="905">
        <v>15937.675347680248</v>
      </c>
      <c r="M17" s="905">
        <v>14112.188989317996</v>
      </c>
      <c r="N17" s="906">
        <v>27337.95409121647</v>
      </c>
      <c r="O17" s="895"/>
    </row>
    <row r="18" spans="1:15" ht="18.75" customHeight="1">
      <c r="A18" s="909" t="s">
        <v>472</v>
      </c>
      <c r="B18" s="909" t="s">
        <v>473</v>
      </c>
      <c r="C18" s="903">
        <v>24.240000000000002</v>
      </c>
      <c r="D18" s="903">
        <v>975.1466666666668</v>
      </c>
      <c r="E18" s="903">
        <v>221.92</v>
      </c>
      <c r="F18" s="903">
        <v>1221.3066666666666</v>
      </c>
      <c r="G18" s="904">
        <v>14.007700770077008</v>
      </c>
      <c r="H18" s="904">
        <v>1.6949792168015752</v>
      </c>
      <c r="I18" s="904">
        <v>2.068372987262677</v>
      </c>
      <c r="J18" s="904">
        <v>2.007205397497762</v>
      </c>
      <c r="K18" s="905">
        <v>607747.8195819582</v>
      </c>
      <c r="L18" s="905">
        <v>16435.72511485452</v>
      </c>
      <c r="M18" s="905">
        <v>14181.345830329248</v>
      </c>
      <c r="N18" s="906">
        <v>27762.21148933383</v>
      </c>
      <c r="O18" s="895"/>
    </row>
    <row r="19" spans="1:15" ht="18.75" customHeight="1">
      <c r="A19" s="909" t="s">
        <v>474</v>
      </c>
      <c r="B19" s="909" t="s">
        <v>475</v>
      </c>
      <c r="C19" s="903">
        <v>24.273547094188377</v>
      </c>
      <c r="D19" s="903">
        <v>1012.625250501002</v>
      </c>
      <c r="E19" s="903">
        <v>248.87274549098194</v>
      </c>
      <c r="F19" s="903">
        <v>1285.7715430861724</v>
      </c>
      <c r="G19" s="904">
        <v>14.909184726522188</v>
      </c>
      <c r="H19" s="904">
        <v>1.661834553730457</v>
      </c>
      <c r="I19" s="904">
        <v>1.9458480120785102</v>
      </c>
      <c r="J19" s="904">
        <v>1.9668991583541147</v>
      </c>
      <c r="K19" s="905">
        <v>603249.7069143447</v>
      </c>
      <c r="L19" s="905">
        <v>15597.111196319018</v>
      </c>
      <c r="M19" s="905">
        <v>13153.655762455965</v>
      </c>
      <c r="N19" s="906">
        <v>26218.207586502493</v>
      </c>
      <c r="O19" s="895"/>
    </row>
    <row r="20" spans="1:15" ht="18.75" customHeight="1">
      <c r="A20" s="909" t="s">
        <v>476</v>
      </c>
      <c r="B20" s="909" t="s">
        <v>678</v>
      </c>
      <c r="C20" s="903">
        <v>23.75</v>
      </c>
      <c r="D20" s="903">
        <v>1038.6363636363637</v>
      </c>
      <c r="E20" s="903">
        <v>210.90909090909088</v>
      </c>
      <c r="F20" s="903">
        <v>1273.2954545454545</v>
      </c>
      <c r="G20" s="904">
        <v>13.444976076555024</v>
      </c>
      <c r="H20" s="904">
        <v>1.475711159737418</v>
      </c>
      <c r="I20" s="904">
        <v>2.2349137931034484</v>
      </c>
      <c r="J20" s="904">
        <v>1.8247211066488176</v>
      </c>
      <c r="K20" s="905">
        <v>538409.5215311005</v>
      </c>
      <c r="L20" s="905">
        <v>15868.459518599562</v>
      </c>
      <c r="M20" s="905">
        <v>17332.931034482757</v>
      </c>
      <c r="N20" s="906">
        <v>25857.673360107096</v>
      </c>
      <c r="O20" s="895"/>
    </row>
    <row r="21" spans="1:15" ht="18.75" customHeight="1">
      <c r="A21" s="909" t="s">
        <v>479</v>
      </c>
      <c r="B21" s="909" t="s">
        <v>480</v>
      </c>
      <c r="C21" s="903">
        <v>27.9839518555667</v>
      </c>
      <c r="D21" s="903">
        <v>948.6459378134404</v>
      </c>
      <c r="E21" s="903">
        <v>277.63289869608826</v>
      </c>
      <c r="F21" s="903">
        <v>1254.2627883650953</v>
      </c>
      <c r="G21" s="904">
        <v>12.11111111111111</v>
      </c>
      <c r="H21" s="904">
        <v>1.6422076548953266</v>
      </c>
      <c r="I21" s="904">
        <v>1.8692196531791907</v>
      </c>
      <c r="J21" s="904">
        <v>1.926029588164734</v>
      </c>
      <c r="K21" s="905">
        <v>591721.0537634408</v>
      </c>
      <c r="L21" s="905">
        <v>18849.848276591245</v>
      </c>
      <c r="M21" s="905">
        <v>11678.106936416185</v>
      </c>
      <c r="N21" s="906">
        <v>30043.7456217513</v>
      </c>
      <c r="O21" s="895"/>
    </row>
    <row r="22" spans="1:15" ht="18.75" customHeight="1">
      <c r="A22" s="909" t="s">
        <v>481</v>
      </c>
      <c r="B22" s="909" t="s">
        <v>482</v>
      </c>
      <c r="C22" s="903">
        <v>23.076923076923077</v>
      </c>
      <c r="D22" s="903">
        <v>1090.4870277651344</v>
      </c>
      <c r="E22" s="903">
        <v>262.17569412835684</v>
      </c>
      <c r="F22" s="903">
        <v>1375.7396449704142</v>
      </c>
      <c r="G22" s="904">
        <v>12.95069033530572</v>
      </c>
      <c r="H22" s="904">
        <v>1.6932966023875116</v>
      </c>
      <c r="I22" s="904">
        <v>1.9829861111111111</v>
      </c>
      <c r="J22" s="904">
        <v>1.9373366418527709</v>
      </c>
      <c r="K22" s="905">
        <v>624921.8717948718</v>
      </c>
      <c r="L22" s="905">
        <v>15516.180232072795</v>
      </c>
      <c r="M22" s="905">
        <v>13242.111111111111</v>
      </c>
      <c r="N22" s="906">
        <v>25305.098263027296</v>
      </c>
      <c r="O22" s="895"/>
    </row>
    <row r="23" spans="1:15" ht="18.75" customHeight="1">
      <c r="A23" s="909" t="s">
        <v>483</v>
      </c>
      <c r="B23" s="909" t="s">
        <v>484</v>
      </c>
      <c r="C23" s="903">
        <v>29.82758620689655</v>
      </c>
      <c r="D23" s="903">
        <v>867.0689655172414</v>
      </c>
      <c r="E23" s="903">
        <v>228.10344827586206</v>
      </c>
      <c r="F23" s="903">
        <v>1125</v>
      </c>
      <c r="G23" s="904">
        <v>12.942196531791907</v>
      </c>
      <c r="H23" s="904">
        <v>1.7055080532909126</v>
      </c>
      <c r="I23" s="904">
        <v>1.8321995464852607</v>
      </c>
      <c r="J23" s="904">
        <v>2.0291187739463603</v>
      </c>
      <c r="K23" s="905">
        <v>477501.5606936416</v>
      </c>
      <c r="L23" s="905">
        <v>19944.37661562935</v>
      </c>
      <c r="M23" s="905">
        <v>11271.504157218444</v>
      </c>
      <c r="N23" s="906">
        <v>30317.27816091954</v>
      </c>
      <c r="O23" s="895"/>
    </row>
    <row r="24" spans="1:15" ht="18.75" customHeight="1">
      <c r="A24" s="909" t="s">
        <v>485</v>
      </c>
      <c r="B24" s="909" t="s">
        <v>50</v>
      </c>
      <c r="C24" s="903">
        <v>23.574144486692013</v>
      </c>
      <c r="D24" s="903">
        <v>1030.3491185620464</v>
      </c>
      <c r="E24" s="903">
        <v>244.48669201520912</v>
      </c>
      <c r="F24" s="903">
        <v>1298.4099550639473</v>
      </c>
      <c r="G24" s="904">
        <v>13.93108504398827</v>
      </c>
      <c r="H24" s="904">
        <v>1.6489197530864197</v>
      </c>
      <c r="I24" s="904">
        <v>1.9806305669447193</v>
      </c>
      <c r="J24" s="904">
        <v>1.9343769134520672</v>
      </c>
      <c r="K24" s="905">
        <v>565239.0615835777</v>
      </c>
      <c r="L24" s="905">
        <v>14392.446692163177</v>
      </c>
      <c r="M24" s="905">
        <v>13721.293651915736</v>
      </c>
      <c r="N24" s="906">
        <v>24267.33224183372</v>
      </c>
      <c r="O24" s="895"/>
    </row>
    <row r="25" spans="1:15" ht="18.75" customHeight="1">
      <c r="A25" s="909" t="s">
        <v>486</v>
      </c>
      <c r="B25" s="909" t="s">
        <v>487</v>
      </c>
      <c r="C25" s="903">
        <v>26.08695652173913</v>
      </c>
      <c r="D25" s="903">
        <v>980.0445930880712</v>
      </c>
      <c r="E25" s="903">
        <v>221.51616499442585</v>
      </c>
      <c r="F25" s="903">
        <v>1227.6477146042364</v>
      </c>
      <c r="G25" s="904">
        <v>16.17094017094017</v>
      </c>
      <c r="H25" s="904">
        <v>1.6602206802411557</v>
      </c>
      <c r="I25" s="904">
        <v>2.0060392551585307</v>
      </c>
      <c r="J25" s="904">
        <v>2.030966218670541</v>
      </c>
      <c r="K25" s="905">
        <v>556009.5726495726</v>
      </c>
      <c r="L25" s="905">
        <v>16847.054942554885</v>
      </c>
      <c r="M25" s="905">
        <v>13398.827377956719</v>
      </c>
      <c r="N25" s="906">
        <v>27681.81710860879</v>
      </c>
      <c r="O25" s="895"/>
    </row>
    <row r="26" spans="1:15" ht="18.75" customHeight="1">
      <c r="A26" s="909" t="s">
        <v>488</v>
      </c>
      <c r="B26" s="909" t="s">
        <v>490</v>
      </c>
      <c r="C26" s="903">
        <v>28.913443830570902</v>
      </c>
      <c r="D26" s="903">
        <v>975.3222836095764</v>
      </c>
      <c r="E26" s="903">
        <v>261.51012891344385</v>
      </c>
      <c r="F26" s="903">
        <v>1265.745856353591</v>
      </c>
      <c r="G26" s="904">
        <v>15.496815286624203</v>
      </c>
      <c r="H26" s="904">
        <v>1.5551359516616314</v>
      </c>
      <c r="I26" s="904">
        <v>1.9830985915492958</v>
      </c>
      <c r="J26" s="904">
        <v>1.9620253164556962</v>
      </c>
      <c r="K26" s="905">
        <v>733656.3694267516</v>
      </c>
      <c r="L26" s="905">
        <v>13859.726208459215</v>
      </c>
      <c r="M26" s="905">
        <v>12386.049295774648</v>
      </c>
      <c r="N26" s="906">
        <v>29997.577477084244</v>
      </c>
      <c r="O26" s="895"/>
    </row>
    <row r="27" spans="1:15" ht="18.75" customHeight="1">
      <c r="A27" s="909" t="s">
        <v>491</v>
      </c>
      <c r="B27" s="909" t="s">
        <v>492</v>
      </c>
      <c r="C27" s="903">
        <v>21.464354527938344</v>
      </c>
      <c r="D27" s="903">
        <v>977.3795761078999</v>
      </c>
      <c r="E27" s="903">
        <v>261.8111753371869</v>
      </c>
      <c r="F27" s="903">
        <v>1260.655105973025</v>
      </c>
      <c r="G27" s="904">
        <v>13.601436265709156</v>
      </c>
      <c r="H27" s="904">
        <v>1.6324567283050113</v>
      </c>
      <c r="I27" s="904">
        <v>1.8508978510450398</v>
      </c>
      <c r="J27" s="904">
        <v>1.8816103197407839</v>
      </c>
      <c r="K27" s="905">
        <v>594217.9174147217</v>
      </c>
      <c r="L27" s="905">
        <v>14096.399479556834</v>
      </c>
      <c r="M27" s="905">
        <v>12480.392993818075</v>
      </c>
      <c r="N27" s="906">
        <v>23638.141162804914</v>
      </c>
      <c r="O27" s="895"/>
    </row>
    <row r="28" spans="1:15" ht="18.75" customHeight="1">
      <c r="A28" s="909" t="s">
        <v>493</v>
      </c>
      <c r="B28" s="909" t="s">
        <v>495</v>
      </c>
      <c r="C28" s="903">
        <v>27.693535514764566</v>
      </c>
      <c r="D28" s="903">
        <v>1050.758180367119</v>
      </c>
      <c r="E28" s="903">
        <v>240.6225059856345</v>
      </c>
      <c r="F28" s="903">
        <v>1319.074221867518</v>
      </c>
      <c r="G28" s="904">
        <v>13.78386167146974</v>
      </c>
      <c r="H28" s="904">
        <v>1.5859790369132614</v>
      </c>
      <c r="I28" s="904">
        <v>1.976782752902156</v>
      </c>
      <c r="J28" s="904">
        <v>1.9133591481122942</v>
      </c>
      <c r="K28" s="905">
        <v>581802.3631123919</v>
      </c>
      <c r="L28" s="905">
        <v>16028.09585295458</v>
      </c>
      <c r="M28" s="905">
        <v>13301.081260364843</v>
      </c>
      <c r="N28" s="906">
        <v>27408.887342691192</v>
      </c>
      <c r="O28" s="895"/>
    </row>
    <row r="29" spans="1:15" ht="18.75" customHeight="1">
      <c r="A29" s="909" t="s">
        <v>496</v>
      </c>
      <c r="B29" s="909" t="s">
        <v>497</v>
      </c>
      <c r="C29" s="903">
        <v>18.83519206939281</v>
      </c>
      <c r="D29" s="903">
        <v>979.6778190830235</v>
      </c>
      <c r="E29" s="903">
        <v>229.49194547707557</v>
      </c>
      <c r="F29" s="903">
        <v>1228.004956629492</v>
      </c>
      <c r="G29" s="904">
        <v>12.56578947368421</v>
      </c>
      <c r="H29" s="904">
        <v>1.703959018466987</v>
      </c>
      <c r="I29" s="904">
        <v>1.974622030237581</v>
      </c>
      <c r="J29" s="904">
        <v>1.9211402623612512</v>
      </c>
      <c r="K29" s="905">
        <v>528723.322368421</v>
      </c>
      <c r="L29" s="905">
        <v>13887.65507209714</v>
      </c>
      <c r="M29" s="905">
        <v>13545.7343412527</v>
      </c>
      <c r="N29" s="906">
        <v>21720.32754793138</v>
      </c>
      <c r="O29" s="895"/>
    </row>
    <row r="30" spans="1:15" ht="18.75" customHeight="1">
      <c r="A30" s="909" t="s">
        <v>498</v>
      </c>
      <c r="B30" s="909" t="s">
        <v>499</v>
      </c>
      <c r="C30" s="903">
        <v>24.67656923814087</v>
      </c>
      <c r="D30" s="903">
        <v>894.8730234786776</v>
      </c>
      <c r="E30" s="903">
        <v>249.35313847628174</v>
      </c>
      <c r="F30" s="903">
        <v>1168.9027311931002</v>
      </c>
      <c r="G30" s="904">
        <v>13.132038834951457</v>
      </c>
      <c r="H30" s="904">
        <v>1.6094988220175626</v>
      </c>
      <c r="I30" s="904">
        <v>1.7292467332820907</v>
      </c>
      <c r="J30" s="904">
        <v>1.8782947325271573</v>
      </c>
      <c r="K30" s="905">
        <v>556771.8446601941</v>
      </c>
      <c r="L30" s="905">
        <v>13899.740683229813</v>
      </c>
      <c r="M30" s="905">
        <v>12649.394696387395</v>
      </c>
      <c r="N30" s="906">
        <v>25093.523549907768</v>
      </c>
      <c r="O30" s="895"/>
    </row>
    <row r="31" spans="1:15" ht="18.75" customHeight="1">
      <c r="A31" s="909" t="s">
        <v>500</v>
      </c>
      <c r="B31" s="909" t="s">
        <v>501</v>
      </c>
      <c r="C31" s="903">
        <v>25.82216808769793</v>
      </c>
      <c r="D31" s="903">
        <v>947.3812423873325</v>
      </c>
      <c r="E31" s="903">
        <v>265.65164433617537</v>
      </c>
      <c r="F31" s="903">
        <v>1238.855054811206</v>
      </c>
      <c r="G31" s="904">
        <v>16.330188679245282</v>
      </c>
      <c r="H31" s="904">
        <v>1.478272049370018</v>
      </c>
      <c r="I31" s="904">
        <v>1.8408986703347088</v>
      </c>
      <c r="J31" s="904">
        <v>1.8655982695900108</v>
      </c>
      <c r="K31" s="905">
        <v>491320.75471698114</v>
      </c>
      <c r="L31" s="905">
        <v>13246.103111339677</v>
      </c>
      <c r="M31" s="905">
        <v>11847.473635946813</v>
      </c>
      <c r="N31" s="906">
        <v>22910.975321993905</v>
      </c>
      <c r="O31" s="895"/>
    </row>
    <row r="32" spans="1:15" ht="18.75" customHeight="1">
      <c r="A32" s="909" t="s">
        <v>502</v>
      </c>
      <c r="B32" s="909" t="s">
        <v>503</v>
      </c>
      <c r="C32" s="903">
        <v>25.092936802973973</v>
      </c>
      <c r="D32" s="903">
        <v>885.0681536555144</v>
      </c>
      <c r="E32" s="903">
        <v>229.36802973977697</v>
      </c>
      <c r="F32" s="903">
        <v>1139.5291201982652</v>
      </c>
      <c r="G32" s="904">
        <v>14.291358024691357</v>
      </c>
      <c r="H32" s="904">
        <v>1.5187259362968148</v>
      </c>
      <c r="I32" s="904">
        <v>1.9032955159373313</v>
      </c>
      <c r="J32" s="904">
        <v>1.8773923444976077</v>
      </c>
      <c r="K32" s="905">
        <v>584425.7283950617</v>
      </c>
      <c r="L32" s="905">
        <v>15212.816940847042</v>
      </c>
      <c r="M32" s="905">
        <v>12496.034575904916</v>
      </c>
      <c r="N32" s="906">
        <v>27200.295237059592</v>
      </c>
      <c r="O32" s="895"/>
    </row>
    <row r="33" spans="1:15" ht="18.75" customHeight="1">
      <c r="A33" s="909" t="s">
        <v>504</v>
      </c>
      <c r="B33" s="909" t="s">
        <v>505</v>
      </c>
      <c r="C33" s="903">
        <v>26.755852842809364</v>
      </c>
      <c r="D33" s="903">
        <v>1019.732441471572</v>
      </c>
      <c r="E33" s="903">
        <v>254.06911928651058</v>
      </c>
      <c r="F33" s="903">
        <v>1300.557413600892</v>
      </c>
      <c r="G33" s="904">
        <v>14.3125</v>
      </c>
      <c r="H33" s="904">
        <v>1.4662730950038263</v>
      </c>
      <c r="I33" s="904">
        <v>1.6893374286967968</v>
      </c>
      <c r="J33" s="904">
        <v>1.7741299502828733</v>
      </c>
      <c r="K33" s="905">
        <v>590074.3333333334</v>
      </c>
      <c r="L33" s="905">
        <v>14390.751065923254</v>
      </c>
      <c r="M33" s="905">
        <v>12568.556384379113</v>
      </c>
      <c r="N33" s="906">
        <v>25878.08846219784</v>
      </c>
      <c r="O33" s="895"/>
    </row>
    <row r="34" spans="1:15" ht="18.75" customHeight="1">
      <c r="A34" s="909" t="s">
        <v>506</v>
      </c>
      <c r="B34" s="909" t="s">
        <v>310</v>
      </c>
      <c r="C34" s="903">
        <v>15.476190476190476</v>
      </c>
      <c r="D34" s="903">
        <v>846.5986394557824</v>
      </c>
      <c r="E34" s="903">
        <v>237.9251700680272</v>
      </c>
      <c r="F34" s="903">
        <v>1100</v>
      </c>
      <c r="G34" s="904">
        <v>12.615384615384615</v>
      </c>
      <c r="H34" s="904">
        <v>1.5379670550421856</v>
      </c>
      <c r="I34" s="904">
        <v>1.7927090779127948</v>
      </c>
      <c r="J34" s="904">
        <v>1.748917748917749</v>
      </c>
      <c r="K34" s="905">
        <v>532971.5384615385</v>
      </c>
      <c r="L34" s="905">
        <v>15039.883487344316</v>
      </c>
      <c r="M34" s="905">
        <v>13080.59328091494</v>
      </c>
      <c r="N34" s="906">
        <v>21903.014842300556</v>
      </c>
      <c r="O34" s="895"/>
    </row>
    <row r="35" spans="1:15" ht="18.75" customHeight="1">
      <c r="A35" s="909" t="s">
        <v>507</v>
      </c>
      <c r="B35" s="909" t="s">
        <v>735</v>
      </c>
      <c r="C35" s="903">
        <v>16.48854961832061</v>
      </c>
      <c r="D35" s="903">
        <v>956.030534351145</v>
      </c>
      <c r="E35" s="903">
        <v>227.32824427480915</v>
      </c>
      <c r="F35" s="903">
        <v>1199.8473282442749</v>
      </c>
      <c r="G35" s="904">
        <v>15.527777777777779</v>
      </c>
      <c r="H35" s="904">
        <v>1.6192909613542</v>
      </c>
      <c r="I35" s="904">
        <v>2.0604432505036936</v>
      </c>
      <c r="J35" s="904">
        <v>1.8940068711031939</v>
      </c>
      <c r="K35" s="905">
        <v>508437.1296296296</v>
      </c>
      <c r="L35" s="905">
        <v>16088.296071542638</v>
      </c>
      <c r="M35" s="905">
        <v>13987.803895231698</v>
      </c>
      <c r="N35" s="906">
        <v>22456.287059422317</v>
      </c>
      <c r="O35" s="895"/>
    </row>
    <row r="36" spans="1:15" ht="18.75" customHeight="1">
      <c r="A36" s="909" t="s">
        <v>510</v>
      </c>
      <c r="B36" s="909" t="s">
        <v>736</v>
      </c>
      <c r="C36" s="903">
        <v>24.561403508771928</v>
      </c>
      <c r="D36" s="903">
        <v>934.7953216374268</v>
      </c>
      <c r="E36" s="903">
        <v>152.33918128654972</v>
      </c>
      <c r="F36" s="903">
        <v>1111.6959064327484</v>
      </c>
      <c r="G36" s="904">
        <v>17.761904761904763</v>
      </c>
      <c r="H36" s="904">
        <v>1.559899906162027</v>
      </c>
      <c r="I36" s="904">
        <v>2.2994241842610363</v>
      </c>
      <c r="J36" s="904">
        <v>2.0192004208311416</v>
      </c>
      <c r="K36" s="905">
        <v>541887.380952381</v>
      </c>
      <c r="L36" s="905">
        <v>17583.550203315608</v>
      </c>
      <c r="M36" s="905">
        <v>15822.917466410749</v>
      </c>
      <c r="N36" s="906">
        <v>28926.0625986323</v>
      </c>
      <c r="O36" s="895"/>
    </row>
    <row r="37" spans="1:15" ht="18.75" customHeight="1">
      <c r="A37" s="909" t="s">
        <v>513</v>
      </c>
      <c r="B37" s="909" t="s">
        <v>514</v>
      </c>
      <c r="C37" s="903">
        <v>29.03752039151713</v>
      </c>
      <c r="D37" s="903">
        <v>1045.5138662316476</v>
      </c>
      <c r="E37" s="903">
        <v>246.8189233278956</v>
      </c>
      <c r="F37" s="903">
        <v>1321.3703099510603</v>
      </c>
      <c r="G37" s="904">
        <v>10.168539325842696</v>
      </c>
      <c r="H37" s="904">
        <v>1.7653300046809175</v>
      </c>
      <c r="I37" s="904">
        <v>1.923331130204891</v>
      </c>
      <c r="J37" s="904">
        <v>1.9795061728395063</v>
      </c>
      <c r="K37" s="905">
        <v>530651.9101123596</v>
      </c>
      <c r="L37" s="905">
        <v>17443.568419410203</v>
      </c>
      <c r="M37" s="905">
        <v>13585.670852610707</v>
      </c>
      <c r="N37" s="906">
        <v>28000.86296296296</v>
      </c>
      <c r="O37" s="895"/>
    </row>
    <row r="38" spans="1:15" ht="18.75" customHeight="1">
      <c r="A38" s="909" t="s">
        <v>515</v>
      </c>
      <c r="B38" s="909" t="s">
        <v>516</v>
      </c>
      <c r="C38" s="903">
        <v>26.405867970660147</v>
      </c>
      <c r="D38" s="903">
        <v>959.6577017114914</v>
      </c>
      <c r="E38" s="903">
        <v>207.82396088019559</v>
      </c>
      <c r="F38" s="903">
        <v>1193.8875305623474</v>
      </c>
      <c r="G38" s="904">
        <v>13.944444444444445</v>
      </c>
      <c r="H38" s="904">
        <v>1.7630573248407644</v>
      </c>
      <c r="I38" s="904">
        <v>2.0988235294117645</v>
      </c>
      <c r="J38" s="904">
        <v>2.0909277083759985</v>
      </c>
      <c r="K38" s="905">
        <v>464175.64814814815</v>
      </c>
      <c r="L38" s="905">
        <v>20991.380891719746</v>
      </c>
      <c r="M38" s="905">
        <v>18019.035294117646</v>
      </c>
      <c r="N38" s="906">
        <v>30276.125332787222</v>
      </c>
      <c r="O38" s="895"/>
    </row>
    <row r="39" spans="1:15" ht="18.75" customHeight="1">
      <c r="A39" s="909" t="s">
        <v>517</v>
      </c>
      <c r="B39" s="909" t="s">
        <v>518</v>
      </c>
      <c r="C39" s="903">
        <v>16.356877323420075</v>
      </c>
      <c r="D39" s="903">
        <v>1072.4907063197027</v>
      </c>
      <c r="E39" s="903">
        <v>226.76579925650557</v>
      </c>
      <c r="F39" s="903">
        <v>1315.6133828996283</v>
      </c>
      <c r="G39" s="904">
        <v>11.272727272727273</v>
      </c>
      <c r="H39" s="904">
        <v>1.4824956672443674</v>
      </c>
      <c r="I39" s="904">
        <v>2.088524590163934</v>
      </c>
      <c r="J39" s="904">
        <v>1.7086747668833004</v>
      </c>
      <c r="K39" s="905">
        <v>579317.7272727273</v>
      </c>
      <c r="L39" s="905">
        <v>9994.140727902946</v>
      </c>
      <c r="M39" s="905">
        <v>14505.22950819672</v>
      </c>
      <c r="N39" s="906">
        <v>17850.032777620796</v>
      </c>
      <c r="O39" s="895"/>
    </row>
    <row r="40" spans="1:15" ht="18.75" customHeight="1">
      <c r="A40" s="909" t="s">
        <v>519</v>
      </c>
      <c r="B40" s="909" t="s">
        <v>520</v>
      </c>
      <c r="C40" s="903">
        <v>23.456790123456788</v>
      </c>
      <c r="D40" s="903">
        <v>1006.1728395061727</v>
      </c>
      <c r="E40" s="903">
        <v>247.53086419753086</v>
      </c>
      <c r="F40" s="903">
        <v>1277.1604938271605</v>
      </c>
      <c r="G40" s="904">
        <v>12.618421052631579</v>
      </c>
      <c r="H40" s="904">
        <v>1.5484662576687116</v>
      </c>
      <c r="I40" s="904">
        <v>1.9102244389027432</v>
      </c>
      <c r="J40" s="904">
        <v>1.8218946350894152</v>
      </c>
      <c r="K40" s="905">
        <v>437030.9210526316</v>
      </c>
      <c r="L40" s="905">
        <v>12698.141104294478</v>
      </c>
      <c r="M40" s="905">
        <v>13251.221945137157</v>
      </c>
      <c r="N40" s="906">
        <v>20598.784436926053</v>
      </c>
      <c r="O40" s="895"/>
    </row>
    <row r="41" spans="1:15" ht="18.75" customHeight="1">
      <c r="A41" s="909" t="s">
        <v>521</v>
      </c>
      <c r="B41" s="909" t="s">
        <v>737</v>
      </c>
      <c r="C41" s="903">
        <v>26.666666666666668</v>
      </c>
      <c r="D41" s="903">
        <v>959.1666666666666</v>
      </c>
      <c r="E41" s="903">
        <v>131.66666666666666</v>
      </c>
      <c r="F41" s="903">
        <v>1117.5</v>
      </c>
      <c r="G41" s="904">
        <v>12.875</v>
      </c>
      <c r="H41" s="904">
        <v>1.5221546481320591</v>
      </c>
      <c r="I41" s="904">
        <v>1.9145569620253164</v>
      </c>
      <c r="J41" s="904">
        <v>1.8392990305741983</v>
      </c>
      <c r="K41" s="905">
        <v>393598.90625</v>
      </c>
      <c r="L41" s="905">
        <v>11672.67593397046</v>
      </c>
      <c r="M41" s="905">
        <v>13181.962025316456</v>
      </c>
      <c r="N41" s="906">
        <v>20964.328859060402</v>
      </c>
      <c r="O41" s="895"/>
    </row>
    <row r="42" spans="1:15" ht="18.75" customHeight="1">
      <c r="A42" s="909" t="s">
        <v>523</v>
      </c>
      <c r="B42" s="909" t="s">
        <v>524</v>
      </c>
      <c r="C42" s="903">
        <v>20.19607843137255</v>
      </c>
      <c r="D42" s="903">
        <v>929.2156862745098</v>
      </c>
      <c r="E42" s="903">
        <v>189.41176470588235</v>
      </c>
      <c r="F42" s="903">
        <v>1138.8235294117646</v>
      </c>
      <c r="G42" s="904">
        <v>12.592233009708737</v>
      </c>
      <c r="H42" s="904">
        <v>1.5750158261236549</v>
      </c>
      <c r="I42" s="904">
        <v>2.1666666666666665</v>
      </c>
      <c r="J42" s="904">
        <v>1.868801652892562</v>
      </c>
      <c r="K42" s="905">
        <v>423630.67961165047</v>
      </c>
      <c r="L42" s="905">
        <v>18176.874868115636</v>
      </c>
      <c r="M42" s="905">
        <v>14647.48447204969</v>
      </c>
      <c r="N42" s="906">
        <v>24780.241046831958</v>
      </c>
      <c r="O42" s="895"/>
    </row>
    <row r="43" spans="1:15" ht="18.75" customHeight="1">
      <c r="A43" s="909" t="s">
        <v>525</v>
      </c>
      <c r="B43" s="909" t="s">
        <v>738</v>
      </c>
      <c r="C43" s="903">
        <v>26.004728132387704</v>
      </c>
      <c r="D43" s="903">
        <v>896.2174940898345</v>
      </c>
      <c r="E43" s="903">
        <v>199.44838455476756</v>
      </c>
      <c r="F43" s="903">
        <v>1121.6706067769899</v>
      </c>
      <c r="G43" s="904">
        <v>16.14848484848485</v>
      </c>
      <c r="H43" s="904">
        <v>1.665699463641959</v>
      </c>
      <c r="I43" s="904">
        <v>2.0134334255235085</v>
      </c>
      <c r="J43" s="904">
        <v>2.063299142897288</v>
      </c>
      <c r="K43" s="905">
        <v>558921.303030303</v>
      </c>
      <c r="L43" s="905">
        <v>14518.388288050646</v>
      </c>
      <c r="M43" s="905">
        <v>12631.841169498222</v>
      </c>
      <c r="N43" s="906">
        <v>26804.331178867502</v>
      </c>
      <c r="O43" s="895"/>
    </row>
    <row r="44" spans="1:15" ht="18.75" customHeight="1">
      <c r="A44" s="909" t="s">
        <v>528</v>
      </c>
      <c r="B44" s="909" t="s">
        <v>529</v>
      </c>
      <c r="C44" s="903">
        <v>30.50397877984085</v>
      </c>
      <c r="D44" s="903">
        <v>887.7984084880637</v>
      </c>
      <c r="E44" s="903">
        <v>172.41379310344826</v>
      </c>
      <c r="F44" s="903">
        <v>1090.7161803713527</v>
      </c>
      <c r="G44" s="904">
        <v>17.156521739130437</v>
      </c>
      <c r="H44" s="904">
        <v>1.7535106065132955</v>
      </c>
      <c r="I44" s="904">
        <v>1.9446153846153846</v>
      </c>
      <c r="J44" s="904">
        <v>2.2144941634241246</v>
      </c>
      <c r="K44" s="905">
        <v>420736.26086956525</v>
      </c>
      <c r="L44" s="905">
        <v>17306.06812070511</v>
      </c>
      <c r="M44" s="905">
        <v>13144.953846153847</v>
      </c>
      <c r="N44" s="906">
        <v>27931.00680933852</v>
      </c>
      <c r="O44" s="895"/>
    </row>
    <row r="45" spans="1:15" ht="18.75" customHeight="1">
      <c r="A45" s="909" t="s">
        <v>530</v>
      </c>
      <c r="B45" s="909" t="s">
        <v>532</v>
      </c>
      <c r="C45" s="903">
        <v>32.82051282051282</v>
      </c>
      <c r="D45" s="903">
        <v>832.5641025641027</v>
      </c>
      <c r="E45" s="903">
        <v>194.35897435897436</v>
      </c>
      <c r="F45" s="903">
        <v>1059.7435897435896</v>
      </c>
      <c r="G45" s="904">
        <v>13.859375</v>
      </c>
      <c r="H45" s="904">
        <v>1.6738527871881737</v>
      </c>
      <c r="I45" s="904">
        <v>1.849604221635884</v>
      </c>
      <c r="J45" s="904">
        <v>2.083474473747883</v>
      </c>
      <c r="K45" s="905">
        <v>444139.53125</v>
      </c>
      <c r="L45" s="905">
        <v>13615.620572836464</v>
      </c>
      <c r="M45" s="905">
        <v>14053.350923482849</v>
      </c>
      <c r="N45" s="906">
        <v>27029.329784660054</v>
      </c>
      <c r="O45" s="895"/>
    </row>
    <row r="46" spans="1:15" ht="18.75" customHeight="1">
      <c r="A46" s="909" t="s">
        <v>533</v>
      </c>
      <c r="B46" s="909" t="s">
        <v>739</v>
      </c>
      <c r="C46" s="903">
        <v>21.933621933621932</v>
      </c>
      <c r="D46" s="903">
        <v>956.2770562770563</v>
      </c>
      <c r="E46" s="903">
        <v>158.008658008658</v>
      </c>
      <c r="F46" s="903">
        <v>1136.2193362193364</v>
      </c>
      <c r="G46" s="904">
        <v>14.842105263157896</v>
      </c>
      <c r="H46" s="904">
        <v>1.6585181831899805</v>
      </c>
      <c r="I46" s="904">
        <v>2.1022831050228312</v>
      </c>
      <c r="J46" s="904">
        <v>1.9747269494538988</v>
      </c>
      <c r="K46" s="905">
        <v>551299.1447368421</v>
      </c>
      <c r="L46" s="905">
        <v>15652.48528746039</v>
      </c>
      <c r="M46" s="905">
        <v>15427.753424657534</v>
      </c>
      <c r="N46" s="906">
        <v>25961.376682753365</v>
      </c>
      <c r="O46" s="895"/>
    </row>
    <row r="47" spans="1:15" ht="18.75" customHeight="1">
      <c r="A47" s="909" t="s">
        <v>536</v>
      </c>
      <c r="B47" s="909" t="s">
        <v>740</v>
      </c>
      <c r="C47" s="903">
        <v>22.888283378746593</v>
      </c>
      <c r="D47" s="903">
        <v>879.5640326975476</v>
      </c>
      <c r="E47" s="903">
        <v>229.97275204359676</v>
      </c>
      <c r="F47" s="903">
        <v>1132.425068119891</v>
      </c>
      <c r="G47" s="904">
        <v>14.261904761904763</v>
      </c>
      <c r="H47" s="904">
        <v>1.4928748451053284</v>
      </c>
      <c r="I47" s="904">
        <v>1.7665876777251184</v>
      </c>
      <c r="J47" s="904">
        <v>1.8065447545717035</v>
      </c>
      <c r="K47" s="905">
        <v>521018.5714285714</v>
      </c>
      <c r="L47" s="905">
        <v>19686.29182156134</v>
      </c>
      <c r="M47" s="905">
        <v>13536.516587677725</v>
      </c>
      <c r="N47" s="906">
        <v>28570.19489894129</v>
      </c>
      <c r="O47" s="895"/>
    </row>
    <row r="48" spans="1:15" ht="18.75" customHeight="1">
      <c r="A48" s="909" t="s">
        <v>538</v>
      </c>
      <c r="B48" s="909" t="s">
        <v>741</v>
      </c>
      <c r="C48" s="903">
        <v>18.404907975460123</v>
      </c>
      <c r="D48" s="903">
        <v>823.0061349693251</v>
      </c>
      <c r="E48" s="903">
        <v>208.5889570552147</v>
      </c>
      <c r="F48" s="903">
        <v>1050</v>
      </c>
      <c r="G48" s="904">
        <v>11.933333333333334</v>
      </c>
      <c r="H48" s="904">
        <v>1.4219157659336563</v>
      </c>
      <c r="I48" s="904">
        <v>2.1029411764705883</v>
      </c>
      <c r="J48" s="904">
        <v>1.7414548641542507</v>
      </c>
      <c r="K48" s="905">
        <v>599517.8333333334</v>
      </c>
      <c r="L48" s="905">
        <v>13390.793887439433</v>
      </c>
      <c r="M48" s="905">
        <v>13553.235294117647</v>
      </c>
      <c r="N48" s="906">
        <v>23696.982179374816</v>
      </c>
      <c r="O48" s="895"/>
    </row>
    <row r="49" spans="1:15" ht="18.75" customHeight="1">
      <c r="A49" s="909" t="s">
        <v>541</v>
      </c>
      <c r="B49" s="909" t="s">
        <v>742</v>
      </c>
      <c r="C49" s="903">
        <v>28.14498933901919</v>
      </c>
      <c r="D49" s="903">
        <v>921.9616204690832</v>
      </c>
      <c r="E49" s="903">
        <v>148.6140724946695</v>
      </c>
      <c r="F49" s="903">
        <v>1098.7206823027718</v>
      </c>
      <c r="G49" s="904">
        <v>18.439393939393938</v>
      </c>
      <c r="H49" s="904">
        <v>1.4796484736355227</v>
      </c>
      <c r="I49" s="904">
        <v>1.7804878048780488</v>
      </c>
      <c r="J49" s="904">
        <v>1.9547836211915388</v>
      </c>
      <c r="K49" s="905">
        <v>451918.48484848486</v>
      </c>
      <c r="L49" s="905">
        <v>15914.128122109158</v>
      </c>
      <c r="M49" s="905">
        <v>12075.767575322812</v>
      </c>
      <c r="N49" s="906">
        <v>26563.698816223558</v>
      </c>
      <c r="O49" s="895"/>
    </row>
    <row r="50" spans="1:15" ht="18.75" customHeight="1">
      <c r="A50" s="909" t="s">
        <v>543</v>
      </c>
      <c r="B50" s="909" t="s">
        <v>743</v>
      </c>
      <c r="C50" s="903">
        <v>25.779625779625782</v>
      </c>
      <c r="D50" s="903">
        <v>915.8004158004157</v>
      </c>
      <c r="E50" s="903">
        <v>179.83367983367984</v>
      </c>
      <c r="F50" s="903">
        <v>1121.4137214137213</v>
      </c>
      <c r="G50" s="904">
        <v>18.516129032258064</v>
      </c>
      <c r="H50" s="904">
        <v>1.5150964812712826</v>
      </c>
      <c r="I50" s="904">
        <v>2.040462427745665</v>
      </c>
      <c r="J50" s="904">
        <v>1.9901742677048573</v>
      </c>
      <c r="K50" s="905">
        <v>547531.9354838709</v>
      </c>
      <c r="L50" s="905">
        <v>17762.50397275823</v>
      </c>
      <c r="M50" s="905">
        <v>14349.063583815028</v>
      </c>
      <c r="N50" s="906">
        <v>29393.720800889878</v>
      </c>
      <c r="O50" s="895"/>
    </row>
    <row r="51" spans="1:15" ht="18.75" customHeight="1">
      <c r="A51" s="909" t="s">
        <v>545</v>
      </c>
      <c r="B51" s="909" t="s">
        <v>744</v>
      </c>
      <c r="C51" s="903">
        <v>23.96109637488948</v>
      </c>
      <c r="D51" s="903">
        <v>1017.5950486295313</v>
      </c>
      <c r="E51" s="903">
        <v>212.99734748010607</v>
      </c>
      <c r="F51" s="903">
        <v>1254.553492484527</v>
      </c>
      <c r="G51" s="904">
        <v>13.140221402214022</v>
      </c>
      <c r="H51" s="904">
        <v>1.6522721348509861</v>
      </c>
      <c r="I51" s="904">
        <v>1.9867164798671648</v>
      </c>
      <c r="J51" s="904">
        <v>1.9284657128761717</v>
      </c>
      <c r="K51" s="905">
        <v>624779.926199262</v>
      </c>
      <c r="L51" s="905">
        <v>17016.010947953775</v>
      </c>
      <c r="M51" s="905">
        <v>13493.669572436696</v>
      </c>
      <c r="N51" s="906">
        <v>28025.85664951723</v>
      </c>
      <c r="O51" s="895"/>
    </row>
    <row r="52" spans="1:15" ht="18.75" customHeight="1">
      <c r="A52" s="909" t="s">
        <v>547</v>
      </c>
      <c r="B52" s="909" t="s">
        <v>745</v>
      </c>
      <c r="C52" s="903">
        <v>20.933165195460276</v>
      </c>
      <c r="D52" s="903">
        <v>954.7288776796973</v>
      </c>
      <c r="E52" s="903">
        <v>298.9911727616646</v>
      </c>
      <c r="F52" s="903">
        <v>1274.653215636822</v>
      </c>
      <c r="G52" s="904">
        <v>13.91566265060241</v>
      </c>
      <c r="H52" s="904">
        <v>1.6469422797516842</v>
      </c>
      <c r="I52" s="904">
        <v>1.7448334036271615</v>
      </c>
      <c r="J52" s="904">
        <v>1.8713889988128216</v>
      </c>
      <c r="K52" s="905">
        <v>585972.0602409638</v>
      </c>
      <c r="L52" s="905">
        <v>17073.535860520406</v>
      </c>
      <c r="M52" s="905">
        <v>11193.319274567693</v>
      </c>
      <c r="N52" s="906">
        <v>25037.04610209735</v>
      </c>
      <c r="O52" s="895"/>
    </row>
    <row r="53" spans="1:15" ht="18.75" customHeight="1">
      <c r="A53" s="909" t="s">
        <v>549</v>
      </c>
      <c r="B53" s="909" t="s">
        <v>746</v>
      </c>
      <c r="C53" s="903">
        <v>25.52891396332863</v>
      </c>
      <c r="D53" s="903">
        <v>913.540197461213</v>
      </c>
      <c r="E53" s="903">
        <v>197.03808180535967</v>
      </c>
      <c r="F53" s="903">
        <v>1136.1071932299012</v>
      </c>
      <c r="G53" s="904">
        <v>14.475138121546962</v>
      </c>
      <c r="H53" s="904">
        <v>1.5017755133549482</v>
      </c>
      <c r="I53" s="904">
        <v>2.025053686471009</v>
      </c>
      <c r="J53" s="904">
        <v>1.8840471756672874</v>
      </c>
      <c r="K53" s="905">
        <v>557115.1933701658</v>
      </c>
      <c r="L53" s="905">
        <v>15346.892697236375</v>
      </c>
      <c r="M53" s="905">
        <v>14183.793843951324</v>
      </c>
      <c r="N53" s="906">
        <v>27318.986219739294</v>
      </c>
      <c r="O53" s="895"/>
    </row>
    <row r="54" spans="1:15" ht="18.75" customHeight="1">
      <c r="A54" s="909" t="s">
        <v>551</v>
      </c>
      <c r="B54" s="909" t="s">
        <v>747</v>
      </c>
      <c r="C54" s="903">
        <v>21.522309711286088</v>
      </c>
      <c r="D54" s="903">
        <v>936.3517060367454</v>
      </c>
      <c r="E54" s="903">
        <v>202.36220472440945</v>
      </c>
      <c r="F54" s="903">
        <v>1160.236220472441</v>
      </c>
      <c r="G54" s="904">
        <v>15</v>
      </c>
      <c r="H54" s="904">
        <v>1.6336370007007708</v>
      </c>
      <c r="I54" s="904">
        <v>2.040207522697795</v>
      </c>
      <c r="J54" s="904">
        <v>1.9524940617577198</v>
      </c>
      <c r="K54" s="905">
        <v>637655.6097560975</v>
      </c>
      <c r="L54" s="905">
        <v>17229.81359495445</v>
      </c>
      <c r="M54" s="905">
        <v>13492.529182879378</v>
      </c>
      <c r="N54" s="906">
        <v>28086.836330731818</v>
      </c>
      <c r="O54" s="895"/>
    </row>
    <row r="55" spans="1:15" ht="18.75" customHeight="1">
      <c r="A55" s="909" t="s">
        <v>553</v>
      </c>
      <c r="B55" s="909" t="s">
        <v>748</v>
      </c>
      <c r="C55" s="903">
        <v>18.91542930923176</v>
      </c>
      <c r="D55" s="903">
        <v>850.0968366688186</v>
      </c>
      <c r="E55" s="903">
        <v>164.94512588766946</v>
      </c>
      <c r="F55" s="903">
        <v>1033.9573918657197</v>
      </c>
      <c r="G55" s="904">
        <v>14.19112627986348</v>
      </c>
      <c r="H55" s="904">
        <v>1.5735874848116647</v>
      </c>
      <c r="I55" s="904">
        <v>1.979256360078278</v>
      </c>
      <c r="J55" s="904">
        <v>1.8691308691308692</v>
      </c>
      <c r="K55" s="905">
        <v>548531.8703071673</v>
      </c>
      <c r="L55" s="905">
        <v>14611.362393681653</v>
      </c>
      <c r="M55" s="905">
        <v>15722.634050880626</v>
      </c>
      <c r="N55" s="906">
        <v>24556.29295704296</v>
      </c>
      <c r="O55" s="895"/>
    </row>
    <row r="56" spans="1:15" ht="18.75" customHeight="1">
      <c r="A56" s="909" t="s">
        <v>653</v>
      </c>
      <c r="B56" s="909" t="s">
        <v>70</v>
      </c>
      <c r="C56" s="903"/>
      <c r="D56" s="903"/>
      <c r="E56" s="903"/>
      <c r="F56" s="903"/>
      <c r="G56" s="904"/>
      <c r="H56" s="904"/>
      <c r="I56" s="904"/>
      <c r="J56" s="904"/>
      <c r="K56" s="905"/>
      <c r="L56" s="905"/>
      <c r="M56" s="905"/>
      <c r="N56" s="906"/>
      <c r="O56" s="895"/>
    </row>
    <row r="57" spans="1:15" ht="18.75" customHeight="1">
      <c r="A57" s="909" t="s">
        <v>654</v>
      </c>
      <c r="B57" s="909" t="s">
        <v>74</v>
      </c>
      <c r="C57" s="903"/>
      <c r="D57" s="903"/>
      <c r="E57" s="903"/>
      <c r="F57" s="903"/>
      <c r="G57" s="904"/>
      <c r="H57" s="904"/>
      <c r="I57" s="904"/>
      <c r="J57" s="904"/>
      <c r="K57" s="905"/>
      <c r="L57" s="905"/>
      <c r="M57" s="905"/>
      <c r="N57" s="906"/>
      <c r="O57" s="895"/>
    </row>
    <row r="58" spans="1:15" ht="18.75" customHeight="1">
      <c r="A58" s="909" t="s">
        <v>655</v>
      </c>
      <c r="B58" s="909" t="s">
        <v>75</v>
      </c>
      <c r="C58" s="903"/>
      <c r="D58" s="903"/>
      <c r="E58" s="903"/>
      <c r="F58" s="903"/>
      <c r="G58" s="904"/>
      <c r="H58" s="904"/>
      <c r="I58" s="904"/>
      <c r="J58" s="904"/>
      <c r="K58" s="905"/>
      <c r="L58" s="905"/>
      <c r="M58" s="905"/>
      <c r="N58" s="906"/>
      <c r="O58" s="895"/>
    </row>
    <row r="59" spans="1:15" ht="18.75" customHeight="1">
      <c r="A59" s="909" t="s">
        <v>656</v>
      </c>
      <c r="B59" s="909" t="s">
        <v>729</v>
      </c>
      <c r="C59" s="903"/>
      <c r="D59" s="903"/>
      <c r="E59" s="903"/>
      <c r="F59" s="903"/>
      <c r="G59" s="904"/>
      <c r="H59" s="904"/>
      <c r="I59" s="904"/>
      <c r="J59" s="904"/>
      <c r="K59" s="905"/>
      <c r="L59" s="905"/>
      <c r="M59" s="905"/>
      <c r="N59" s="906"/>
      <c r="O59" s="895"/>
    </row>
    <row r="60" spans="1:15" ht="18.75" customHeight="1">
      <c r="A60" s="909" t="s">
        <v>657</v>
      </c>
      <c r="B60" s="909" t="s">
        <v>82</v>
      </c>
      <c r="C60" s="903"/>
      <c r="D60" s="903"/>
      <c r="E60" s="903"/>
      <c r="F60" s="903"/>
      <c r="G60" s="904"/>
      <c r="H60" s="904"/>
      <c r="I60" s="904"/>
      <c r="J60" s="904"/>
      <c r="K60" s="905"/>
      <c r="L60" s="905"/>
      <c r="M60" s="905"/>
      <c r="N60" s="906"/>
      <c r="O60" s="895"/>
    </row>
    <row r="61" spans="1:15" ht="18.75" customHeight="1">
      <c r="A61" s="909" t="s">
        <v>658</v>
      </c>
      <c r="B61" s="909" t="s">
        <v>730</v>
      </c>
      <c r="C61" s="903"/>
      <c r="D61" s="903"/>
      <c r="E61" s="903"/>
      <c r="F61" s="903"/>
      <c r="G61" s="904"/>
      <c r="H61" s="904"/>
      <c r="I61" s="904"/>
      <c r="J61" s="904"/>
      <c r="K61" s="905"/>
      <c r="L61" s="905"/>
      <c r="M61" s="905"/>
      <c r="N61" s="906"/>
      <c r="O61" s="895"/>
    </row>
    <row r="62" spans="1:15" ht="18.75" customHeight="1">
      <c r="A62" s="909" t="s">
        <v>659</v>
      </c>
      <c r="B62" s="909" t="s">
        <v>88</v>
      </c>
      <c r="C62" s="903"/>
      <c r="D62" s="903"/>
      <c r="E62" s="903"/>
      <c r="F62" s="903"/>
      <c r="G62" s="904"/>
      <c r="H62" s="904"/>
      <c r="I62" s="904"/>
      <c r="J62" s="904"/>
      <c r="K62" s="905"/>
      <c r="L62" s="905"/>
      <c r="M62" s="905"/>
      <c r="N62" s="906"/>
      <c r="O62" s="895"/>
    </row>
    <row r="63" spans="1:14" ht="16.5" customHeight="1">
      <c r="A63" s="911" t="s">
        <v>660</v>
      </c>
      <c r="B63" s="912" t="s">
        <v>89</v>
      </c>
      <c r="C63" s="913"/>
      <c r="D63" s="913"/>
      <c r="E63" s="913"/>
      <c r="F63" s="914"/>
      <c r="G63" s="915"/>
      <c r="H63" s="915"/>
      <c r="I63" s="916"/>
      <c r="J63" s="916"/>
      <c r="K63" s="917"/>
      <c r="L63" s="917"/>
      <c r="M63" s="917"/>
      <c r="N63" s="917"/>
    </row>
  </sheetData>
  <sheetProtection/>
  <printOptions/>
  <pageMargins left="0.55" right="0.24" top="0.43" bottom="0.4" header="0.35" footer="0.29"/>
  <pageSetup fitToHeight="1" fitToWidth="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O63"/>
  <sheetViews>
    <sheetView zoomScalePageLayoutView="0" workbookViewId="0" topLeftCell="A1">
      <selection activeCell="B1" sqref="B1"/>
    </sheetView>
  </sheetViews>
  <sheetFormatPr defaultColWidth="16.75390625" defaultRowHeight="12.75"/>
  <cols>
    <col min="1" max="1" width="7.125" style="884" customWidth="1"/>
    <col min="2" max="2" width="15.125" style="884" customWidth="1"/>
    <col min="3" max="5" width="12.00390625" style="884" customWidth="1"/>
    <col min="6" max="6" width="13.875" style="884" customWidth="1"/>
    <col min="7" max="7" width="8.75390625" style="884" customWidth="1"/>
    <col min="8" max="8" width="8.875" style="884" customWidth="1"/>
    <col min="9" max="9" width="9.25390625" style="884" customWidth="1"/>
    <col min="10" max="10" width="9.375" style="884" customWidth="1"/>
    <col min="11" max="11" width="12.125" style="884" customWidth="1"/>
    <col min="12" max="12" width="11.375" style="884" customWidth="1"/>
    <col min="13" max="13" width="10.375" style="884" customWidth="1"/>
    <col min="14" max="14" width="11.75390625" style="884" customWidth="1"/>
    <col min="15" max="15" width="6.00390625" style="884" customWidth="1"/>
    <col min="16" max="16384" width="16.75390625" style="884" customWidth="1"/>
  </cols>
  <sheetData>
    <row r="1" spans="1:12" ht="22.5" customHeight="1">
      <c r="A1" s="882"/>
      <c r="B1" s="883" t="s">
        <v>749</v>
      </c>
      <c r="L1" s="885" t="s">
        <v>706</v>
      </c>
    </row>
    <row r="2" ht="9" customHeight="1"/>
    <row r="3" spans="1:15" ht="20.25" customHeight="1">
      <c r="A3" s="886"/>
      <c r="B3" s="887" t="s">
        <v>8</v>
      </c>
      <c r="C3" s="888" t="s">
        <v>732</v>
      </c>
      <c r="D3" s="889"/>
      <c r="E3" s="889"/>
      <c r="F3" s="889"/>
      <c r="G3" s="890" t="s">
        <v>733</v>
      </c>
      <c r="H3" s="891"/>
      <c r="I3" s="891"/>
      <c r="J3" s="891"/>
      <c r="K3" s="892" t="s">
        <v>750</v>
      </c>
      <c r="L3" s="893"/>
      <c r="M3" s="893"/>
      <c r="N3" s="893"/>
      <c r="O3" s="895"/>
    </row>
    <row r="4" spans="1:15" ht="20.25" customHeight="1">
      <c r="A4" s="896"/>
      <c r="B4" s="896"/>
      <c r="C4" s="897" t="s">
        <v>710</v>
      </c>
      <c r="D4" s="897" t="s">
        <v>711</v>
      </c>
      <c r="E4" s="897" t="s">
        <v>712</v>
      </c>
      <c r="F4" s="897" t="s">
        <v>344</v>
      </c>
      <c r="G4" s="898" t="s">
        <v>710</v>
      </c>
      <c r="H4" s="898" t="s">
        <v>711</v>
      </c>
      <c r="I4" s="898" t="s">
        <v>712</v>
      </c>
      <c r="J4" s="898" t="s">
        <v>344</v>
      </c>
      <c r="K4" s="899" t="s">
        <v>710</v>
      </c>
      <c r="L4" s="899" t="s">
        <v>711</v>
      </c>
      <c r="M4" s="899" t="s">
        <v>712</v>
      </c>
      <c r="N4" s="900" t="s">
        <v>344</v>
      </c>
      <c r="O4" s="895"/>
    </row>
    <row r="5" spans="1:15" ht="19.5" customHeight="1">
      <c r="A5" s="901"/>
      <c r="B5" s="918" t="s">
        <v>713</v>
      </c>
      <c r="C5" s="903">
        <v>21.346</v>
      </c>
      <c r="D5" s="903">
        <v>830.879</v>
      </c>
      <c r="E5" s="903">
        <v>173.945</v>
      </c>
      <c r="F5" s="903">
        <v>1026.171</v>
      </c>
      <c r="G5" s="904">
        <v>15.97</v>
      </c>
      <c r="H5" s="904">
        <v>1.8087299560432746</v>
      </c>
      <c r="I5" s="904">
        <v>2.11</v>
      </c>
      <c r="J5" s="904">
        <v>2.15</v>
      </c>
      <c r="K5" s="905">
        <v>495526</v>
      </c>
      <c r="L5" s="905">
        <v>13496</v>
      </c>
      <c r="M5" s="905">
        <v>14017</v>
      </c>
      <c r="N5" s="906">
        <v>23612</v>
      </c>
      <c r="O5" s="895"/>
    </row>
    <row r="6" spans="1:15" ht="19.5" customHeight="1">
      <c r="A6" s="901"/>
      <c r="B6" s="918" t="s">
        <v>211</v>
      </c>
      <c r="C6" s="903">
        <v>21.472549109305373</v>
      </c>
      <c r="D6" s="903">
        <v>840.0141749129107</v>
      </c>
      <c r="E6" s="903">
        <v>179.10065128147605</v>
      </c>
      <c r="F6" s="903">
        <v>1040.5873753036922</v>
      </c>
      <c r="G6" s="904">
        <v>15.846177193320376</v>
      </c>
      <c r="H6" s="904">
        <v>1.7704021103559313</v>
      </c>
      <c r="I6" s="904">
        <v>2.0811533190321923</v>
      </c>
      <c r="J6" s="904">
        <v>2.1143410472246047</v>
      </c>
      <c r="K6" s="905">
        <v>505508.2992172862</v>
      </c>
      <c r="L6" s="905">
        <v>13645.478920350117</v>
      </c>
      <c r="M6" s="905">
        <v>13961.655513012907</v>
      </c>
      <c r="N6" s="906">
        <v>23849.500465810812</v>
      </c>
      <c r="O6" s="895"/>
    </row>
    <row r="7" spans="1:15" ht="19.5" customHeight="1">
      <c r="A7" s="901"/>
      <c r="B7" s="918" t="s">
        <v>269</v>
      </c>
      <c r="C7" s="903">
        <v>21.583199015140938</v>
      </c>
      <c r="D7" s="903">
        <v>848.0577589379767</v>
      </c>
      <c r="E7" s="903">
        <v>181.48750523523663</v>
      </c>
      <c r="F7" s="903">
        <v>1051.1284631883543</v>
      </c>
      <c r="G7" s="904">
        <v>15.674198300016759</v>
      </c>
      <c r="H7" s="904">
        <v>1.7266125783931896</v>
      </c>
      <c r="I7" s="904">
        <v>2.0310738957387597</v>
      </c>
      <c r="J7" s="904">
        <v>2.0655715694336374</v>
      </c>
      <c r="K7" s="905">
        <v>520642.63423017104</v>
      </c>
      <c r="L7" s="905">
        <v>13627.373140695334</v>
      </c>
      <c r="M7" s="905">
        <v>13933.066719837034</v>
      </c>
      <c r="N7" s="906">
        <v>24090.880917367354</v>
      </c>
      <c r="O7" s="895"/>
    </row>
    <row r="8" spans="1:15" ht="19.5" customHeight="1">
      <c r="A8" s="901"/>
      <c r="B8" s="918" t="s">
        <v>270</v>
      </c>
      <c r="C8" s="903">
        <v>21.60427339256869</v>
      </c>
      <c r="D8" s="903">
        <v>854.8372787446106</v>
      </c>
      <c r="E8" s="903">
        <v>185.97929874282065</v>
      </c>
      <c r="F8" s="903">
        <v>1062.4208508799998</v>
      </c>
      <c r="G8" s="904">
        <v>15.55516649481771</v>
      </c>
      <c r="H8" s="904">
        <v>1.696757999485753</v>
      </c>
      <c r="I8" s="904">
        <v>1.994735699724063</v>
      </c>
      <c r="J8" s="904">
        <v>2.030729729574138</v>
      </c>
      <c r="K8" s="905">
        <v>529050.9559490533</v>
      </c>
      <c r="L8" s="905">
        <v>13713.782400084472</v>
      </c>
      <c r="M8" s="905">
        <v>13676.36947965921</v>
      </c>
      <c r="N8" s="906">
        <v>24186.576007843927</v>
      </c>
      <c r="O8" s="895"/>
    </row>
    <row r="9" spans="1:15" ht="19.5" customHeight="1">
      <c r="A9" s="901"/>
      <c r="B9" s="908" t="s">
        <v>714</v>
      </c>
      <c r="C9" s="903">
        <v>21.950808349081388</v>
      </c>
      <c r="D9" s="903">
        <v>863.2743795288636</v>
      </c>
      <c r="E9" s="903">
        <v>192.28849341467878</v>
      </c>
      <c r="F9" s="903">
        <v>1077.513681292624</v>
      </c>
      <c r="G9" s="904">
        <v>15.383327456476396</v>
      </c>
      <c r="H9" s="904">
        <v>1.671811040182736</v>
      </c>
      <c r="I9" s="904">
        <v>1.9533152083070384</v>
      </c>
      <c r="J9" s="904">
        <v>2.0013742629734836</v>
      </c>
      <c r="K9" s="905">
        <v>538412.2113636499</v>
      </c>
      <c r="L9" s="905">
        <v>13890.382810579651</v>
      </c>
      <c r="M9" s="905">
        <v>13628.047088340742</v>
      </c>
      <c r="N9" s="905">
        <v>24528.979973381607</v>
      </c>
      <c r="O9" s="895"/>
    </row>
    <row r="10" spans="1:15" ht="19.5" customHeight="1">
      <c r="A10" s="901"/>
      <c r="B10" s="909" t="s">
        <v>34</v>
      </c>
      <c r="C10" s="903">
        <v>22.77158455506755</v>
      </c>
      <c r="D10" s="903">
        <v>885.7710343336654</v>
      </c>
      <c r="E10" s="903">
        <v>196.11369540854128</v>
      </c>
      <c r="F10" s="903">
        <v>1104.656314297274</v>
      </c>
      <c r="G10" s="904">
        <v>15.538035541813219</v>
      </c>
      <c r="H10" s="904">
        <v>1.6825341889374061</v>
      </c>
      <c r="I10" s="904">
        <v>1.9603557210436005</v>
      </c>
      <c r="J10" s="904">
        <v>2.0174766711796277</v>
      </c>
      <c r="K10" s="905">
        <v>541122.5713292084</v>
      </c>
      <c r="L10" s="905">
        <v>13979.82973835444</v>
      </c>
      <c r="M10" s="905">
        <v>13662.23047574283</v>
      </c>
      <c r="N10" s="905">
        <v>24790.060751493667</v>
      </c>
      <c r="O10" s="895"/>
    </row>
    <row r="11" spans="1:15" ht="19.5" customHeight="1">
      <c r="A11" s="901"/>
      <c r="B11" s="909" t="s">
        <v>35</v>
      </c>
      <c r="C11" s="903">
        <v>25.987665095711876</v>
      </c>
      <c r="D11" s="903">
        <v>882.9071391167743</v>
      </c>
      <c r="E11" s="903">
        <v>182.93186710886135</v>
      </c>
      <c r="F11" s="903">
        <v>1091.8266713213475</v>
      </c>
      <c r="G11" s="904">
        <v>16.2200828389119</v>
      </c>
      <c r="H11" s="904">
        <v>1.6529248856224494</v>
      </c>
      <c r="I11" s="904">
        <v>1.9590257788521175</v>
      </c>
      <c r="J11" s="904">
        <v>2.050938637826085</v>
      </c>
      <c r="K11" s="905">
        <v>510633.1712750476</v>
      </c>
      <c r="L11" s="905">
        <v>14210.067100947146</v>
      </c>
      <c r="M11" s="905">
        <v>14009.483389259076</v>
      </c>
      <c r="N11" s="905">
        <v>25992.32573417052</v>
      </c>
      <c r="O11" s="895"/>
    </row>
    <row r="12" spans="1:15" ht="19.5" customHeight="1">
      <c r="A12" s="901"/>
      <c r="B12" s="909" t="s">
        <v>36</v>
      </c>
      <c r="C12" s="903">
        <v>22.929406633693546</v>
      </c>
      <c r="D12" s="903">
        <v>885.6304949751559</v>
      </c>
      <c r="E12" s="903">
        <v>195.46682617872727</v>
      </c>
      <c r="F12" s="903">
        <v>1104.0267277875766</v>
      </c>
      <c r="G12" s="904">
        <v>15.575969641406234</v>
      </c>
      <c r="H12" s="904">
        <v>1.6810856455833547</v>
      </c>
      <c r="I12" s="904">
        <v>1.9602946423256746</v>
      </c>
      <c r="J12" s="904">
        <v>2.0191005978570407</v>
      </c>
      <c r="K12" s="905">
        <v>539426.8121888882</v>
      </c>
      <c r="L12" s="905">
        <v>13991.093387414008</v>
      </c>
      <c r="M12" s="905">
        <v>13678.178358958665</v>
      </c>
      <c r="N12" s="905">
        <v>24848.407297568378</v>
      </c>
      <c r="O12" s="895"/>
    </row>
    <row r="13" spans="1:15" ht="19.5" customHeight="1">
      <c r="A13" s="901"/>
      <c r="B13" s="909" t="s">
        <v>38</v>
      </c>
      <c r="C13" s="903">
        <v>10.857850276725896</v>
      </c>
      <c r="D13" s="903">
        <v>609.8553257597824</v>
      </c>
      <c r="E13" s="903">
        <v>156.26031653558599</v>
      </c>
      <c r="F13" s="903">
        <v>776.9734925720944</v>
      </c>
      <c r="G13" s="904">
        <v>10.771816081675237</v>
      </c>
      <c r="H13" s="904">
        <v>1.5191373847696985</v>
      </c>
      <c r="I13" s="904">
        <v>1.8543488729746944</v>
      </c>
      <c r="J13" s="904">
        <v>1.7158551037963188</v>
      </c>
      <c r="K13" s="905">
        <v>514124.4716446829</v>
      </c>
      <c r="L13" s="905">
        <v>12232.538488380116</v>
      </c>
      <c r="M13" s="905">
        <v>12917.200316903049</v>
      </c>
      <c r="N13" s="905">
        <v>19383.944543377427</v>
      </c>
      <c r="O13" s="895"/>
    </row>
    <row r="14" spans="1:15" ht="19.5" customHeight="1">
      <c r="A14" s="901"/>
      <c r="B14" s="909"/>
      <c r="C14" s="903"/>
      <c r="D14" s="903"/>
      <c r="E14" s="903"/>
      <c r="F14" s="903"/>
      <c r="G14" s="904"/>
      <c r="H14" s="904"/>
      <c r="I14" s="904"/>
      <c r="J14" s="904"/>
      <c r="K14" s="905"/>
      <c r="L14" s="905"/>
      <c r="M14" s="905"/>
      <c r="N14" s="905"/>
      <c r="O14" s="895"/>
    </row>
    <row r="15" spans="1:15" ht="19.5" customHeight="1">
      <c r="A15" s="909" t="s">
        <v>463</v>
      </c>
      <c r="B15" s="909" t="s">
        <v>464</v>
      </c>
      <c r="C15" s="903">
        <v>22.181746913176976</v>
      </c>
      <c r="D15" s="903">
        <v>880.8116547984582</v>
      </c>
      <c r="E15" s="903">
        <v>194.00248252433528</v>
      </c>
      <c r="F15" s="903">
        <v>1096.9958842359704</v>
      </c>
      <c r="G15" s="904">
        <v>15.407450167287122</v>
      </c>
      <c r="H15" s="904">
        <v>1.6925521101889667</v>
      </c>
      <c r="I15" s="904">
        <v>1.9551467607041497</v>
      </c>
      <c r="J15" s="904">
        <v>2.0163130438842582</v>
      </c>
      <c r="K15" s="905">
        <v>548459.7522619104</v>
      </c>
      <c r="L15" s="905">
        <v>14054.621887614421</v>
      </c>
      <c r="M15" s="905">
        <v>13615.3348293842</v>
      </c>
      <c r="N15" s="905">
        <v>24782.844974271837</v>
      </c>
      <c r="O15" s="895"/>
    </row>
    <row r="16" spans="1:15" ht="19.5" customHeight="1">
      <c r="A16" s="909" t="s">
        <v>466</v>
      </c>
      <c r="B16" s="909" t="s">
        <v>677</v>
      </c>
      <c r="C16" s="903">
        <v>22.593488669471146</v>
      </c>
      <c r="D16" s="903">
        <v>863.8222280346127</v>
      </c>
      <c r="E16" s="903">
        <v>186.52542557597158</v>
      </c>
      <c r="F16" s="903">
        <v>1072.9411422800554</v>
      </c>
      <c r="G16" s="904">
        <v>16.012509245264816</v>
      </c>
      <c r="H16" s="904">
        <v>1.6553809741290344</v>
      </c>
      <c r="I16" s="904">
        <v>2.0198926490293228</v>
      </c>
      <c r="J16" s="904">
        <v>2.0210751345509506</v>
      </c>
      <c r="K16" s="905">
        <v>535894.0670482683</v>
      </c>
      <c r="L16" s="905">
        <v>14332.511383679062</v>
      </c>
      <c r="M16" s="905">
        <v>13792.073373375713</v>
      </c>
      <c r="N16" s="905">
        <v>25221.356268164716</v>
      </c>
      <c r="O16" s="895"/>
    </row>
    <row r="17" spans="1:15" ht="19.5" customHeight="1">
      <c r="A17" s="909" t="s">
        <v>470</v>
      </c>
      <c r="B17" s="909" t="s">
        <v>471</v>
      </c>
      <c r="C17" s="903">
        <v>22.01382742039664</v>
      </c>
      <c r="D17" s="903">
        <v>856.1103003915377</v>
      </c>
      <c r="E17" s="903">
        <v>182.87281803465626</v>
      </c>
      <c r="F17" s="903">
        <v>1060.9969458465907</v>
      </c>
      <c r="G17" s="904">
        <v>15.059117583134102</v>
      </c>
      <c r="H17" s="904">
        <v>1.7936647950610476</v>
      </c>
      <c r="I17" s="904">
        <v>2.045659492081211</v>
      </c>
      <c r="J17" s="904">
        <v>2.112333354878762</v>
      </c>
      <c r="K17" s="905">
        <v>552654.0895457509</v>
      </c>
      <c r="L17" s="905">
        <v>14274.828476100702</v>
      </c>
      <c r="M17" s="905">
        <v>14459.91102264006</v>
      </c>
      <c r="N17" s="905">
        <v>25477.155451018472</v>
      </c>
      <c r="O17" s="895"/>
    </row>
    <row r="18" spans="1:15" ht="19.5" customHeight="1">
      <c r="A18" s="909" t="s">
        <v>472</v>
      </c>
      <c r="B18" s="909" t="s">
        <v>473</v>
      </c>
      <c r="C18" s="903">
        <v>22.849271493084157</v>
      </c>
      <c r="D18" s="903">
        <v>918.0664034763838</v>
      </c>
      <c r="E18" s="903">
        <v>198.2717487006163</v>
      </c>
      <c r="F18" s="903">
        <v>1139.1874236700844</v>
      </c>
      <c r="G18" s="904">
        <v>15.350403977625854</v>
      </c>
      <c r="H18" s="904">
        <v>1.724237568137804</v>
      </c>
      <c r="I18" s="904">
        <v>2.0418782543923104</v>
      </c>
      <c r="J18" s="904">
        <v>2.0528289326882683</v>
      </c>
      <c r="K18" s="905">
        <v>549022.9835922933</v>
      </c>
      <c r="L18" s="905">
        <v>13697.11765024347</v>
      </c>
      <c r="M18" s="905">
        <v>14140.894906853651</v>
      </c>
      <c r="N18" s="905">
        <v>24511.66342638243</v>
      </c>
      <c r="O18" s="895"/>
    </row>
    <row r="19" spans="1:15" ht="19.5" customHeight="1">
      <c r="A19" s="909" t="s">
        <v>474</v>
      </c>
      <c r="B19" s="909" t="s">
        <v>475</v>
      </c>
      <c r="C19" s="903">
        <v>21.1079083307172</v>
      </c>
      <c r="D19" s="903">
        <v>914.4220249816871</v>
      </c>
      <c r="E19" s="903">
        <v>217.48622962984103</v>
      </c>
      <c r="F19" s="903">
        <v>1153.0161629422453</v>
      </c>
      <c r="G19" s="904">
        <v>14.453082747431043</v>
      </c>
      <c r="H19" s="904">
        <v>1.6950228513347199</v>
      </c>
      <c r="I19" s="904">
        <v>1.9285742405353978</v>
      </c>
      <c r="J19" s="904">
        <v>1.9726340246333383</v>
      </c>
      <c r="K19" s="905">
        <v>557336.125608437</v>
      </c>
      <c r="L19" s="905">
        <v>13856.921003981428</v>
      </c>
      <c r="M19" s="905">
        <v>13431.486735341075</v>
      </c>
      <c r="N19" s="905">
        <v>23725.978785758605</v>
      </c>
      <c r="O19" s="895"/>
    </row>
    <row r="20" spans="1:15" ht="19.5" customHeight="1">
      <c r="A20" s="909" t="s">
        <v>476</v>
      </c>
      <c r="B20" s="909" t="s">
        <v>678</v>
      </c>
      <c r="C20" s="903">
        <v>21.828175589187563</v>
      </c>
      <c r="D20" s="903">
        <v>932.5352006626007</v>
      </c>
      <c r="E20" s="903">
        <v>172.26112491529253</v>
      </c>
      <c r="F20" s="903">
        <v>1126.6245011670808</v>
      </c>
      <c r="G20" s="904">
        <v>16.832355984822353</v>
      </c>
      <c r="H20" s="904">
        <v>1.5622850222042794</v>
      </c>
      <c r="I20" s="904">
        <v>2.1968703558003324</v>
      </c>
      <c r="J20" s="904">
        <v>1.955168519050706</v>
      </c>
      <c r="K20" s="905">
        <v>551697.3387374957</v>
      </c>
      <c r="L20" s="905">
        <v>14284.852975373436</v>
      </c>
      <c r="M20" s="905">
        <v>15398.940903925168</v>
      </c>
      <c r="N20" s="905">
        <v>24867.48110969277</v>
      </c>
      <c r="O20" s="895"/>
    </row>
    <row r="21" spans="1:15" ht="19.5" customHeight="1">
      <c r="A21" s="909" t="s">
        <v>479</v>
      </c>
      <c r="B21" s="909" t="s">
        <v>480</v>
      </c>
      <c r="C21" s="903">
        <v>19.814579962391218</v>
      </c>
      <c r="D21" s="903">
        <v>902.1909301613679</v>
      </c>
      <c r="E21" s="903">
        <v>232.7371321117768</v>
      </c>
      <c r="F21" s="903">
        <v>1154.7426422355359</v>
      </c>
      <c r="G21" s="904">
        <v>14.242330611344075</v>
      </c>
      <c r="H21" s="904">
        <v>1.6618921591437879</v>
      </c>
      <c r="I21" s="904">
        <v>1.865031942878617</v>
      </c>
      <c r="J21" s="904">
        <v>1.9187063301206189</v>
      </c>
      <c r="K21" s="905">
        <v>529871.5369675568</v>
      </c>
      <c r="L21" s="905">
        <v>13723.08726927253</v>
      </c>
      <c r="M21" s="905">
        <v>12462.97331830139</v>
      </c>
      <c r="N21" s="905">
        <v>22325.860786578553</v>
      </c>
      <c r="O21" s="895"/>
    </row>
    <row r="22" spans="1:15" ht="19.5" customHeight="1">
      <c r="A22" s="909" t="s">
        <v>481</v>
      </c>
      <c r="B22" s="909" t="s">
        <v>482</v>
      </c>
      <c r="C22" s="903">
        <v>21.80605232488044</v>
      </c>
      <c r="D22" s="903">
        <v>885.2650403890206</v>
      </c>
      <c r="E22" s="903">
        <v>199.67246714624443</v>
      </c>
      <c r="F22" s="903">
        <v>1106.7435598601455</v>
      </c>
      <c r="G22" s="904">
        <v>14.878363435311464</v>
      </c>
      <c r="H22" s="904">
        <v>1.709361473212563</v>
      </c>
      <c r="I22" s="904">
        <v>1.992462437983677</v>
      </c>
      <c r="J22" s="904">
        <v>2.019904426796809</v>
      </c>
      <c r="K22" s="905">
        <v>552197.3783634353</v>
      </c>
      <c r="L22" s="905">
        <v>13578.543048522226</v>
      </c>
      <c r="M22" s="905">
        <v>13714.211977578521</v>
      </c>
      <c r="N22" s="905">
        <v>24215.37011739672</v>
      </c>
      <c r="O22" s="895"/>
    </row>
    <row r="23" spans="1:15" ht="19.5" customHeight="1">
      <c r="A23" s="909" t="s">
        <v>483</v>
      </c>
      <c r="B23" s="909" t="s">
        <v>484</v>
      </c>
      <c r="C23" s="903">
        <v>32.88046716720295</v>
      </c>
      <c r="D23" s="903">
        <v>873.8767727326898</v>
      </c>
      <c r="E23" s="903">
        <v>200.41711357406746</v>
      </c>
      <c r="F23" s="903">
        <v>1107.17435347396</v>
      </c>
      <c r="G23" s="904">
        <v>15.322218194998188</v>
      </c>
      <c r="H23" s="904">
        <v>1.8501097822084636</v>
      </c>
      <c r="I23" s="904">
        <v>1.8568710233692098</v>
      </c>
      <c r="J23" s="904">
        <v>2.251423527765519</v>
      </c>
      <c r="K23" s="905">
        <v>475373.86661833996</v>
      </c>
      <c r="L23" s="905">
        <v>17884.51982216646</v>
      </c>
      <c r="M23" s="905">
        <v>12173.78545519415</v>
      </c>
      <c r="N23" s="905">
        <v>30437.135862135776</v>
      </c>
      <c r="O23" s="895"/>
    </row>
    <row r="24" spans="1:15" ht="19.5" customHeight="1">
      <c r="A24" s="909" t="s">
        <v>485</v>
      </c>
      <c r="B24" s="909" t="s">
        <v>50</v>
      </c>
      <c r="C24" s="903">
        <v>23.21220437008513</v>
      </c>
      <c r="D24" s="903">
        <v>941.028932265156</v>
      </c>
      <c r="E24" s="903">
        <v>207.13937945381312</v>
      </c>
      <c r="F24" s="903">
        <v>1171.380516089054</v>
      </c>
      <c r="G24" s="904">
        <v>15.238416068137036</v>
      </c>
      <c r="H24" s="904">
        <v>1.6508325232824308</v>
      </c>
      <c r="I24" s="904">
        <v>1.9266935903188815</v>
      </c>
      <c r="J24" s="904">
        <v>1.968867057119466</v>
      </c>
      <c r="K24" s="905">
        <v>529729.5482743279</v>
      </c>
      <c r="L24" s="905">
        <v>13189.650688281961</v>
      </c>
      <c r="M24" s="905">
        <v>13694.1230937983</v>
      </c>
      <c r="N24" s="905">
        <v>23514.66941872914</v>
      </c>
      <c r="O24" s="895"/>
    </row>
    <row r="25" spans="1:15" ht="19.5" customHeight="1">
      <c r="A25" s="909" t="s">
        <v>486</v>
      </c>
      <c r="B25" s="909" t="s">
        <v>487</v>
      </c>
      <c r="C25" s="903">
        <v>30.270359927019406</v>
      </c>
      <c r="D25" s="903">
        <v>899.9170675070493</v>
      </c>
      <c r="E25" s="903">
        <v>195.77044285951234</v>
      </c>
      <c r="F25" s="903">
        <v>1125.957870293581</v>
      </c>
      <c r="G25" s="904">
        <v>17.21123287671233</v>
      </c>
      <c r="H25" s="904">
        <v>1.7223625036862282</v>
      </c>
      <c r="I25" s="904">
        <v>2.0213928662204523</v>
      </c>
      <c r="J25" s="904">
        <v>2.190759236344352</v>
      </c>
      <c r="K25" s="905">
        <v>507592.298630137</v>
      </c>
      <c r="L25" s="905">
        <v>16591.77820886169</v>
      </c>
      <c r="M25" s="905">
        <v>13083.206388206389</v>
      </c>
      <c r="N25" s="905">
        <v>29181.84768870426</v>
      </c>
      <c r="O25" s="895"/>
    </row>
    <row r="26" spans="1:15" ht="19.5" customHeight="1">
      <c r="A26" s="909" t="s">
        <v>488</v>
      </c>
      <c r="B26" s="909" t="s">
        <v>490</v>
      </c>
      <c r="C26" s="903">
        <v>26.225294691128248</v>
      </c>
      <c r="D26" s="903">
        <v>885.0217140831338</v>
      </c>
      <c r="E26" s="903">
        <v>201.5687317202872</v>
      </c>
      <c r="F26" s="903">
        <v>1112.8157404945493</v>
      </c>
      <c r="G26" s="904">
        <v>17.220682663061844</v>
      </c>
      <c r="H26" s="904">
        <v>1.645092482249617</v>
      </c>
      <c r="I26" s="904">
        <v>1.9529965264037286</v>
      </c>
      <c r="J26" s="904">
        <v>2.0679282249778987</v>
      </c>
      <c r="K26" s="905">
        <v>558622.6380533964</v>
      </c>
      <c r="L26" s="905">
        <v>13368.751935267432</v>
      </c>
      <c r="M26" s="905">
        <v>12822.11757463835</v>
      </c>
      <c r="N26" s="905">
        <v>26119.523634307378</v>
      </c>
      <c r="O26" s="895"/>
    </row>
    <row r="27" spans="1:15" ht="19.5" customHeight="1">
      <c r="A27" s="909" t="s">
        <v>491</v>
      </c>
      <c r="B27" s="909" t="s">
        <v>492</v>
      </c>
      <c r="C27" s="903">
        <v>20.274920248037564</v>
      </c>
      <c r="D27" s="903">
        <v>898.9766658303164</v>
      </c>
      <c r="E27" s="903">
        <v>230.56381949173806</v>
      </c>
      <c r="F27" s="903">
        <v>1149.815405570092</v>
      </c>
      <c r="G27" s="904">
        <v>14.300362414920887</v>
      </c>
      <c r="H27" s="904">
        <v>1.6440269451826215</v>
      </c>
      <c r="I27" s="904">
        <v>1.849211037699184</v>
      </c>
      <c r="J27" s="904">
        <v>1.908342607399926</v>
      </c>
      <c r="K27" s="905">
        <v>556119.4088217096</v>
      </c>
      <c r="L27" s="905">
        <v>13138.270051892801</v>
      </c>
      <c r="M27" s="905">
        <v>12878.331200932764</v>
      </c>
      <c r="N27" s="905">
        <v>22660.63924036822</v>
      </c>
      <c r="O27" s="895"/>
    </row>
    <row r="28" spans="1:15" ht="19.5" customHeight="1">
      <c r="A28" s="909" t="s">
        <v>493</v>
      </c>
      <c r="B28" s="909" t="s">
        <v>495</v>
      </c>
      <c r="C28" s="903">
        <v>27.34094176851186</v>
      </c>
      <c r="D28" s="903">
        <v>905.2525161754133</v>
      </c>
      <c r="E28" s="903">
        <v>193.79043853342918</v>
      </c>
      <c r="F28" s="903">
        <v>1126.3838964773545</v>
      </c>
      <c r="G28" s="904">
        <v>16.649137222678718</v>
      </c>
      <c r="H28" s="904">
        <v>1.579760067105766</v>
      </c>
      <c r="I28" s="904">
        <v>2.0841177834453974</v>
      </c>
      <c r="J28" s="904">
        <v>2.032315068930304</v>
      </c>
      <c r="K28" s="905">
        <v>514177.10041084635</v>
      </c>
      <c r="L28" s="905">
        <v>13470.753391273272</v>
      </c>
      <c r="M28" s="905">
        <v>13993.913285416183</v>
      </c>
      <c r="N28" s="905">
        <v>25714.506613798825</v>
      </c>
      <c r="O28" s="895"/>
    </row>
    <row r="29" spans="1:15" ht="19.5" customHeight="1">
      <c r="A29" s="909" t="s">
        <v>496</v>
      </c>
      <c r="B29" s="909" t="s">
        <v>497</v>
      </c>
      <c r="C29" s="903">
        <v>22.049496331302077</v>
      </c>
      <c r="D29" s="903">
        <v>953.9650955519628</v>
      </c>
      <c r="E29" s="903">
        <v>201.73278613771092</v>
      </c>
      <c r="F29" s="903">
        <v>1177.747378020976</v>
      </c>
      <c r="G29" s="904">
        <v>14.853543899229178</v>
      </c>
      <c r="H29" s="904">
        <v>1.7774687669744704</v>
      </c>
      <c r="I29" s="904">
        <v>1.9840744698339634</v>
      </c>
      <c r="J29" s="904">
        <v>2.057664690892196</v>
      </c>
      <c r="K29" s="905">
        <v>553268.2280503854</v>
      </c>
      <c r="L29" s="905">
        <v>14151.781440521456</v>
      </c>
      <c r="M29" s="905">
        <v>14019.6964491205</v>
      </c>
      <c r="N29" s="905">
        <v>24222.362330522195</v>
      </c>
      <c r="O29" s="895"/>
    </row>
    <row r="30" spans="1:15" ht="19.5" customHeight="1">
      <c r="A30" s="909" t="s">
        <v>498</v>
      </c>
      <c r="B30" s="909" t="s">
        <v>499</v>
      </c>
      <c r="C30" s="903">
        <v>22.96857806577821</v>
      </c>
      <c r="D30" s="903">
        <v>885.0813057831031</v>
      </c>
      <c r="E30" s="903">
        <v>224.23523658148918</v>
      </c>
      <c r="F30" s="903">
        <v>1132.2851204303704</v>
      </c>
      <c r="G30" s="904">
        <v>14.12243159799851</v>
      </c>
      <c r="H30" s="904">
        <v>1.6887643181177718</v>
      </c>
      <c r="I30" s="904">
        <v>1.7530888430878617</v>
      </c>
      <c r="J30" s="904">
        <v>1.9537218603686874</v>
      </c>
      <c r="K30" s="905">
        <v>550759.1909932928</v>
      </c>
      <c r="L30" s="905">
        <v>13858.888270332694</v>
      </c>
      <c r="M30" s="905">
        <v>12978.071558652577</v>
      </c>
      <c r="N30" s="905">
        <v>24575.55861595342</v>
      </c>
      <c r="O30" s="895"/>
    </row>
    <row r="31" spans="1:15" ht="19.5" customHeight="1">
      <c r="A31" s="909" t="s">
        <v>500</v>
      </c>
      <c r="B31" s="909" t="s">
        <v>501</v>
      </c>
      <c r="C31" s="903">
        <v>27.719496449322143</v>
      </c>
      <c r="D31" s="903">
        <v>881.4638476436411</v>
      </c>
      <c r="E31" s="903">
        <v>218.8831504196256</v>
      </c>
      <c r="F31" s="903">
        <v>1128.0664945125889</v>
      </c>
      <c r="G31" s="904">
        <v>17.458224163027655</v>
      </c>
      <c r="H31" s="904">
        <v>1.609295895853741</v>
      </c>
      <c r="I31" s="904">
        <v>1.8472570417342575</v>
      </c>
      <c r="J31" s="904">
        <v>2.044917376064096</v>
      </c>
      <c r="K31" s="905">
        <v>521900.6911208151</v>
      </c>
      <c r="L31" s="905">
        <v>14367.880738984355</v>
      </c>
      <c r="M31" s="905">
        <v>12570.811458486949</v>
      </c>
      <c r="N31" s="905">
        <v>26490.57547034838</v>
      </c>
      <c r="O31" s="895"/>
    </row>
    <row r="32" spans="1:15" ht="19.5" customHeight="1">
      <c r="A32" s="909" t="s">
        <v>502</v>
      </c>
      <c r="B32" s="909" t="s">
        <v>503</v>
      </c>
      <c r="C32" s="903">
        <v>26.539268448417403</v>
      </c>
      <c r="D32" s="903">
        <v>868.0105810453343</v>
      </c>
      <c r="E32" s="903">
        <v>205.71011584420322</v>
      </c>
      <c r="F32" s="903">
        <v>1100.259965337955</v>
      </c>
      <c r="G32" s="904">
        <v>16.49063412957553</v>
      </c>
      <c r="H32" s="904">
        <v>1.542806851618327</v>
      </c>
      <c r="I32" s="904">
        <v>1.9280108194395176</v>
      </c>
      <c r="J32" s="904">
        <v>1.975381669105425</v>
      </c>
      <c r="K32" s="905">
        <v>523684.984533425</v>
      </c>
      <c r="L32" s="905">
        <v>13227.87485813367</v>
      </c>
      <c r="M32" s="905">
        <v>12776.237362539909</v>
      </c>
      <c r="N32" s="905">
        <v>25456.122988024523</v>
      </c>
      <c r="O32" s="895"/>
    </row>
    <row r="33" spans="1:15" ht="19.5" customHeight="1">
      <c r="A33" s="909" t="s">
        <v>504</v>
      </c>
      <c r="B33" s="909" t="s">
        <v>505</v>
      </c>
      <c r="C33" s="903">
        <v>27.131782945736433</v>
      </c>
      <c r="D33" s="903">
        <v>870.8182601205857</v>
      </c>
      <c r="E33" s="903">
        <v>198.29457364341084</v>
      </c>
      <c r="F33" s="903">
        <v>1096.244616709733</v>
      </c>
      <c r="G33" s="904">
        <v>17.473968253968255</v>
      </c>
      <c r="H33" s="904">
        <v>1.5759332159601196</v>
      </c>
      <c r="I33" s="904">
        <v>1.7890713230822692</v>
      </c>
      <c r="J33" s="904">
        <v>2.0079592061222247</v>
      </c>
      <c r="K33" s="905">
        <v>517052.5692063492</v>
      </c>
      <c r="L33" s="905">
        <v>13325.529702676506</v>
      </c>
      <c r="M33" s="905">
        <v>12904.354530449136</v>
      </c>
      <c r="N33" s="905">
        <v>25716.464847494382</v>
      </c>
      <c r="O33" s="895"/>
    </row>
    <row r="34" spans="1:15" ht="19.5" customHeight="1">
      <c r="A34" s="909" t="s">
        <v>506</v>
      </c>
      <c r="B34" s="909" t="s">
        <v>310</v>
      </c>
      <c r="C34" s="903">
        <v>20.49731182795699</v>
      </c>
      <c r="D34" s="903">
        <v>853.6155913978496</v>
      </c>
      <c r="E34" s="903">
        <v>209.77150537634407</v>
      </c>
      <c r="F34" s="903">
        <v>1083.8844086021504</v>
      </c>
      <c r="G34" s="904">
        <v>13.38360655737705</v>
      </c>
      <c r="H34" s="904">
        <v>1.6046072210237918</v>
      </c>
      <c r="I34" s="904">
        <v>1.781123854680592</v>
      </c>
      <c r="J34" s="904">
        <v>1.8615220545380142</v>
      </c>
      <c r="K34" s="905">
        <v>562517.7508196721</v>
      </c>
      <c r="L34" s="905">
        <v>13537.811192114503</v>
      </c>
      <c r="M34" s="905">
        <v>13291.215480233228</v>
      </c>
      <c r="N34" s="905">
        <v>23871.83220694188</v>
      </c>
      <c r="O34" s="895"/>
    </row>
    <row r="35" spans="1:15" ht="19.5" customHeight="1">
      <c r="A35" s="909" t="s">
        <v>507</v>
      </c>
      <c r="B35" s="909" t="s">
        <v>735</v>
      </c>
      <c r="C35" s="903">
        <v>25.81120943952802</v>
      </c>
      <c r="D35" s="903">
        <v>869.7753573859769</v>
      </c>
      <c r="E35" s="903">
        <v>183.16314953483095</v>
      </c>
      <c r="F35" s="903">
        <v>1078.749716360336</v>
      </c>
      <c r="G35" s="904">
        <v>16.994725274725276</v>
      </c>
      <c r="H35" s="904">
        <v>1.6082022383971197</v>
      </c>
      <c r="I35" s="904">
        <v>1.961719524281467</v>
      </c>
      <c r="J35" s="904">
        <v>2.0363795079984435</v>
      </c>
      <c r="K35" s="905">
        <v>489730.56131868134</v>
      </c>
      <c r="L35" s="905">
        <v>14403.237784039029</v>
      </c>
      <c r="M35" s="905">
        <v>14579.23996531219</v>
      </c>
      <c r="N35" s="905">
        <v>25806.262996813242</v>
      </c>
      <c r="O35" s="895"/>
    </row>
    <row r="36" spans="1:15" ht="19.5" customHeight="1">
      <c r="A36" s="909" t="s">
        <v>510</v>
      </c>
      <c r="B36" s="909" t="s">
        <v>736</v>
      </c>
      <c r="C36" s="903">
        <v>26.11564507727036</v>
      </c>
      <c r="D36" s="903">
        <v>857.8051745094635</v>
      </c>
      <c r="E36" s="903">
        <v>135.90901198124675</v>
      </c>
      <c r="F36" s="903">
        <v>1019.8298315679805</v>
      </c>
      <c r="G36" s="904">
        <v>17.03723404255319</v>
      </c>
      <c r="H36" s="904">
        <v>1.5932268577559159</v>
      </c>
      <c r="I36" s="904">
        <v>2.117669605212725</v>
      </c>
      <c r="J36" s="904">
        <v>2.0586051896751347</v>
      </c>
      <c r="K36" s="905">
        <v>521885.16622340423</v>
      </c>
      <c r="L36" s="905">
        <v>13633.174024817312</v>
      </c>
      <c r="M36" s="905">
        <v>15947.14961032324</v>
      </c>
      <c r="N36" s="905">
        <v>26956.787781788462</v>
      </c>
      <c r="O36" s="895"/>
    </row>
    <row r="37" spans="1:15" ht="19.5" customHeight="1">
      <c r="A37" s="909" t="s">
        <v>513</v>
      </c>
      <c r="B37" s="909" t="s">
        <v>514</v>
      </c>
      <c r="C37" s="903">
        <v>27.368916059252292</v>
      </c>
      <c r="D37" s="903">
        <v>974.0888784387491</v>
      </c>
      <c r="E37" s="903">
        <v>200.7288972490007</v>
      </c>
      <c r="F37" s="903">
        <v>1202.186691747002</v>
      </c>
      <c r="G37" s="904">
        <v>15.564432989690722</v>
      </c>
      <c r="H37" s="904">
        <v>1.806278362460172</v>
      </c>
      <c r="I37" s="904">
        <v>1.9740541173714419</v>
      </c>
      <c r="J37" s="904">
        <v>2.1475092413307517</v>
      </c>
      <c r="K37" s="905">
        <v>500083.7242268041</v>
      </c>
      <c r="L37" s="905">
        <v>13787.454970068553</v>
      </c>
      <c r="M37" s="905">
        <v>14405.569872320488</v>
      </c>
      <c r="N37" s="905">
        <v>24961.655606407323</v>
      </c>
      <c r="O37" s="895"/>
    </row>
    <row r="38" spans="1:15" ht="19.5" customHeight="1">
      <c r="A38" s="909" t="s">
        <v>515</v>
      </c>
      <c r="B38" s="909" t="s">
        <v>516</v>
      </c>
      <c r="C38" s="903">
        <v>23.01525442601047</v>
      </c>
      <c r="D38" s="903">
        <v>926.8121590023381</v>
      </c>
      <c r="E38" s="903">
        <v>191.15911368444495</v>
      </c>
      <c r="F38" s="903">
        <v>1140.9865271127935</v>
      </c>
      <c r="G38" s="904">
        <v>15.092404450895017</v>
      </c>
      <c r="H38" s="904">
        <v>1.7418816151471102</v>
      </c>
      <c r="I38" s="904">
        <v>2.0039026095060577</v>
      </c>
      <c r="J38" s="904">
        <v>2.0550784604574908</v>
      </c>
      <c r="K38" s="905">
        <v>533099.4678277697</v>
      </c>
      <c r="L38" s="905">
        <v>14600.439419969485</v>
      </c>
      <c r="M38" s="905">
        <v>14244.93883970177</v>
      </c>
      <c r="N38" s="905">
        <v>24999.71197985791</v>
      </c>
      <c r="O38" s="895"/>
    </row>
    <row r="39" spans="1:15" ht="19.5" customHeight="1">
      <c r="A39" s="909" t="s">
        <v>517</v>
      </c>
      <c r="B39" s="909" t="s">
        <v>518</v>
      </c>
      <c r="C39" s="903">
        <v>27.314548591144334</v>
      </c>
      <c r="D39" s="903">
        <v>924.1230592294421</v>
      </c>
      <c r="E39" s="903">
        <v>167.56756756756758</v>
      </c>
      <c r="F39" s="903">
        <v>1119.0051753881542</v>
      </c>
      <c r="G39" s="904">
        <v>17.63157894736842</v>
      </c>
      <c r="H39" s="904">
        <v>1.5858871845928877</v>
      </c>
      <c r="I39" s="904">
        <v>2.0816746739876457</v>
      </c>
      <c r="J39" s="904">
        <v>2.051799892083558</v>
      </c>
      <c r="K39" s="905">
        <v>515045.45789473684</v>
      </c>
      <c r="L39" s="905">
        <v>12509.76851995893</v>
      </c>
      <c r="M39" s="905">
        <v>14856.321207961564</v>
      </c>
      <c r="N39" s="905">
        <v>25127.888563426604</v>
      </c>
      <c r="O39" s="895"/>
    </row>
    <row r="40" spans="1:15" ht="19.5" customHeight="1">
      <c r="A40" s="909" t="s">
        <v>519</v>
      </c>
      <c r="B40" s="909" t="s">
        <v>520</v>
      </c>
      <c r="C40" s="903">
        <v>22.708822901089512</v>
      </c>
      <c r="D40" s="903">
        <v>895.3856013672291</v>
      </c>
      <c r="E40" s="903">
        <v>191.2198248237556</v>
      </c>
      <c r="F40" s="903">
        <v>1109.3142490920743</v>
      </c>
      <c r="G40" s="904">
        <v>15.525870178739417</v>
      </c>
      <c r="H40" s="904">
        <v>1.6587216376780474</v>
      </c>
      <c r="I40" s="904">
        <v>1.8569992179644732</v>
      </c>
      <c r="J40" s="904">
        <v>1.9767750881044543</v>
      </c>
      <c r="K40" s="905">
        <v>491275.57290686737</v>
      </c>
      <c r="L40" s="905">
        <v>13441.63185646458</v>
      </c>
      <c r="M40" s="905">
        <v>12973.637582393028</v>
      </c>
      <c r="N40" s="905">
        <v>23142.721127737015</v>
      </c>
      <c r="O40" s="895"/>
    </row>
    <row r="41" spans="1:15" ht="19.5" customHeight="1">
      <c r="A41" s="909" t="s">
        <v>521</v>
      </c>
      <c r="B41" s="909" t="s">
        <v>737</v>
      </c>
      <c r="C41" s="903">
        <v>26.710526315789473</v>
      </c>
      <c r="D41" s="903">
        <v>899.0131578947368</v>
      </c>
      <c r="E41" s="903">
        <v>136.3815789473684</v>
      </c>
      <c r="F41" s="903">
        <v>1062.1052631578948</v>
      </c>
      <c r="G41" s="904">
        <v>17.216748768472907</v>
      </c>
      <c r="H41" s="904">
        <v>1.49882912550311</v>
      </c>
      <c r="I41" s="904">
        <v>1.9476603955619876</v>
      </c>
      <c r="J41" s="904">
        <v>1.951746778989098</v>
      </c>
      <c r="K41" s="905">
        <v>498017.5</v>
      </c>
      <c r="L41" s="905">
        <v>12110.76362971094</v>
      </c>
      <c r="M41" s="905">
        <v>14933.649300530631</v>
      </c>
      <c r="N41" s="905">
        <v>24693.14575074331</v>
      </c>
      <c r="O41" s="895"/>
    </row>
    <row r="42" spans="1:15" ht="19.5" customHeight="1">
      <c r="A42" s="909" t="s">
        <v>523</v>
      </c>
      <c r="B42" s="909" t="s">
        <v>524</v>
      </c>
      <c r="C42" s="903">
        <v>23.069343515211234</v>
      </c>
      <c r="D42" s="903">
        <v>883.1629511023525</v>
      </c>
      <c r="E42" s="903">
        <v>172.79221579012193</v>
      </c>
      <c r="F42" s="903">
        <v>1079.0245104076855</v>
      </c>
      <c r="G42" s="904">
        <v>15.340096102509344</v>
      </c>
      <c r="H42" s="904">
        <v>1.6752761352225818</v>
      </c>
      <c r="I42" s="904">
        <v>2.1105567039703472</v>
      </c>
      <c r="J42" s="904">
        <v>2.037132159897724</v>
      </c>
      <c r="K42" s="905">
        <v>517820.34596903366</v>
      </c>
      <c r="L42" s="905">
        <v>13415.74825672208</v>
      </c>
      <c r="M42" s="905">
        <v>13923.064366669043</v>
      </c>
      <c r="N42" s="905">
        <v>24281.065121110427</v>
      </c>
      <c r="O42" s="895"/>
    </row>
    <row r="43" spans="1:15" ht="19.5" customHeight="1">
      <c r="A43" s="909" t="s">
        <v>525</v>
      </c>
      <c r="B43" s="909" t="s">
        <v>738</v>
      </c>
      <c r="C43" s="903">
        <v>25.755275914410227</v>
      </c>
      <c r="D43" s="903">
        <v>897.8014983107281</v>
      </c>
      <c r="E43" s="903">
        <v>182.51970817215883</v>
      </c>
      <c r="F43" s="903">
        <v>1106.0764823972972</v>
      </c>
      <c r="G43" s="904">
        <v>16.045057034220534</v>
      </c>
      <c r="H43" s="904">
        <v>1.7107680057592252</v>
      </c>
      <c r="I43" s="904">
        <v>2.03567979396931</v>
      </c>
      <c r="J43" s="904">
        <v>2.098161084402419</v>
      </c>
      <c r="K43" s="905">
        <v>514571.8330798479</v>
      </c>
      <c r="L43" s="905">
        <v>13347.476892199958</v>
      </c>
      <c r="M43" s="905">
        <v>13241.412705225883</v>
      </c>
      <c r="N43" s="905">
        <v>25001.11295563406</v>
      </c>
      <c r="O43" s="895"/>
    </row>
    <row r="44" spans="1:15" ht="19.5" customHeight="1">
      <c r="A44" s="909" t="s">
        <v>528</v>
      </c>
      <c r="B44" s="909" t="s">
        <v>529</v>
      </c>
      <c r="C44" s="903">
        <v>28.278405162479835</v>
      </c>
      <c r="D44" s="903">
        <v>930.698317584697</v>
      </c>
      <c r="E44" s="903">
        <v>171.90596911730813</v>
      </c>
      <c r="F44" s="903">
        <v>1130.882691864485</v>
      </c>
      <c r="G44" s="904">
        <v>15.6079869600652</v>
      </c>
      <c r="H44" s="904">
        <v>1.7137409305896045</v>
      </c>
      <c r="I44" s="904">
        <v>2.0363319479823034</v>
      </c>
      <c r="J44" s="904">
        <v>2.110212150237421</v>
      </c>
      <c r="K44" s="905">
        <v>459950.2942135289</v>
      </c>
      <c r="L44" s="905">
        <v>17589.8127925117</v>
      </c>
      <c r="M44" s="905">
        <v>14002.374312910577</v>
      </c>
      <c r="N44" s="905">
        <v>28105.975891092137</v>
      </c>
      <c r="O44" s="895"/>
    </row>
    <row r="45" spans="1:15" ht="19.5" customHeight="1">
      <c r="A45" s="909" t="s">
        <v>530</v>
      </c>
      <c r="B45" s="909" t="s">
        <v>532</v>
      </c>
      <c r="C45" s="903">
        <v>36.247334754797436</v>
      </c>
      <c r="D45" s="903">
        <v>792.2174840085288</v>
      </c>
      <c r="E45" s="903">
        <v>179.14712153518124</v>
      </c>
      <c r="F45" s="903">
        <v>1007.6119402985075</v>
      </c>
      <c r="G45" s="904">
        <v>18.395882352941175</v>
      </c>
      <c r="H45" s="904">
        <v>1.6412865024895706</v>
      </c>
      <c r="I45" s="904">
        <v>1.8714591763865747</v>
      </c>
      <c r="J45" s="904">
        <v>2.2849313329242227</v>
      </c>
      <c r="K45" s="905">
        <v>473576.55294117646</v>
      </c>
      <c r="L45" s="905">
        <v>14925.726012649711</v>
      </c>
      <c r="M45" s="905">
        <v>13471.112830278505</v>
      </c>
      <c r="N45" s="905">
        <v>31166.383392936496</v>
      </c>
      <c r="O45" s="895"/>
    </row>
    <row r="46" spans="1:15" ht="19.5" customHeight="1">
      <c r="A46" s="909" t="s">
        <v>533</v>
      </c>
      <c r="B46" s="909" t="s">
        <v>739</v>
      </c>
      <c r="C46" s="903">
        <v>24.02987793769357</v>
      </c>
      <c r="D46" s="903">
        <v>855.2377482237201</v>
      </c>
      <c r="E46" s="903">
        <v>143.1681544907998</v>
      </c>
      <c r="F46" s="903">
        <v>1022.4357806522136</v>
      </c>
      <c r="G46" s="904">
        <v>17.088703563305536</v>
      </c>
      <c r="H46" s="904">
        <v>1.6460250511247443</v>
      </c>
      <c r="I46" s="904">
        <v>2.112680536998155</v>
      </c>
      <c r="J46" s="904">
        <v>2.0743119838208175</v>
      </c>
      <c r="K46" s="905">
        <v>518866.3013646702</v>
      </c>
      <c r="L46" s="905">
        <v>14074.861899284253</v>
      </c>
      <c r="M46" s="905">
        <v>15354.809442005471</v>
      </c>
      <c r="N46" s="905">
        <v>26117.989335637856</v>
      </c>
      <c r="O46" s="895"/>
    </row>
    <row r="47" spans="1:15" ht="19.5" customHeight="1">
      <c r="A47" s="909" t="s">
        <v>536</v>
      </c>
      <c r="B47" s="909" t="s">
        <v>740</v>
      </c>
      <c r="C47" s="903">
        <v>26.50125854009349</v>
      </c>
      <c r="D47" s="903">
        <v>764.8867313915857</v>
      </c>
      <c r="E47" s="903">
        <v>199.44264653002517</v>
      </c>
      <c r="F47" s="903">
        <v>990.8306364617043</v>
      </c>
      <c r="G47" s="904">
        <v>17.38941655359566</v>
      </c>
      <c r="H47" s="904">
        <v>1.5307806219589593</v>
      </c>
      <c r="I47" s="904">
        <v>1.8160100964572252</v>
      </c>
      <c r="J47" s="904">
        <v>2.0123571039738706</v>
      </c>
      <c r="K47" s="905">
        <v>515280.0678426052</v>
      </c>
      <c r="L47" s="905">
        <v>16473.169593117553</v>
      </c>
      <c r="M47" s="905">
        <v>13475.669341025872</v>
      </c>
      <c r="N47" s="905">
        <v>29211.14995463618</v>
      </c>
      <c r="O47" s="895"/>
    </row>
    <row r="48" spans="1:15" ht="19.5" customHeight="1">
      <c r="A48" s="909" t="s">
        <v>538</v>
      </c>
      <c r="B48" s="909" t="s">
        <v>741</v>
      </c>
      <c r="C48" s="903">
        <v>32.33806886588009</v>
      </c>
      <c r="D48" s="903">
        <v>838.1651817962918</v>
      </c>
      <c r="E48" s="903">
        <v>196.9178906814351</v>
      </c>
      <c r="F48" s="903">
        <v>1067.4211413436071</v>
      </c>
      <c r="G48" s="904">
        <v>18.09530900967982</v>
      </c>
      <c r="H48" s="904">
        <v>1.4690740900341865</v>
      </c>
      <c r="I48" s="904">
        <v>2.0046466128637808</v>
      </c>
      <c r="J48" s="904">
        <v>2.0715768102864875</v>
      </c>
      <c r="K48" s="905">
        <v>520742.4125093075</v>
      </c>
      <c r="L48" s="905">
        <v>14656.753425838146</v>
      </c>
      <c r="M48" s="905">
        <v>13698.17192467596</v>
      </c>
      <c r="N48" s="905">
        <v>29812.037897586284</v>
      </c>
      <c r="O48" s="895"/>
    </row>
    <row r="49" spans="1:15" ht="19.5" customHeight="1">
      <c r="A49" s="909" t="s">
        <v>541</v>
      </c>
      <c r="B49" s="909" t="s">
        <v>742</v>
      </c>
      <c r="C49" s="903">
        <v>32.41626794258373</v>
      </c>
      <c r="D49" s="903">
        <v>846.1872009569378</v>
      </c>
      <c r="E49" s="903">
        <v>143.13696172248805</v>
      </c>
      <c r="F49" s="903">
        <v>1021.7404306220096</v>
      </c>
      <c r="G49" s="904">
        <v>19.327952029520294</v>
      </c>
      <c r="H49" s="904">
        <v>1.459014365734278</v>
      </c>
      <c r="I49" s="904">
        <v>1.8343257077196282</v>
      </c>
      <c r="J49" s="904">
        <v>2.0785114291567885</v>
      </c>
      <c r="K49" s="905">
        <v>478013.01614391146</v>
      </c>
      <c r="L49" s="905">
        <v>14947.305285105931</v>
      </c>
      <c r="M49" s="905">
        <v>13262.575786064974</v>
      </c>
      <c r="N49" s="905">
        <v>29402.752729241667</v>
      </c>
      <c r="O49" s="895"/>
    </row>
    <row r="50" spans="1:15" ht="19.5" customHeight="1">
      <c r="A50" s="909" t="s">
        <v>543</v>
      </c>
      <c r="B50" s="909" t="s">
        <v>743</v>
      </c>
      <c r="C50" s="903">
        <v>28.252007411982703</v>
      </c>
      <c r="D50" s="903">
        <v>874.9104385423101</v>
      </c>
      <c r="E50" s="903">
        <v>161.4947498455837</v>
      </c>
      <c r="F50" s="903">
        <v>1064.6571957998765</v>
      </c>
      <c r="G50" s="904">
        <v>18.74551814604285</v>
      </c>
      <c r="H50" s="904">
        <v>1.517366994239241</v>
      </c>
      <c r="I50" s="904">
        <v>1.9834009026237283</v>
      </c>
      <c r="J50" s="904">
        <v>2.0452288127726725</v>
      </c>
      <c r="K50" s="905">
        <v>477471.2898994316</v>
      </c>
      <c r="L50" s="905">
        <v>15504.577261945104</v>
      </c>
      <c r="M50" s="905">
        <v>14165.766847701369</v>
      </c>
      <c r="N50" s="905">
        <v>27560.36027568922</v>
      </c>
      <c r="O50" s="895"/>
    </row>
    <row r="51" spans="1:15" ht="19.5" customHeight="1">
      <c r="A51" s="909" t="s">
        <v>545</v>
      </c>
      <c r="B51" s="909" t="s">
        <v>744</v>
      </c>
      <c r="C51" s="903">
        <v>26.912691269126913</v>
      </c>
      <c r="D51" s="903">
        <v>911.4431443144314</v>
      </c>
      <c r="E51" s="903">
        <v>178.3918391839184</v>
      </c>
      <c r="F51" s="903">
        <v>1116.7476747674766</v>
      </c>
      <c r="G51" s="904">
        <v>16.231215161649946</v>
      </c>
      <c r="H51" s="904">
        <v>1.6016709240776341</v>
      </c>
      <c r="I51" s="904">
        <v>1.9632681893101012</v>
      </c>
      <c r="J51" s="904">
        <v>2.011993165185432</v>
      </c>
      <c r="K51" s="905">
        <v>522712.6833890747</v>
      </c>
      <c r="L51" s="905">
        <v>14237.614476075107</v>
      </c>
      <c r="M51" s="905">
        <v>14271.18503817821</v>
      </c>
      <c r="N51" s="905">
        <v>26496.803880584182</v>
      </c>
      <c r="O51" s="895"/>
    </row>
    <row r="52" spans="1:15" ht="19.5" customHeight="1">
      <c r="A52" s="909" t="s">
        <v>547</v>
      </c>
      <c r="B52" s="909" t="s">
        <v>745</v>
      </c>
      <c r="C52" s="903">
        <v>27.021972884525482</v>
      </c>
      <c r="D52" s="903">
        <v>865.5352968676953</v>
      </c>
      <c r="E52" s="903">
        <v>229.79897148200092</v>
      </c>
      <c r="F52" s="903">
        <v>1122.3562412342217</v>
      </c>
      <c r="G52" s="904">
        <v>15.682698961937716</v>
      </c>
      <c r="H52" s="904">
        <v>1.5807019628601369</v>
      </c>
      <c r="I52" s="904">
        <v>1.7512715140171706</v>
      </c>
      <c r="J52" s="904">
        <v>1.9551467892965444</v>
      </c>
      <c r="K52" s="905">
        <v>515528.3332179931</v>
      </c>
      <c r="L52" s="905">
        <v>13226.378128747205</v>
      </c>
      <c r="M52" s="905">
        <v>11840.93827562355</v>
      </c>
      <c r="N52" s="905">
        <v>25036.19097604052</v>
      </c>
      <c r="O52" s="895"/>
    </row>
    <row r="53" spans="1:15" ht="19.5" customHeight="1">
      <c r="A53" s="909" t="s">
        <v>549</v>
      </c>
      <c r="B53" s="909" t="s">
        <v>746</v>
      </c>
      <c r="C53" s="903">
        <v>23.72282246231826</v>
      </c>
      <c r="D53" s="903">
        <v>864.6325196745364</v>
      </c>
      <c r="E53" s="903">
        <v>159.19034280378818</v>
      </c>
      <c r="F53" s="903">
        <v>1047.545684940643</v>
      </c>
      <c r="G53" s="904">
        <v>17.080967107112734</v>
      </c>
      <c r="H53" s="904">
        <v>1.5566980091481992</v>
      </c>
      <c r="I53" s="904">
        <v>2.077255016967615</v>
      </c>
      <c r="J53" s="904">
        <v>1.9873686087006348</v>
      </c>
      <c r="K53" s="905">
        <v>515073.4922687658</v>
      </c>
      <c r="L53" s="905">
        <v>13793.763087864367</v>
      </c>
      <c r="M53" s="905">
        <v>14777.231136620721</v>
      </c>
      <c r="N53" s="905">
        <v>25295.245847366445</v>
      </c>
      <c r="O53" s="895"/>
    </row>
    <row r="54" spans="1:15" ht="19.5" customHeight="1">
      <c r="A54" s="909" t="s">
        <v>551</v>
      </c>
      <c r="B54" s="909" t="s">
        <v>747</v>
      </c>
      <c r="C54" s="903">
        <v>22.192160070471274</v>
      </c>
      <c r="D54" s="903">
        <v>863.5688667967029</v>
      </c>
      <c r="E54" s="903">
        <v>163.70100044044548</v>
      </c>
      <c r="F54" s="903">
        <v>1049.4620273076198</v>
      </c>
      <c r="G54" s="904">
        <v>18.115395520272187</v>
      </c>
      <c r="H54" s="904">
        <v>1.6340685042296006</v>
      </c>
      <c r="I54" s="904">
        <v>2.1066994657339433</v>
      </c>
      <c r="J54" s="904">
        <v>2.056309992745412</v>
      </c>
      <c r="K54" s="905">
        <v>535363.1111426142</v>
      </c>
      <c r="L54" s="905">
        <v>14270.060372904325</v>
      </c>
      <c r="M54" s="905">
        <v>14658.191567052312</v>
      </c>
      <c r="N54" s="905">
        <v>25349.754117428398</v>
      </c>
      <c r="O54" s="895"/>
    </row>
    <row r="55" spans="1:15" ht="19.5" customHeight="1">
      <c r="A55" s="909" t="s">
        <v>553</v>
      </c>
      <c r="B55" s="909" t="s">
        <v>748</v>
      </c>
      <c r="C55" s="903">
        <v>19.3889390228181</v>
      </c>
      <c r="D55" s="903">
        <v>775.9400111727042</v>
      </c>
      <c r="E55" s="903">
        <v>144.04194061277985</v>
      </c>
      <c r="F55" s="903">
        <v>939.3708908083022</v>
      </c>
      <c r="G55" s="904">
        <v>16.06006205673759</v>
      </c>
      <c r="H55" s="904">
        <v>1.6226484058725474</v>
      </c>
      <c r="I55" s="904">
        <v>1.8406324582338902</v>
      </c>
      <c r="J55" s="904">
        <v>1.9540669987785966</v>
      </c>
      <c r="K55" s="905">
        <v>544591.5013297872</v>
      </c>
      <c r="L55" s="905">
        <v>14658.353931184201</v>
      </c>
      <c r="M55" s="905">
        <v>14893.763126491647</v>
      </c>
      <c r="N55" s="905">
        <v>25632.45412875513</v>
      </c>
      <c r="O55" s="895"/>
    </row>
    <row r="56" spans="1:15" ht="19.5" customHeight="1">
      <c r="A56" s="909" t="s">
        <v>653</v>
      </c>
      <c r="B56" s="909" t="s">
        <v>70</v>
      </c>
      <c r="C56" s="903">
        <v>14.825581395348838</v>
      </c>
      <c r="D56" s="903">
        <v>806.1046511627908</v>
      </c>
      <c r="E56" s="903">
        <v>189.82558139534885</v>
      </c>
      <c r="F56" s="903">
        <v>1010.7558139534884</v>
      </c>
      <c r="G56" s="904">
        <v>11.465686274509803</v>
      </c>
      <c r="H56" s="904">
        <v>1.655066714749369</v>
      </c>
      <c r="I56" s="904">
        <v>1.9387442572741194</v>
      </c>
      <c r="J56" s="904">
        <v>1.8522433132010354</v>
      </c>
      <c r="K56" s="905">
        <v>514112.35294117645</v>
      </c>
      <c r="L56" s="905">
        <v>14061.649837720879</v>
      </c>
      <c r="M56" s="905">
        <v>13219.173047473201</v>
      </c>
      <c r="N56" s="905">
        <v>21238.080241587577</v>
      </c>
      <c r="O56" s="895"/>
    </row>
    <row r="57" spans="1:15" ht="19.5" customHeight="1">
      <c r="A57" s="909" t="s">
        <v>654</v>
      </c>
      <c r="B57" s="909" t="s">
        <v>74</v>
      </c>
      <c r="C57" s="903"/>
      <c r="D57" s="903"/>
      <c r="E57" s="903"/>
      <c r="F57" s="903"/>
      <c r="G57" s="904"/>
      <c r="H57" s="904"/>
      <c r="I57" s="904"/>
      <c r="J57" s="904"/>
      <c r="K57" s="905"/>
      <c r="L57" s="905"/>
      <c r="M57" s="905"/>
      <c r="N57" s="905"/>
      <c r="O57" s="895"/>
    </row>
    <row r="58" spans="1:15" ht="19.5" customHeight="1">
      <c r="A58" s="909" t="s">
        <v>655</v>
      </c>
      <c r="B58" s="909" t="s">
        <v>75</v>
      </c>
      <c r="C58" s="903">
        <v>13.120567375886525</v>
      </c>
      <c r="D58" s="903">
        <v>661.3475177304965</v>
      </c>
      <c r="E58" s="903">
        <v>189.7163120567376</v>
      </c>
      <c r="F58" s="903">
        <v>864.1843971631206</v>
      </c>
      <c r="G58" s="904">
        <v>10.08108108108108</v>
      </c>
      <c r="H58" s="904">
        <v>1.6246648793565683</v>
      </c>
      <c r="I58" s="904">
        <v>2.08785046728972</v>
      </c>
      <c r="J58" s="904">
        <v>1.8547394337299958</v>
      </c>
      <c r="K58" s="905">
        <v>693586.2162162162</v>
      </c>
      <c r="L58" s="905">
        <v>12462.686327077749</v>
      </c>
      <c r="M58" s="905">
        <v>13818.074766355141</v>
      </c>
      <c r="N58" s="905">
        <v>23101.46491588018</v>
      </c>
      <c r="O58" s="895"/>
    </row>
    <row r="59" spans="1:15" ht="19.5" customHeight="1">
      <c r="A59" s="909" t="s">
        <v>656</v>
      </c>
      <c r="B59" s="909" t="s">
        <v>729</v>
      </c>
      <c r="C59" s="903">
        <v>13.60544217687075</v>
      </c>
      <c r="D59" s="903">
        <v>757.4829931972789</v>
      </c>
      <c r="E59" s="903">
        <v>185.03401360544217</v>
      </c>
      <c r="F59" s="903">
        <v>956.1224489795918</v>
      </c>
      <c r="G59" s="904">
        <v>11.539285714285715</v>
      </c>
      <c r="H59" s="904">
        <v>1.6146000384886778</v>
      </c>
      <c r="I59" s="904">
        <v>1.990283613445378</v>
      </c>
      <c r="J59" s="904">
        <v>1.8285307719672714</v>
      </c>
      <c r="K59" s="905">
        <v>566157</v>
      </c>
      <c r="L59" s="905">
        <v>15765.112579382898</v>
      </c>
      <c r="M59" s="905">
        <v>14088.713235294117</v>
      </c>
      <c r="N59" s="905">
        <v>23272.65945011943</v>
      </c>
      <c r="O59" s="895"/>
    </row>
    <row r="60" spans="1:15" ht="19.5" customHeight="1">
      <c r="A60" s="909" t="s">
        <v>657</v>
      </c>
      <c r="B60" s="909" t="s">
        <v>82</v>
      </c>
      <c r="C60" s="903">
        <v>8.085710019411676</v>
      </c>
      <c r="D60" s="903">
        <v>592.9147379423623</v>
      </c>
      <c r="E60" s="903">
        <v>103.78527698969688</v>
      </c>
      <c r="F60" s="903">
        <v>704.7857249514708</v>
      </c>
      <c r="G60" s="904">
        <v>9.215143120960295</v>
      </c>
      <c r="H60" s="904">
        <v>1.4210287729018447</v>
      </c>
      <c r="I60" s="904">
        <v>1.5983022804114813</v>
      </c>
      <c r="J60" s="904">
        <v>1.536552293986165</v>
      </c>
      <c r="K60" s="905">
        <v>500167.67220683285</v>
      </c>
      <c r="L60" s="905">
        <v>11667.379059371655</v>
      </c>
      <c r="M60" s="905">
        <v>12724.583123516293</v>
      </c>
      <c r="N60" s="905">
        <v>17427.41900867594</v>
      </c>
      <c r="O60" s="895"/>
    </row>
    <row r="61" spans="1:15" ht="19.5" customHeight="1">
      <c r="A61" s="909" t="s">
        <v>658</v>
      </c>
      <c r="B61" s="909" t="s">
        <v>730</v>
      </c>
      <c r="C61" s="903">
        <v>8.686131386861314</v>
      </c>
      <c r="D61" s="903">
        <v>501.9395203336809</v>
      </c>
      <c r="E61" s="903">
        <v>180.3806047966632</v>
      </c>
      <c r="F61" s="903">
        <v>691.0062565172054</v>
      </c>
      <c r="G61" s="904">
        <v>11.103841536614645</v>
      </c>
      <c r="H61" s="904">
        <v>1.4253053847432275</v>
      </c>
      <c r="I61" s="904">
        <v>1.7162759776859264</v>
      </c>
      <c r="J61" s="904">
        <v>1.6229222469536349</v>
      </c>
      <c r="K61" s="905">
        <v>544694.1716686675</v>
      </c>
      <c r="L61" s="905">
        <v>12694.762547781287</v>
      </c>
      <c r="M61" s="905">
        <v>11444.733647426077</v>
      </c>
      <c r="N61" s="905">
        <v>19055.827668163125</v>
      </c>
      <c r="O61" s="895"/>
    </row>
    <row r="62" spans="1:15" ht="19.5" customHeight="1">
      <c r="A62" s="909" t="s">
        <v>659</v>
      </c>
      <c r="B62" s="909" t="s">
        <v>88</v>
      </c>
      <c r="C62" s="903">
        <v>8.063566804002354</v>
      </c>
      <c r="D62" s="903">
        <v>728.8699234844026</v>
      </c>
      <c r="E62" s="903">
        <v>192.583872866392</v>
      </c>
      <c r="F62" s="903">
        <v>929.517363154797</v>
      </c>
      <c r="G62" s="904">
        <v>10.718978102189782</v>
      </c>
      <c r="H62" s="904">
        <v>1.5060362579238502</v>
      </c>
      <c r="I62" s="904">
        <v>1.7594743276283618</v>
      </c>
      <c r="J62" s="904">
        <v>1.638467627038151</v>
      </c>
      <c r="K62" s="905">
        <v>504164.34671532846</v>
      </c>
      <c r="L62" s="905">
        <v>10533.889005531553</v>
      </c>
      <c r="M62" s="905">
        <v>11699.161063569682</v>
      </c>
      <c r="N62" s="906">
        <v>15057.564350166218</v>
      </c>
      <c r="O62" s="895"/>
    </row>
    <row r="63" spans="1:14" ht="16.5" customHeight="1">
      <c r="A63" s="911" t="s">
        <v>660</v>
      </c>
      <c r="B63" s="911" t="s">
        <v>89</v>
      </c>
      <c r="C63" s="914">
        <v>11.769964243146603</v>
      </c>
      <c r="D63" s="914">
        <v>625.3969010727056</v>
      </c>
      <c r="E63" s="914">
        <v>156.28367103694876</v>
      </c>
      <c r="F63" s="914">
        <v>793.4505363528009</v>
      </c>
      <c r="G63" s="915">
        <v>10.854481012658228</v>
      </c>
      <c r="H63" s="915">
        <v>1.545735914070302</v>
      </c>
      <c r="I63" s="915">
        <v>1.916078156220924</v>
      </c>
      <c r="J63" s="915">
        <v>1.7567661351499537</v>
      </c>
      <c r="K63" s="919">
        <v>508626.5929113924</v>
      </c>
      <c r="L63" s="919">
        <v>12169.010443904039</v>
      </c>
      <c r="M63" s="919">
        <v>13343.212031543144</v>
      </c>
      <c r="N63" s="919">
        <v>19764.690643753616</v>
      </c>
    </row>
  </sheetData>
  <sheetProtection/>
  <printOptions/>
  <pageMargins left="0.66" right="0.29" top="0.46" bottom="0.48" header="0.4" footer="0.31"/>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N63"/>
  <sheetViews>
    <sheetView zoomScalePageLayoutView="0" workbookViewId="0" topLeftCell="A1">
      <selection activeCell="B1" sqref="B1"/>
    </sheetView>
  </sheetViews>
  <sheetFormatPr defaultColWidth="16.75390625" defaultRowHeight="12.75"/>
  <cols>
    <col min="1" max="1" width="5.375" style="884" customWidth="1"/>
    <col min="2" max="2" width="14.875" style="884" customWidth="1"/>
    <col min="3" max="3" width="12.75390625" style="884" customWidth="1"/>
    <col min="4" max="4" width="7.875" style="884" customWidth="1"/>
    <col min="5" max="5" width="10.875" style="884" customWidth="1"/>
    <col min="6" max="6" width="7.875" style="884" customWidth="1"/>
    <col min="7" max="7" width="12.75390625" style="884" customWidth="1"/>
    <col min="8" max="8" width="7.875" style="884" customWidth="1"/>
    <col min="9" max="9" width="10.875" style="884" customWidth="1"/>
    <col min="10" max="10" width="7.875" style="884" customWidth="1"/>
    <col min="11" max="11" width="12.75390625" style="884" customWidth="1"/>
    <col min="12" max="12" width="7.875" style="884" customWidth="1"/>
    <col min="13" max="13" width="10.875" style="884" customWidth="1"/>
    <col min="14" max="14" width="7.875" style="884" customWidth="1"/>
    <col min="15" max="16384" width="16.75390625" style="884" customWidth="1"/>
  </cols>
  <sheetData>
    <row r="1" spans="1:2" ht="22.5" customHeight="1">
      <c r="A1" s="882"/>
      <c r="B1" s="883" t="s">
        <v>751</v>
      </c>
    </row>
    <row r="2" ht="9.75" customHeight="1"/>
    <row r="3" spans="1:14" ht="18" customHeight="1">
      <c r="A3" s="886"/>
      <c r="B3" s="920" t="s">
        <v>8</v>
      </c>
      <c r="C3" s="892" t="s">
        <v>426</v>
      </c>
      <c r="D3" s="921"/>
      <c r="E3" s="921"/>
      <c r="F3" s="921"/>
      <c r="G3" s="892" t="s">
        <v>427</v>
      </c>
      <c r="H3" s="921"/>
      <c r="I3" s="921"/>
      <c r="J3" s="921"/>
      <c r="K3" s="892" t="s">
        <v>752</v>
      </c>
      <c r="L3" s="921"/>
      <c r="M3" s="921"/>
      <c r="N3" s="922"/>
    </row>
    <row r="4" spans="1:14" ht="18" customHeight="1">
      <c r="A4" s="909"/>
      <c r="B4" s="923"/>
      <c r="C4" s="924" t="s">
        <v>753</v>
      </c>
      <c r="D4" s="925" t="s">
        <v>429</v>
      </c>
      <c r="E4" s="926" t="s">
        <v>754</v>
      </c>
      <c r="F4" s="925" t="s">
        <v>429</v>
      </c>
      <c r="G4" s="924" t="s">
        <v>753</v>
      </c>
      <c r="H4" s="925" t="s">
        <v>429</v>
      </c>
      <c r="I4" s="926" t="s">
        <v>754</v>
      </c>
      <c r="J4" s="925" t="s">
        <v>429</v>
      </c>
      <c r="K4" s="924" t="s">
        <v>753</v>
      </c>
      <c r="L4" s="925" t="s">
        <v>429</v>
      </c>
      <c r="M4" s="926" t="s">
        <v>754</v>
      </c>
      <c r="N4" s="927" t="s">
        <v>429</v>
      </c>
    </row>
    <row r="5" spans="1:14" ht="18" customHeight="1">
      <c r="A5" s="928"/>
      <c r="B5" s="929" t="s">
        <v>714</v>
      </c>
      <c r="C5" s="930">
        <v>261800.25248367296</v>
      </c>
      <c r="D5" s="931"/>
      <c r="E5" s="932">
        <v>1.0326001230386836</v>
      </c>
      <c r="F5" s="931"/>
      <c r="G5" s="930">
        <v>323268.15679167473</v>
      </c>
      <c r="H5" s="931"/>
      <c r="I5" s="932">
        <v>1.0002374971619865</v>
      </c>
      <c r="J5" s="931"/>
      <c r="K5" s="930">
        <v>264303.1150947146</v>
      </c>
      <c r="L5" s="931"/>
      <c r="M5" s="932">
        <v>1.028563964462741</v>
      </c>
      <c r="N5" s="933"/>
    </row>
    <row r="6" spans="1:14" ht="18" customHeight="1">
      <c r="A6" s="901"/>
      <c r="B6" s="909" t="s">
        <v>34</v>
      </c>
      <c r="C6" s="905">
        <v>271516.21665895346</v>
      </c>
      <c r="D6" s="934"/>
      <c r="E6" s="904">
        <v>1.0333943527999492</v>
      </c>
      <c r="F6" s="934"/>
      <c r="G6" s="905">
        <v>325638.5473910085</v>
      </c>
      <c r="H6" s="934"/>
      <c r="I6" s="904">
        <v>0.999797350334752</v>
      </c>
      <c r="J6" s="934"/>
      <c r="K6" s="905">
        <v>273844.9714095051</v>
      </c>
      <c r="L6" s="934"/>
      <c r="M6" s="904">
        <v>1.0294379407240104</v>
      </c>
      <c r="N6" s="935"/>
    </row>
    <row r="7" spans="1:14" ht="18" customHeight="1">
      <c r="A7" s="901"/>
      <c r="B7" s="909" t="s">
        <v>35</v>
      </c>
      <c r="C7" s="905">
        <v>282981.0557560983</v>
      </c>
      <c r="D7" s="934"/>
      <c r="E7" s="904">
        <v>1.022870888819065</v>
      </c>
      <c r="F7" s="934"/>
      <c r="G7" s="905">
        <v>294693.35983175604</v>
      </c>
      <c r="H7" s="934"/>
      <c r="I7" s="904">
        <v>1.0058051271570823</v>
      </c>
      <c r="J7" s="934"/>
      <c r="K7" s="905">
        <v>283791.144862396</v>
      </c>
      <c r="L7" s="934"/>
      <c r="M7" s="904">
        <v>1.020723163957967</v>
      </c>
      <c r="N7" s="935"/>
    </row>
    <row r="8" spans="1:14" ht="18" customHeight="1">
      <c r="A8" s="901"/>
      <c r="B8" s="909" t="s">
        <v>36</v>
      </c>
      <c r="C8" s="905">
        <v>272064.1961373195</v>
      </c>
      <c r="D8" s="934"/>
      <c r="E8" s="904">
        <v>1.0328948450588569</v>
      </c>
      <c r="F8" s="934"/>
      <c r="G8" s="905">
        <v>323268.15679167473</v>
      </c>
      <c r="H8" s="934"/>
      <c r="I8" s="904">
        <v>1.0002374971619865</v>
      </c>
      <c r="J8" s="934"/>
      <c r="K8" s="905">
        <v>274333.05799467355</v>
      </c>
      <c r="L8" s="934"/>
      <c r="M8" s="904">
        <v>1.02900221068849</v>
      </c>
      <c r="N8" s="935"/>
    </row>
    <row r="9" spans="1:14" ht="18" customHeight="1">
      <c r="A9" s="901"/>
      <c r="B9" s="909" t="s">
        <v>38</v>
      </c>
      <c r="C9" s="905">
        <v>150608.1109169175</v>
      </c>
      <c r="D9" s="934"/>
      <c r="E9" s="904">
        <v>1.0225403135332887</v>
      </c>
      <c r="F9" s="934"/>
      <c r="G9" s="905" t="s">
        <v>276</v>
      </c>
      <c r="H9" s="934"/>
      <c r="I9" s="904"/>
      <c r="J9" s="934"/>
      <c r="K9" s="905">
        <v>150608.1109169175</v>
      </c>
      <c r="L9" s="934"/>
      <c r="M9" s="904">
        <v>1.0225403135332887</v>
      </c>
      <c r="N9" s="935"/>
    </row>
    <row r="10" spans="1:14" ht="18" customHeight="1">
      <c r="A10" s="901"/>
      <c r="B10" s="909"/>
      <c r="C10" s="905"/>
      <c r="D10" s="934"/>
      <c r="E10" s="904"/>
      <c r="F10" s="934"/>
      <c r="G10" s="905" t="s">
        <v>276</v>
      </c>
      <c r="H10" s="934"/>
      <c r="I10" s="904"/>
      <c r="J10" s="934"/>
      <c r="K10" s="905" t="s">
        <v>276</v>
      </c>
      <c r="L10" s="934"/>
      <c r="M10" s="904"/>
      <c r="N10" s="935"/>
    </row>
    <row r="11" spans="1:14" ht="18" customHeight="1">
      <c r="A11" s="909" t="s">
        <v>463</v>
      </c>
      <c r="B11" s="909" t="s">
        <v>464</v>
      </c>
      <c r="C11" s="905">
        <v>270198.8290482428</v>
      </c>
      <c r="D11" s="936">
        <v>28</v>
      </c>
      <c r="E11" s="904">
        <v>1.037707586507292</v>
      </c>
      <c r="F11" s="936">
        <v>22</v>
      </c>
      <c r="G11" s="905">
        <v>333127.6187518486</v>
      </c>
      <c r="H11" s="936">
        <v>14</v>
      </c>
      <c r="I11" s="904">
        <v>0.9627891065856055</v>
      </c>
      <c r="J11" s="936">
        <v>29</v>
      </c>
      <c r="K11" s="905">
        <v>271866.7893643431</v>
      </c>
      <c r="L11" s="936">
        <v>28</v>
      </c>
      <c r="M11" s="904">
        <v>1.03298722228808</v>
      </c>
      <c r="N11" s="937">
        <v>21</v>
      </c>
    </row>
    <row r="12" spans="1:14" ht="18" customHeight="1">
      <c r="A12" s="909" t="s">
        <v>466</v>
      </c>
      <c r="B12" s="909" t="s">
        <v>677</v>
      </c>
      <c r="C12" s="905">
        <v>267930.4733931592</v>
      </c>
      <c r="D12" s="936">
        <v>29</v>
      </c>
      <c r="E12" s="904">
        <v>1.026506425654703</v>
      </c>
      <c r="F12" s="936">
        <v>29</v>
      </c>
      <c r="G12" s="905">
        <v>331414.87986230635</v>
      </c>
      <c r="H12" s="936">
        <v>15</v>
      </c>
      <c r="I12" s="904">
        <v>0.9973659346396019</v>
      </c>
      <c r="J12" s="936">
        <v>23</v>
      </c>
      <c r="K12" s="905">
        <v>270610.3080421689</v>
      </c>
      <c r="L12" s="936">
        <v>29</v>
      </c>
      <c r="M12" s="904">
        <v>1.0227755407703352</v>
      </c>
      <c r="N12" s="937">
        <v>29</v>
      </c>
    </row>
    <row r="13" spans="1:14" ht="18" customHeight="1">
      <c r="A13" s="909" t="s">
        <v>470</v>
      </c>
      <c r="B13" s="909" t="s">
        <v>471</v>
      </c>
      <c r="C13" s="905">
        <v>266975.52906221914</v>
      </c>
      <c r="D13" s="936">
        <v>30</v>
      </c>
      <c r="E13" s="904">
        <v>1.020299711042108</v>
      </c>
      <c r="F13" s="936">
        <v>32</v>
      </c>
      <c r="G13" s="905">
        <v>346713.1989708405</v>
      </c>
      <c r="H13" s="936">
        <v>8</v>
      </c>
      <c r="I13" s="904">
        <v>0.9875907959636744</v>
      </c>
      <c r="J13" s="936">
        <v>24</v>
      </c>
      <c r="K13" s="905">
        <v>270311.84122389415</v>
      </c>
      <c r="L13" s="936">
        <v>30</v>
      </c>
      <c r="M13" s="904">
        <v>1.0158000169278802</v>
      </c>
      <c r="N13" s="937">
        <v>36</v>
      </c>
    </row>
    <row r="14" spans="1:14" ht="18" customHeight="1">
      <c r="A14" s="909" t="s">
        <v>472</v>
      </c>
      <c r="B14" s="909" t="s">
        <v>473</v>
      </c>
      <c r="C14" s="905">
        <v>275868.5320543589</v>
      </c>
      <c r="D14" s="936">
        <v>23</v>
      </c>
      <c r="E14" s="904">
        <v>1.0369240474623505</v>
      </c>
      <c r="F14" s="936">
        <v>23</v>
      </c>
      <c r="G14" s="905">
        <v>339061.73973333335</v>
      </c>
      <c r="H14" s="936">
        <v>11</v>
      </c>
      <c r="I14" s="904">
        <v>1.0443154012714366</v>
      </c>
      <c r="J14" s="936">
        <v>16</v>
      </c>
      <c r="K14" s="905">
        <v>279233.7870856883</v>
      </c>
      <c r="L14" s="936">
        <v>21</v>
      </c>
      <c r="M14" s="904">
        <v>1.035086989801293</v>
      </c>
      <c r="N14" s="937">
        <v>20</v>
      </c>
    </row>
    <row r="15" spans="1:14" ht="18" customHeight="1">
      <c r="A15" s="909" t="s">
        <v>474</v>
      </c>
      <c r="B15" s="909" t="s">
        <v>475</v>
      </c>
      <c r="C15" s="905">
        <v>271055.99747836834</v>
      </c>
      <c r="D15" s="936">
        <v>27</v>
      </c>
      <c r="E15" s="904">
        <v>1.0330205160997321</v>
      </c>
      <c r="F15" s="936">
        <v>27</v>
      </c>
      <c r="G15" s="905">
        <v>337106.252254509</v>
      </c>
      <c r="H15" s="936">
        <v>12</v>
      </c>
      <c r="I15" s="904">
        <v>1.0498472501847156</v>
      </c>
      <c r="J15" s="936">
        <v>13</v>
      </c>
      <c r="K15" s="905">
        <v>273564.370216045</v>
      </c>
      <c r="L15" s="936">
        <v>27</v>
      </c>
      <c r="M15" s="904">
        <v>1.03155642731786</v>
      </c>
      <c r="N15" s="937">
        <v>23</v>
      </c>
    </row>
    <row r="16" spans="1:14" ht="18" customHeight="1">
      <c r="A16" s="909" t="s">
        <v>476</v>
      </c>
      <c r="B16" s="909" t="s">
        <v>678</v>
      </c>
      <c r="C16" s="905">
        <v>276680.21659543586</v>
      </c>
      <c r="D16" s="936">
        <v>22</v>
      </c>
      <c r="E16" s="904">
        <v>1.0748411367142219</v>
      </c>
      <c r="F16" s="936">
        <v>3</v>
      </c>
      <c r="G16" s="905">
        <v>329244.57954545453</v>
      </c>
      <c r="H16" s="936">
        <v>17</v>
      </c>
      <c r="I16" s="904">
        <v>1.127105639535288</v>
      </c>
      <c r="J16" s="936">
        <v>7</v>
      </c>
      <c r="K16" s="905">
        <v>280163.1350048942</v>
      </c>
      <c r="L16" s="936">
        <v>19</v>
      </c>
      <c r="M16" s="904">
        <v>1.0764027011387143</v>
      </c>
      <c r="N16" s="937">
        <v>3</v>
      </c>
    </row>
    <row r="17" spans="1:14" ht="18" customHeight="1">
      <c r="A17" s="909" t="s">
        <v>479</v>
      </c>
      <c r="B17" s="909" t="s">
        <v>480</v>
      </c>
      <c r="C17" s="905">
        <v>252380.34435299496</v>
      </c>
      <c r="D17" s="936">
        <v>40</v>
      </c>
      <c r="E17" s="904">
        <v>1.0039451289655772</v>
      </c>
      <c r="F17" s="936">
        <v>41</v>
      </c>
      <c r="G17" s="905">
        <v>376827.52156469406</v>
      </c>
      <c r="H17" s="936">
        <v>2</v>
      </c>
      <c r="I17" s="904">
        <v>1.055585978388191</v>
      </c>
      <c r="J17" s="936">
        <v>12</v>
      </c>
      <c r="K17" s="905">
        <v>257806.2347487646</v>
      </c>
      <c r="L17" s="936">
        <v>39</v>
      </c>
      <c r="M17" s="904">
        <v>1.0018832165465628</v>
      </c>
      <c r="N17" s="937">
        <v>40</v>
      </c>
    </row>
    <row r="18" spans="1:14" ht="18" customHeight="1">
      <c r="A18" s="909" t="s">
        <v>481</v>
      </c>
      <c r="B18" s="909" t="s">
        <v>482</v>
      </c>
      <c r="C18" s="905">
        <v>264301.1917214993</v>
      </c>
      <c r="D18" s="936">
        <v>33</v>
      </c>
      <c r="E18" s="904">
        <v>1.0522636532757126</v>
      </c>
      <c r="F18" s="936">
        <v>8</v>
      </c>
      <c r="G18" s="905">
        <v>348132.26900318614</v>
      </c>
      <c r="H18" s="936">
        <v>7</v>
      </c>
      <c r="I18" s="904">
        <v>0.9778200275952117</v>
      </c>
      <c r="J18" s="936">
        <v>27</v>
      </c>
      <c r="K18" s="905">
        <v>268002.04927058634</v>
      </c>
      <c r="L18" s="936">
        <v>31</v>
      </c>
      <c r="M18" s="904">
        <v>1.044723886441998</v>
      </c>
      <c r="N18" s="937">
        <v>13</v>
      </c>
    </row>
    <row r="19" spans="1:14" ht="18" customHeight="1">
      <c r="A19" s="909" t="s">
        <v>483</v>
      </c>
      <c r="B19" s="909" t="s">
        <v>484</v>
      </c>
      <c r="C19" s="905">
        <v>336689.41147100244</v>
      </c>
      <c r="D19" s="936">
        <v>1</v>
      </c>
      <c r="E19" s="904">
        <v>1.0401753372454812</v>
      </c>
      <c r="F19" s="936">
        <v>20</v>
      </c>
      <c r="G19" s="905">
        <v>341069.3793103448</v>
      </c>
      <c r="H19" s="936">
        <v>9</v>
      </c>
      <c r="I19" s="904">
        <v>0.9119863912900443</v>
      </c>
      <c r="J19" s="936">
        <v>36</v>
      </c>
      <c r="K19" s="905">
        <v>336992.16219759267</v>
      </c>
      <c r="L19" s="936">
        <v>1</v>
      </c>
      <c r="M19" s="904">
        <v>1.0278302895812423</v>
      </c>
      <c r="N19" s="937">
        <v>27</v>
      </c>
    </row>
    <row r="20" spans="1:14" ht="18" customHeight="1">
      <c r="A20" s="909" t="s">
        <v>485</v>
      </c>
      <c r="B20" s="909" t="s">
        <v>50</v>
      </c>
      <c r="C20" s="905">
        <v>273678.7286009309</v>
      </c>
      <c r="D20" s="936">
        <v>25</v>
      </c>
      <c r="E20" s="904">
        <v>1.0470511349273497</v>
      </c>
      <c r="F20" s="936">
        <v>11</v>
      </c>
      <c r="G20" s="905">
        <v>315089.45765641204</v>
      </c>
      <c r="H20" s="936">
        <v>22</v>
      </c>
      <c r="I20" s="904">
        <v>0.9541655268582993</v>
      </c>
      <c r="J20" s="936">
        <v>31</v>
      </c>
      <c r="K20" s="905">
        <v>275446.25599374436</v>
      </c>
      <c r="L20" s="936">
        <v>25</v>
      </c>
      <c r="M20" s="904">
        <v>1.0395198024052337</v>
      </c>
      <c r="N20" s="937">
        <v>16</v>
      </c>
    </row>
    <row r="21" spans="1:14" ht="18" customHeight="1">
      <c r="A21" s="909" t="s">
        <v>486</v>
      </c>
      <c r="B21" s="909" t="s">
        <v>487</v>
      </c>
      <c r="C21" s="905">
        <v>327670.36349789443</v>
      </c>
      <c r="D21" s="936">
        <v>2</v>
      </c>
      <c r="E21" s="904">
        <v>1.0091191633587016</v>
      </c>
      <c r="F21" s="936">
        <v>39</v>
      </c>
      <c r="G21" s="905">
        <v>339835.19509476033</v>
      </c>
      <c r="H21" s="936">
        <v>10</v>
      </c>
      <c r="I21" s="904">
        <v>1.0461007533633746</v>
      </c>
      <c r="J21" s="936">
        <v>15</v>
      </c>
      <c r="K21" s="905">
        <v>328575.3107480511</v>
      </c>
      <c r="L21" s="936">
        <v>2</v>
      </c>
      <c r="M21" s="904">
        <v>1.011864284919538</v>
      </c>
      <c r="N21" s="937">
        <v>38</v>
      </c>
    </row>
    <row r="22" spans="1:14" ht="18" customHeight="1">
      <c r="A22" s="909" t="s">
        <v>488</v>
      </c>
      <c r="B22" s="909" t="s">
        <v>490</v>
      </c>
      <c r="C22" s="905">
        <v>286160.8862197393</v>
      </c>
      <c r="D22" s="936">
        <v>13</v>
      </c>
      <c r="E22" s="904">
        <v>1.0410198815368317</v>
      </c>
      <c r="F22" s="936">
        <v>17</v>
      </c>
      <c r="G22" s="905">
        <v>379693.09392265195</v>
      </c>
      <c r="H22" s="936">
        <v>1</v>
      </c>
      <c r="I22" s="904">
        <v>1.2465166789809958</v>
      </c>
      <c r="J22" s="936">
        <v>1</v>
      </c>
      <c r="K22" s="905">
        <v>290662.17034476646</v>
      </c>
      <c r="L22" s="936">
        <v>11</v>
      </c>
      <c r="M22" s="904">
        <v>1.0506436929408027</v>
      </c>
      <c r="N22" s="937">
        <v>11</v>
      </c>
    </row>
    <row r="23" spans="1:14" ht="18" customHeight="1">
      <c r="A23" s="909" t="s">
        <v>491</v>
      </c>
      <c r="B23" s="909" t="s">
        <v>492</v>
      </c>
      <c r="C23" s="905">
        <v>258729.37259177113</v>
      </c>
      <c r="D23" s="936">
        <v>38</v>
      </c>
      <c r="E23" s="904">
        <v>1.00873962298197</v>
      </c>
      <c r="F23" s="936">
        <v>40</v>
      </c>
      <c r="G23" s="905">
        <v>297995.43352601153</v>
      </c>
      <c r="H23" s="936">
        <v>27</v>
      </c>
      <c r="I23" s="904">
        <v>1.0611193487347892</v>
      </c>
      <c r="J23" s="936">
        <v>11</v>
      </c>
      <c r="K23" s="905">
        <v>260555.52098641527</v>
      </c>
      <c r="L23" s="936">
        <v>37</v>
      </c>
      <c r="M23" s="904">
        <v>1.0103025757221313</v>
      </c>
      <c r="N23" s="937">
        <v>39</v>
      </c>
    </row>
    <row r="24" spans="1:14" ht="18" customHeight="1">
      <c r="A24" s="909" t="s">
        <v>493</v>
      </c>
      <c r="B24" s="909" t="s">
        <v>495</v>
      </c>
      <c r="C24" s="905">
        <v>285354.67047564633</v>
      </c>
      <c r="D24" s="936">
        <v>14</v>
      </c>
      <c r="E24" s="904">
        <v>1.0486492979128073</v>
      </c>
      <c r="F24" s="936">
        <v>9</v>
      </c>
      <c r="G24" s="905">
        <v>361543.5674381484</v>
      </c>
      <c r="H24" s="936">
        <v>4</v>
      </c>
      <c r="I24" s="904">
        <v>1.087972601748536</v>
      </c>
      <c r="J24" s="936">
        <v>8</v>
      </c>
      <c r="K24" s="905">
        <v>289644.0615564342</v>
      </c>
      <c r="L24" s="936">
        <v>12</v>
      </c>
      <c r="M24" s="904">
        <v>1.0498973260708047</v>
      </c>
      <c r="N24" s="937">
        <v>12</v>
      </c>
    </row>
    <row r="25" spans="1:14" ht="18" customHeight="1">
      <c r="A25" s="909" t="s">
        <v>496</v>
      </c>
      <c r="B25" s="909" t="s">
        <v>497</v>
      </c>
      <c r="C25" s="905">
        <v>286608.46883468836</v>
      </c>
      <c r="D25" s="936">
        <v>12</v>
      </c>
      <c r="E25" s="904">
        <v>1.0628743120590856</v>
      </c>
      <c r="F25" s="936">
        <v>6</v>
      </c>
      <c r="G25" s="905">
        <v>266726.69888475834</v>
      </c>
      <c r="H25" s="936">
        <v>35</v>
      </c>
      <c r="I25" s="904">
        <v>0.7796340573956742</v>
      </c>
      <c r="J25" s="936">
        <v>39</v>
      </c>
      <c r="K25" s="905">
        <v>285278.2372424657</v>
      </c>
      <c r="L25" s="936">
        <v>14</v>
      </c>
      <c r="M25" s="904">
        <v>1.0356480824812593</v>
      </c>
      <c r="N25" s="937">
        <v>19</v>
      </c>
    </row>
    <row r="26" spans="1:14" ht="18" customHeight="1">
      <c r="A26" s="909" t="s">
        <v>498</v>
      </c>
      <c r="B26" s="909" t="s">
        <v>499</v>
      </c>
      <c r="C26" s="905">
        <v>277455.8534065141</v>
      </c>
      <c r="D26" s="936">
        <v>20</v>
      </c>
      <c r="E26" s="904">
        <v>1.019853168564712</v>
      </c>
      <c r="F26" s="936">
        <v>33</v>
      </c>
      <c r="G26" s="905">
        <v>293318.88212745567</v>
      </c>
      <c r="H26" s="936">
        <v>29</v>
      </c>
      <c r="I26" s="904">
        <v>1.0120577462635216</v>
      </c>
      <c r="J26" s="936">
        <v>21</v>
      </c>
      <c r="K26" s="905">
        <v>278265.3934710845</v>
      </c>
      <c r="L26" s="936">
        <v>23</v>
      </c>
      <c r="M26" s="904">
        <v>1.0187735534242268</v>
      </c>
      <c r="N26" s="937">
        <v>33</v>
      </c>
    </row>
    <row r="27" spans="1:14" ht="18" customHeight="1">
      <c r="A27" s="909" t="s">
        <v>500</v>
      </c>
      <c r="B27" s="909" t="s">
        <v>501</v>
      </c>
      <c r="C27" s="905">
        <v>299895.42952208105</v>
      </c>
      <c r="D27" s="936">
        <v>7</v>
      </c>
      <c r="E27" s="904">
        <v>1.0093059815590018</v>
      </c>
      <c r="F27" s="936">
        <v>38</v>
      </c>
      <c r="G27" s="905">
        <v>283833.77588306944</v>
      </c>
      <c r="H27" s="936">
        <v>32</v>
      </c>
      <c r="I27" s="904">
        <v>1.0347384852857695</v>
      </c>
      <c r="J27" s="936">
        <v>17</v>
      </c>
      <c r="K27" s="905">
        <v>298831.3060845707</v>
      </c>
      <c r="L27" s="936">
        <v>8</v>
      </c>
      <c r="M27" s="904">
        <v>1.0121156915549934</v>
      </c>
      <c r="N27" s="937">
        <v>37</v>
      </c>
    </row>
    <row r="28" spans="1:14" ht="18" customHeight="1">
      <c r="A28" s="909" t="s">
        <v>502</v>
      </c>
      <c r="B28" s="909" t="s">
        <v>503</v>
      </c>
      <c r="C28" s="905">
        <v>277709.9078377314</v>
      </c>
      <c r="D28" s="936">
        <v>19</v>
      </c>
      <c r="E28" s="904">
        <v>1.072501977800481</v>
      </c>
      <c r="F28" s="936">
        <v>4</v>
      </c>
      <c r="G28" s="905">
        <v>309955.2850061958</v>
      </c>
      <c r="H28" s="936">
        <v>24</v>
      </c>
      <c r="I28" s="904">
        <v>1.0272479033246646</v>
      </c>
      <c r="J28" s="936">
        <v>19</v>
      </c>
      <c r="K28" s="905">
        <v>280083.5299644258</v>
      </c>
      <c r="L28" s="936">
        <v>20</v>
      </c>
      <c r="M28" s="904">
        <v>1.0656366533984187</v>
      </c>
      <c r="N28" s="937">
        <v>4</v>
      </c>
    </row>
    <row r="29" spans="1:14" ht="18" customHeight="1">
      <c r="A29" s="909" t="s">
        <v>504</v>
      </c>
      <c r="B29" s="909" t="s">
        <v>505</v>
      </c>
      <c r="C29" s="905">
        <v>277340.0137216466</v>
      </c>
      <c r="D29" s="936">
        <v>21</v>
      </c>
      <c r="E29" s="904">
        <v>1.0449740242294199</v>
      </c>
      <c r="F29" s="936">
        <v>13</v>
      </c>
      <c r="G29" s="905">
        <v>336559.39799331105</v>
      </c>
      <c r="H29" s="936">
        <v>13</v>
      </c>
      <c r="I29" s="904">
        <v>0.8854565651226142</v>
      </c>
      <c r="J29" s="936">
        <v>37</v>
      </c>
      <c r="K29" s="905">
        <v>281915.361498708</v>
      </c>
      <c r="L29" s="936">
        <v>16</v>
      </c>
      <c r="M29" s="904">
        <v>1.0289618528978122</v>
      </c>
      <c r="N29" s="937">
        <v>26</v>
      </c>
    </row>
    <row r="30" spans="1:14" ht="18" customHeight="1">
      <c r="A30" s="909" t="s">
        <v>506</v>
      </c>
      <c r="B30" s="909" t="s">
        <v>310</v>
      </c>
      <c r="C30" s="905">
        <v>260271.41287215412</v>
      </c>
      <c r="D30" s="936">
        <v>37</v>
      </c>
      <c r="E30" s="904">
        <v>1.067221055385582</v>
      </c>
      <c r="F30" s="936">
        <v>5</v>
      </c>
      <c r="G30" s="905">
        <v>240933.16326530612</v>
      </c>
      <c r="H30" s="936">
        <v>39</v>
      </c>
      <c r="I30" s="904">
        <v>0.9599272004848709</v>
      </c>
      <c r="J30" s="936">
        <v>30</v>
      </c>
      <c r="K30" s="905">
        <v>258743.0673387097</v>
      </c>
      <c r="L30" s="936">
        <v>38</v>
      </c>
      <c r="M30" s="904">
        <v>1.058004561841081</v>
      </c>
      <c r="N30" s="937">
        <v>5</v>
      </c>
    </row>
    <row r="31" spans="1:14" ht="18" customHeight="1">
      <c r="A31" s="909" t="s">
        <v>507</v>
      </c>
      <c r="B31" s="909" t="s">
        <v>735</v>
      </c>
      <c r="C31" s="905">
        <v>279102.9944846182</v>
      </c>
      <c r="D31" s="936">
        <v>17</v>
      </c>
      <c r="E31" s="904">
        <v>1.021949577918695</v>
      </c>
      <c r="F31" s="936">
        <v>30</v>
      </c>
      <c r="G31" s="905">
        <v>269441.1603053435</v>
      </c>
      <c r="H31" s="936">
        <v>34</v>
      </c>
      <c r="I31" s="904">
        <v>0.977550039961851</v>
      </c>
      <c r="J31" s="936">
        <v>28</v>
      </c>
      <c r="K31" s="905">
        <v>278384.9888813252</v>
      </c>
      <c r="L31" s="936">
        <v>22</v>
      </c>
      <c r="M31" s="904">
        <v>1.0184617330997852</v>
      </c>
      <c r="N31" s="937">
        <v>34</v>
      </c>
    </row>
    <row r="32" spans="1:14" ht="18" customHeight="1">
      <c r="A32" s="909" t="s">
        <v>510</v>
      </c>
      <c r="B32" s="909" t="s">
        <v>736</v>
      </c>
      <c r="C32" s="905">
        <v>271967.7256784198</v>
      </c>
      <c r="D32" s="936">
        <v>26</v>
      </c>
      <c r="E32" s="904">
        <v>1.0420559870963744</v>
      </c>
      <c r="F32" s="936">
        <v>16</v>
      </c>
      <c r="G32" s="905">
        <v>321569.8538011696</v>
      </c>
      <c r="H32" s="936">
        <v>20</v>
      </c>
      <c r="I32" s="904">
        <v>1.2409499720128698</v>
      </c>
      <c r="J32" s="936">
        <v>3</v>
      </c>
      <c r="K32" s="905">
        <v>274913.36343115126</v>
      </c>
      <c r="L32" s="936">
        <v>26</v>
      </c>
      <c r="M32" s="904">
        <v>1.0538976288576873</v>
      </c>
      <c r="N32" s="937">
        <v>9</v>
      </c>
    </row>
    <row r="33" spans="1:14" ht="18" customHeight="1">
      <c r="A33" s="909" t="s">
        <v>513</v>
      </c>
      <c r="B33" s="909" t="s">
        <v>514</v>
      </c>
      <c r="C33" s="905">
        <v>294656.2763207906</v>
      </c>
      <c r="D33" s="936">
        <v>8</v>
      </c>
      <c r="E33" s="904">
        <v>1.0111243338548392</v>
      </c>
      <c r="F33" s="936">
        <v>37</v>
      </c>
      <c r="G33" s="905">
        <v>369995.0897226754</v>
      </c>
      <c r="H33" s="936">
        <v>3</v>
      </c>
      <c r="I33" s="904">
        <v>1.149807138920288</v>
      </c>
      <c r="J33" s="936">
        <v>6</v>
      </c>
      <c r="K33" s="905">
        <v>300085.70173994824</v>
      </c>
      <c r="L33" s="936">
        <v>7</v>
      </c>
      <c r="M33" s="904">
        <v>1.0203548522249795</v>
      </c>
      <c r="N33" s="937">
        <v>32</v>
      </c>
    </row>
    <row r="34" spans="1:14" ht="18" customHeight="1">
      <c r="A34" s="909" t="s">
        <v>515</v>
      </c>
      <c r="B34" s="909" t="s">
        <v>516</v>
      </c>
      <c r="C34" s="905">
        <v>281606.645590294</v>
      </c>
      <c r="D34" s="936">
        <v>16</v>
      </c>
      <c r="E34" s="904">
        <v>1.0343002704204038</v>
      </c>
      <c r="F34" s="936">
        <v>25</v>
      </c>
      <c r="G34" s="905">
        <v>361462.8850855746</v>
      </c>
      <c r="H34" s="936">
        <v>5</v>
      </c>
      <c r="I34" s="904">
        <v>1.068536334106693</v>
      </c>
      <c r="J34" s="936">
        <v>9</v>
      </c>
      <c r="K34" s="905">
        <v>285243.34550718183</v>
      </c>
      <c r="L34" s="936">
        <v>15</v>
      </c>
      <c r="M34" s="904">
        <v>1.0327777778377183</v>
      </c>
      <c r="N34" s="937">
        <v>22</v>
      </c>
    </row>
    <row r="35" spans="1:14" ht="18" customHeight="1">
      <c r="A35" s="909" t="s">
        <v>517</v>
      </c>
      <c r="B35" s="909" t="s">
        <v>518</v>
      </c>
      <c r="C35" s="905">
        <v>285067.31972577126</v>
      </c>
      <c r="D35" s="936">
        <v>15</v>
      </c>
      <c r="E35" s="904">
        <v>0.9811827982227774</v>
      </c>
      <c r="F35" s="936">
        <v>44</v>
      </c>
      <c r="G35" s="905">
        <v>234837.42007434944</v>
      </c>
      <c r="H35" s="936">
        <v>40</v>
      </c>
      <c r="I35" s="904">
        <v>0.9174972274402193</v>
      </c>
      <c r="J35" s="936">
        <v>35</v>
      </c>
      <c r="K35" s="905">
        <v>281182.3734905118</v>
      </c>
      <c r="L35" s="936">
        <v>17</v>
      </c>
      <c r="M35" s="904">
        <v>0.9779775223728531</v>
      </c>
      <c r="N35" s="937">
        <v>43</v>
      </c>
    </row>
    <row r="36" spans="1:14" ht="18" customHeight="1">
      <c r="A36" s="909" t="s">
        <v>519</v>
      </c>
      <c r="B36" s="909" t="s">
        <v>520</v>
      </c>
      <c r="C36" s="905">
        <v>256252.99747532705</v>
      </c>
      <c r="D36" s="936">
        <v>39</v>
      </c>
      <c r="E36" s="904">
        <v>1.0189020496656847</v>
      </c>
      <c r="F36" s="936">
        <v>35</v>
      </c>
      <c r="G36" s="905">
        <v>263079.537037037</v>
      </c>
      <c r="H36" s="936">
        <v>36</v>
      </c>
      <c r="I36" s="904">
        <v>1.0123063376685557</v>
      </c>
      <c r="J36" s="936">
        <v>20</v>
      </c>
      <c r="K36" s="905">
        <v>256725.5030976287</v>
      </c>
      <c r="L36" s="936">
        <v>40</v>
      </c>
      <c r="M36" s="904">
        <v>1.0177702624267873</v>
      </c>
      <c r="N36" s="937">
        <v>35</v>
      </c>
    </row>
    <row r="37" spans="1:14" ht="18" customHeight="1">
      <c r="A37" s="909" t="s">
        <v>521</v>
      </c>
      <c r="B37" s="909" t="s">
        <v>737</v>
      </c>
      <c r="C37" s="905">
        <v>264666.4142857143</v>
      </c>
      <c r="D37" s="936">
        <v>32</v>
      </c>
      <c r="E37" s="904">
        <v>0.9107199242623149</v>
      </c>
      <c r="F37" s="936">
        <v>48</v>
      </c>
      <c r="G37" s="905">
        <v>234276.375</v>
      </c>
      <c r="H37" s="936">
        <v>41</v>
      </c>
      <c r="I37" s="904">
        <v>0.6645948363755719</v>
      </c>
      <c r="J37" s="936">
        <v>41</v>
      </c>
      <c r="K37" s="905">
        <v>262267.2006578947</v>
      </c>
      <c r="L37" s="936">
        <v>35</v>
      </c>
      <c r="M37" s="904">
        <v>0.8856658981202035</v>
      </c>
      <c r="N37" s="937">
        <v>48</v>
      </c>
    </row>
    <row r="38" spans="1:14" ht="18" customHeight="1">
      <c r="A38" s="909" t="s">
        <v>523</v>
      </c>
      <c r="B38" s="909" t="s">
        <v>524</v>
      </c>
      <c r="C38" s="905">
        <v>260644.41464055722</v>
      </c>
      <c r="D38" s="936">
        <v>36</v>
      </c>
      <c r="E38" s="904">
        <v>1.0406253994150352</v>
      </c>
      <c r="F38" s="936">
        <v>19</v>
      </c>
      <c r="G38" s="905">
        <v>282203.2156862745</v>
      </c>
      <c r="H38" s="936">
        <v>33</v>
      </c>
      <c r="I38" s="904">
        <v>0.942690530600182</v>
      </c>
      <c r="J38" s="936">
        <v>32</v>
      </c>
      <c r="K38" s="905">
        <v>261998.6440448331</v>
      </c>
      <c r="L38" s="936">
        <v>36</v>
      </c>
      <c r="M38" s="904">
        <v>1.0305103172098318</v>
      </c>
      <c r="N38" s="937">
        <v>24</v>
      </c>
    </row>
    <row r="39" spans="1:14" ht="18" customHeight="1">
      <c r="A39" s="909" t="s">
        <v>525</v>
      </c>
      <c r="B39" s="909" t="s">
        <v>738</v>
      </c>
      <c r="C39" s="905">
        <v>274933.09804740525</v>
      </c>
      <c r="D39" s="936">
        <v>24</v>
      </c>
      <c r="E39" s="904">
        <v>1.029470085721049</v>
      </c>
      <c r="F39" s="936">
        <v>28</v>
      </c>
      <c r="G39" s="905">
        <v>300656.30417651695</v>
      </c>
      <c r="H39" s="936">
        <v>26</v>
      </c>
      <c r="I39" s="904">
        <v>1.0480622292806914</v>
      </c>
      <c r="J39" s="936">
        <v>14</v>
      </c>
      <c r="K39" s="905">
        <v>276531.43073985213</v>
      </c>
      <c r="L39" s="936">
        <v>24</v>
      </c>
      <c r="M39" s="904">
        <v>1.0297555338447946</v>
      </c>
      <c r="N39" s="937">
        <v>25</v>
      </c>
    </row>
    <row r="40" spans="1:14" ht="18" customHeight="1">
      <c r="A40" s="909" t="s">
        <v>528</v>
      </c>
      <c r="B40" s="909" t="s">
        <v>529</v>
      </c>
      <c r="C40" s="905">
        <v>319101.421251893</v>
      </c>
      <c r="D40" s="936">
        <v>4</v>
      </c>
      <c r="E40" s="904">
        <v>0.9888070694053909</v>
      </c>
      <c r="F40" s="936">
        <v>43</v>
      </c>
      <c r="G40" s="905">
        <v>304648.01061007957</v>
      </c>
      <c r="H40" s="936">
        <v>25</v>
      </c>
      <c r="I40" s="904">
        <v>0.8416370336187377</v>
      </c>
      <c r="J40" s="936">
        <v>38</v>
      </c>
      <c r="K40" s="905">
        <v>317845.6167319659</v>
      </c>
      <c r="L40" s="936">
        <v>4</v>
      </c>
      <c r="M40" s="904">
        <v>0.9728001295478785</v>
      </c>
      <c r="N40" s="937">
        <v>44</v>
      </c>
    </row>
    <row r="41" spans="1:14" ht="18" customHeight="1">
      <c r="A41" s="909" t="s">
        <v>530</v>
      </c>
      <c r="B41" s="909" t="s">
        <v>532</v>
      </c>
      <c r="C41" s="905">
        <v>316538.96744186047</v>
      </c>
      <c r="D41" s="936">
        <v>5</v>
      </c>
      <c r="E41" s="904">
        <v>1.0449252973548726</v>
      </c>
      <c r="F41" s="936">
        <v>14</v>
      </c>
      <c r="G41" s="905">
        <v>286441.58974358975</v>
      </c>
      <c r="H41" s="936">
        <v>31</v>
      </c>
      <c r="I41" s="904">
        <v>0.98307046418976</v>
      </c>
      <c r="J41" s="936">
        <v>25</v>
      </c>
      <c r="K41" s="905">
        <v>314036.20042643923</v>
      </c>
      <c r="L41" s="936">
        <v>5</v>
      </c>
      <c r="M41" s="904">
        <v>1.0405850791247044</v>
      </c>
      <c r="N41" s="937">
        <v>15</v>
      </c>
    </row>
    <row r="42" spans="1:14" ht="18" customHeight="1">
      <c r="A42" s="909" t="s">
        <v>533</v>
      </c>
      <c r="B42" s="909" t="s">
        <v>739</v>
      </c>
      <c r="C42" s="905">
        <v>265157.1800680603</v>
      </c>
      <c r="D42" s="936">
        <v>31</v>
      </c>
      <c r="E42" s="904">
        <v>1.0601493056184685</v>
      </c>
      <c r="F42" s="936">
        <v>7</v>
      </c>
      <c r="G42" s="905">
        <v>294978.1818181818</v>
      </c>
      <c r="H42" s="936">
        <v>28</v>
      </c>
      <c r="I42" s="904">
        <v>1.0283400608132292</v>
      </c>
      <c r="J42" s="936">
        <v>18</v>
      </c>
      <c r="K42" s="905">
        <v>267039.6681544908</v>
      </c>
      <c r="L42" s="936">
        <v>32</v>
      </c>
      <c r="M42" s="904">
        <v>1.0563012991225444</v>
      </c>
      <c r="N42" s="937">
        <v>7</v>
      </c>
    </row>
    <row r="43" spans="1:14" ht="18" customHeight="1">
      <c r="A43" s="909" t="s">
        <v>536</v>
      </c>
      <c r="B43" s="909" t="s">
        <v>740</v>
      </c>
      <c r="C43" s="905">
        <v>287023.8198267565</v>
      </c>
      <c r="D43" s="936">
        <v>11</v>
      </c>
      <c r="E43" s="904">
        <v>1.0197992060433025</v>
      </c>
      <c r="F43" s="936">
        <v>34</v>
      </c>
      <c r="G43" s="905">
        <v>323536.04904632154</v>
      </c>
      <c r="H43" s="936">
        <v>19</v>
      </c>
      <c r="I43" s="904">
        <v>1.066500679017839</v>
      </c>
      <c r="J43" s="936">
        <v>10</v>
      </c>
      <c r="K43" s="905">
        <v>289433.02301330457</v>
      </c>
      <c r="L43" s="936">
        <v>13</v>
      </c>
      <c r="M43" s="904">
        <v>1.0218960280590228</v>
      </c>
      <c r="N43" s="937">
        <v>30</v>
      </c>
    </row>
    <row r="44" spans="1:14" ht="18" customHeight="1">
      <c r="A44" s="909" t="s">
        <v>538</v>
      </c>
      <c r="B44" s="909" t="s">
        <v>741</v>
      </c>
      <c r="C44" s="905">
        <v>324131.9231774236</v>
      </c>
      <c r="D44" s="936">
        <v>3</v>
      </c>
      <c r="E44" s="904">
        <v>1.0408307174943594</v>
      </c>
      <c r="F44" s="936">
        <v>18</v>
      </c>
      <c r="G44" s="905">
        <v>248818.31288343557</v>
      </c>
      <c r="H44" s="936">
        <v>38</v>
      </c>
      <c r="I44" s="904">
        <v>1.152698018870504</v>
      </c>
      <c r="J44" s="936">
        <v>5</v>
      </c>
      <c r="K44" s="905">
        <v>318219.9951842042</v>
      </c>
      <c r="L44" s="936">
        <v>3</v>
      </c>
      <c r="M44" s="904">
        <v>1.052385818587524</v>
      </c>
      <c r="N44" s="937">
        <v>10</v>
      </c>
    </row>
    <row r="45" spans="1:14" ht="18" customHeight="1">
      <c r="A45" s="909" t="s">
        <v>541</v>
      </c>
      <c r="B45" s="909" t="s">
        <v>742</v>
      </c>
      <c r="C45" s="905">
        <v>301065.2781797717</v>
      </c>
      <c r="D45" s="936">
        <v>6</v>
      </c>
      <c r="E45" s="904">
        <v>1.0120117281107752</v>
      </c>
      <c r="F45" s="936">
        <v>36</v>
      </c>
      <c r="G45" s="905">
        <v>291860.8528784648</v>
      </c>
      <c r="H45" s="936">
        <v>30</v>
      </c>
      <c r="I45" s="904">
        <v>0.7697986795094128</v>
      </c>
      <c r="J45" s="936">
        <v>40</v>
      </c>
      <c r="K45" s="905">
        <v>300419.8123504785</v>
      </c>
      <c r="L45" s="936">
        <v>6</v>
      </c>
      <c r="M45" s="904">
        <v>0.9866585840705798</v>
      </c>
      <c r="N45" s="937">
        <v>42</v>
      </c>
    </row>
    <row r="46" spans="1:14" ht="18" customHeight="1">
      <c r="A46" s="909" t="s">
        <v>543</v>
      </c>
      <c r="B46" s="909" t="s">
        <v>743</v>
      </c>
      <c r="C46" s="905">
        <v>291136.3750985027</v>
      </c>
      <c r="D46" s="936">
        <v>10</v>
      </c>
      <c r="E46" s="904">
        <v>0.966763073297741</v>
      </c>
      <c r="F46" s="936">
        <v>45</v>
      </c>
      <c r="G46" s="905">
        <v>329625.2182952183</v>
      </c>
      <c r="H46" s="936">
        <v>16</v>
      </c>
      <c r="I46" s="904">
        <v>0.9331990930925234</v>
      </c>
      <c r="J46" s="936">
        <v>34</v>
      </c>
      <c r="K46" s="905">
        <v>293423.358863496</v>
      </c>
      <c r="L46" s="936">
        <v>10</v>
      </c>
      <c r="M46" s="904">
        <v>0.9613469546913432</v>
      </c>
      <c r="N46" s="937">
        <v>45</v>
      </c>
    </row>
    <row r="47" spans="1:14" ht="18" customHeight="1">
      <c r="A47" s="909" t="s">
        <v>545</v>
      </c>
      <c r="B47" s="909" t="s">
        <v>744</v>
      </c>
      <c r="C47" s="905">
        <v>291847.25782155275</v>
      </c>
      <c r="D47" s="936">
        <v>9</v>
      </c>
      <c r="E47" s="904">
        <v>1.0447858879127103</v>
      </c>
      <c r="F47" s="936">
        <v>15</v>
      </c>
      <c r="G47" s="905">
        <v>351599.3633952255</v>
      </c>
      <c r="H47" s="936">
        <v>6</v>
      </c>
      <c r="I47" s="904">
        <v>1.1850883816112958</v>
      </c>
      <c r="J47" s="936">
        <v>4</v>
      </c>
      <c r="K47" s="905">
        <v>295902.4412241224</v>
      </c>
      <c r="L47" s="936">
        <v>9</v>
      </c>
      <c r="M47" s="904">
        <v>1.0540471777931453</v>
      </c>
      <c r="N47" s="937">
        <v>8</v>
      </c>
    </row>
    <row r="48" spans="1:14" ht="18" customHeight="1">
      <c r="A48" s="909" t="s">
        <v>547</v>
      </c>
      <c r="B48" s="909" t="s">
        <v>745</v>
      </c>
      <c r="C48" s="905">
        <v>277940.7955968491</v>
      </c>
      <c r="D48" s="936">
        <v>18</v>
      </c>
      <c r="E48" s="904">
        <v>1.0340904223560752</v>
      </c>
      <c r="F48" s="936">
        <v>26</v>
      </c>
      <c r="G48" s="905">
        <v>319135.5132408575</v>
      </c>
      <c r="H48" s="936">
        <v>21</v>
      </c>
      <c r="I48" s="904">
        <v>0.9813081420588675</v>
      </c>
      <c r="J48" s="936">
        <v>26</v>
      </c>
      <c r="K48" s="905">
        <v>280995.2519869098</v>
      </c>
      <c r="L48" s="936">
        <v>18</v>
      </c>
      <c r="M48" s="904">
        <v>1.0258178017530015</v>
      </c>
      <c r="N48" s="937">
        <v>28</v>
      </c>
    </row>
    <row r="49" spans="1:14" ht="18" customHeight="1">
      <c r="A49" s="909" t="s">
        <v>549</v>
      </c>
      <c r="B49" s="909" t="s">
        <v>746</v>
      </c>
      <c r="C49" s="905">
        <v>262726.25383269164</v>
      </c>
      <c r="D49" s="936">
        <v>35</v>
      </c>
      <c r="E49" s="904">
        <v>1.0460875518700035</v>
      </c>
      <c r="F49" s="936">
        <v>12</v>
      </c>
      <c r="G49" s="905">
        <v>310372.96755994356</v>
      </c>
      <c r="H49" s="936">
        <v>23</v>
      </c>
      <c r="I49" s="904">
        <v>1.0116438375926027</v>
      </c>
      <c r="J49" s="936">
        <v>22</v>
      </c>
      <c r="K49" s="905">
        <v>264979.25636921433</v>
      </c>
      <c r="L49" s="936">
        <v>34</v>
      </c>
      <c r="M49" s="904">
        <v>1.0422343510431802</v>
      </c>
      <c r="N49" s="937">
        <v>14</v>
      </c>
    </row>
    <row r="50" spans="1:14" ht="18" customHeight="1">
      <c r="A50" s="909" t="s">
        <v>551</v>
      </c>
      <c r="B50" s="909" t="s">
        <v>747</v>
      </c>
      <c r="C50" s="905">
        <v>263022.61046857445</v>
      </c>
      <c r="D50" s="936">
        <v>34</v>
      </c>
      <c r="E50" s="904">
        <v>1.048233863761359</v>
      </c>
      <c r="F50" s="936">
        <v>10</v>
      </c>
      <c r="G50" s="905">
        <v>325873.6482939632</v>
      </c>
      <c r="H50" s="936">
        <v>18</v>
      </c>
      <c r="I50" s="904">
        <v>1.2441944495106911</v>
      </c>
      <c r="J50" s="936">
        <v>2</v>
      </c>
      <c r="K50" s="905">
        <v>266036.04347826086</v>
      </c>
      <c r="L50" s="936">
        <v>33</v>
      </c>
      <c r="M50" s="904">
        <v>1.057713614116686</v>
      </c>
      <c r="N50" s="937">
        <v>6</v>
      </c>
    </row>
    <row r="51" spans="1:14" ht="18" customHeight="1">
      <c r="A51" s="909" t="s">
        <v>553</v>
      </c>
      <c r="B51" s="909" t="s">
        <v>748</v>
      </c>
      <c r="C51" s="905">
        <v>239848.38030568088</v>
      </c>
      <c r="D51" s="936">
        <v>41</v>
      </c>
      <c r="E51" s="904">
        <v>1.0029060314989457</v>
      </c>
      <c r="F51" s="936">
        <v>42</v>
      </c>
      <c r="G51" s="905">
        <v>253901.60619754682</v>
      </c>
      <c r="H51" s="936">
        <v>37</v>
      </c>
      <c r="I51" s="904">
        <v>0.9422126886472006</v>
      </c>
      <c r="J51" s="936">
        <v>33</v>
      </c>
      <c r="K51" s="905">
        <v>240783.8126853165</v>
      </c>
      <c r="L51" s="936">
        <v>41</v>
      </c>
      <c r="M51" s="904">
        <v>0.996616990869383</v>
      </c>
      <c r="N51" s="937">
        <v>41</v>
      </c>
    </row>
    <row r="52" spans="1:14" ht="18" customHeight="1">
      <c r="A52" s="909" t="s">
        <v>653</v>
      </c>
      <c r="B52" s="909" t="s">
        <v>70</v>
      </c>
      <c r="C52" s="905">
        <v>214665.1308139535</v>
      </c>
      <c r="D52" s="936">
        <v>43</v>
      </c>
      <c r="E52" s="904">
        <v>0.9551855158194479</v>
      </c>
      <c r="F52" s="936">
        <v>46</v>
      </c>
      <c r="G52" s="905"/>
      <c r="H52" s="936"/>
      <c r="I52" s="904"/>
      <c r="J52" s="936"/>
      <c r="K52" s="905">
        <v>214665.1308139535</v>
      </c>
      <c r="L52" s="936">
        <v>43</v>
      </c>
      <c r="M52" s="904">
        <v>0.9551855158194479</v>
      </c>
      <c r="N52" s="937">
        <v>46</v>
      </c>
    </row>
    <row r="53" spans="1:14" ht="18" customHeight="1">
      <c r="A53" s="909" t="s">
        <v>654</v>
      </c>
      <c r="B53" s="909" t="s">
        <v>74</v>
      </c>
      <c r="C53" s="905"/>
      <c r="D53" s="936"/>
      <c r="E53" s="904"/>
      <c r="F53" s="936"/>
      <c r="G53" s="905"/>
      <c r="H53" s="936"/>
      <c r="I53" s="904"/>
      <c r="J53" s="936"/>
      <c r="K53" s="905"/>
      <c r="L53" s="936"/>
      <c r="M53" s="904"/>
      <c r="N53" s="937"/>
    </row>
    <row r="54" spans="1:14" ht="18" customHeight="1">
      <c r="A54" s="909" t="s">
        <v>655</v>
      </c>
      <c r="B54" s="909" t="s">
        <v>75</v>
      </c>
      <c r="C54" s="905">
        <v>199639.25531914894</v>
      </c>
      <c r="D54" s="936">
        <v>44</v>
      </c>
      <c r="E54" s="904">
        <v>1.13956417514005</v>
      </c>
      <c r="F54" s="936">
        <v>1</v>
      </c>
      <c r="G54" s="905"/>
      <c r="H54" s="936"/>
      <c r="I54" s="904"/>
      <c r="J54" s="936"/>
      <c r="K54" s="905">
        <v>199639.25531914894</v>
      </c>
      <c r="L54" s="936">
        <v>44</v>
      </c>
      <c r="M54" s="904">
        <v>1.13956417514005</v>
      </c>
      <c r="N54" s="937">
        <v>1</v>
      </c>
    </row>
    <row r="55" spans="1:14" ht="18" customHeight="1">
      <c r="A55" s="909" t="s">
        <v>656</v>
      </c>
      <c r="B55" s="909" t="s">
        <v>729</v>
      </c>
      <c r="C55" s="905">
        <v>222515.1214771623</v>
      </c>
      <c r="D55" s="936">
        <v>42</v>
      </c>
      <c r="E55" s="904">
        <v>1.1373076925137249</v>
      </c>
      <c r="F55" s="936">
        <v>2</v>
      </c>
      <c r="G55" s="905"/>
      <c r="H55" s="936"/>
      <c r="I55" s="904"/>
      <c r="J55" s="936"/>
      <c r="K55" s="905">
        <v>222515.1214771623</v>
      </c>
      <c r="L55" s="936">
        <v>42</v>
      </c>
      <c r="M55" s="904">
        <v>1.1373076925137249</v>
      </c>
      <c r="N55" s="937">
        <v>2</v>
      </c>
    </row>
    <row r="56" spans="1:14" ht="18" customHeight="1">
      <c r="A56" s="909" t="s">
        <v>657</v>
      </c>
      <c r="B56" s="909" t="s">
        <v>82</v>
      </c>
      <c r="C56" s="905">
        <v>122825.96140062714</v>
      </c>
      <c r="D56" s="936">
        <v>48</v>
      </c>
      <c r="E56" s="904">
        <v>1.0381953868656981</v>
      </c>
      <c r="F56" s="936">
        <v>21</v>
      </c>
      <c r="G56" s="905"/>
      <c r="H56" s="936"/>
      <c r="I56" s="904"/>
      <c r="J56" s="936"/>
      <c r="K56" s="905">
        <v>122825.96140062714</v>
      </c>
      <c r="L56" s="936">
        <v>48</v>
      </c>
      <c r="M56" s="904">
        <v>1.0381953868656981</v>
      </c>
      <c r="N56" s="937">
        <v>17</v>
      </c>
    </row>
    <row r="57" spans="1:14" ht="18" customHeight="1">
      <c r="A57" s="909" t="s">
        <v>658</v>
      </c>
      <c r="B57" s="909" t="s">
        <v>730</v>
      </c>
      <c r="C57" s="905">
        <v>131676.9614181439</v>
      </c>
      <c r="D57" s="936">
        <v>47</v>
      </c>
      <c r="E57" s="904">
        <v>1.036735734594029</v>
      </c>
      <c r="F57" s="936">
        <v>24</v>
      </c>
      <c r="G57" s="905"/>
      <c r="H57" s="936"/>
      <c r="I57" s="904"/>
      <c r="J57" s="936"/>
      <c r="K57" s="905">
        <v>131676.9614181439</v>
      </c>
      <c r="L57" s="936">
        <v>47</v>
      </c>
      <c r="M57" s="904">
        <v>1.036735734594029</v>
      </c>
      <c r="N57" s="937">
        <v>18</v>
      </c>
    </row>
    <row r="58" spans="1:14" ht="18" customHeight="1">
      <c r="A58" s="909" t="s">
        <v>659</v>
      </c>
      <c r="B58" s="909" t="s">
        <v>88</v>
      </c>
      <c r="C58" s="905">
        <v>139962.67510300176</v>
      </c>
      <c r="D58" s="936">
        <v>46</v>
      </c>
      <c r="E58" s="904">
        <v>0.9339977794370695</v>
      </c>
      <c r="F58" s="936">
        <v>47</v>
      </c>
      <c r="G58" s="905"/>
      <c r="H58" s="936"/>
      <c r="I58" s="904"/>
      <c r="J58" s="936"/>
      <c r="K58" s="905">
        <v>139962.67510300176</v>
      </c>
      <c r="L58" s="936">
        <v>46</v>
      </c>
      <c r="M58" s="904">
        <v>0.9339977794370695</v>
      </c>
      <c r="N58" s="937">
        <v>47</v>
      </c>
    </row>
    <row r="59" spans="1:14" ht="15" thickBot="1">
      <c r="A59" s="911" t="s">
        <v>660</v>
      </c>
      <c r="B59" s="911" t="s">
        <v>89</v>
      </c>
      <c r="C59" s="938">
        <v>156823.04392133493</v>
      </c>
      <c r="D59" s="939">
        <v>45</v>
      </c>
      <c r="E59" s="940">
        <v>1.02085614719612</v>
      </c>
      <c r="F59" s="939">
        <v>31</v>
      </c>
      <c r="G59" s="938"/>
      <c r="H59" s="941"/>
      <c r="I59" s="942"/>
      <c r="J59" s="941"/>
      <c r="K59" s="943">
        <v>156823.04392133493</v>
      </c>
      <c r="L59" s="912">
        <v>45</v>
      </c>
      <c r="M59" s="944">
        <v>1.0208561471961246</v>
      </c>
      <c r="N59" s="912">
        <v>31</v>
      </c>
    </row>
    <row r="63" ht="14.25">
      <c r="K63" s="945"/>
    </row>
  </sheetData>
  <sheetProtection/>
  <printOptions/>
  <pageMargins left="0.63" right="0.35" top="0.5" bottom="0.35" header="0.35" footer="0.26"/>
  <pageSetup fitToHeight="1" fitToWidth="1"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P68"/>
  <sheetViews>
    <sheetView zoomScalePageLayoutView="0" workbookViewId="0" topLeftCell="A1">
      <selection activeCell="F18" sqref="F18"/>
    </sheetView>
  </sheetViews>
  <sheetFormatPr defaultColWidth="16.75390625" defaultRowHeight="12.75"/>
  <cols>
    <col min="1" max="1" width="7.125" style="884" customWidth="1"/>
    <col min="2" max="2" width="16.75390625" style="884" customWidth="1"/>
    <col min="3" max="4" width="10.125" style="884" customWidth="1"/>
    <col min="5" max="5" width="10.375" style="884" customWidth="1"/>
    <col min="6" max="6" width="9.75390625" style="884" customWidth="1"/>
    <col min="7" max="7" width="10.00390625" style="884" customWidth="1"/>
    <col min="8" max="8" width="10.125" style="884" customWidth="1"/>
    <col min="9" max="9" width="9.375" style="884" customWidth="1"/>
    <col min="10" max="11" width="9.75390625" style="884" customWidth="1"/>
    <col min="12" max="12" width="9.625" style="884" customWidth="1"/>
    <col min="13" max="13" width="8.875" style="884" customWidth="1"/>
    <col min="14" max="14" width="9.75390625" style="884" customWidth="1"/>
    <col min="15" max="15" width="16.75390625" style="884" hidden="1" customWidth="1"/>
    <col min="16" max="16384" width="16.75390625" style="884" customWidth="1"/>
  </cols>
  <sheetData>
    <row r="1" spans="1:2" ht="22.5" customHeight="1">
      <c r="A1" s="882"/>
      <c r="B1" s="883" t="s">
        <v>755</v>
      </c>
    </row>
    <row r="2" ht="9.75" customHeight="1"/>
    <row r="3" spans="1:15" ht="18.75" customHeight="1">
      <c r="A3" s="886"/>
      <c r="B3" s="887" t="s">
        <v>8</v>
      </c>
      <c r="C3" s="892" t="s">
        <v>756</v>
      </c>
      <c r="D3" s="893"/>
      <c r="E3" s="893"/>
      <c r="F3" s="893"/>
      <c r="G3" s="946"/>
      <c r="H3" s="893" t="s">
        <v>757</v>
      </c>
      <c r="I3" s="893"/>
      <c r="J3" s="947"/>
      <c r="K3" s="946"/>
      <c r="L3" s="893" t="s">
        <v>758</v>
      </c>
      <c r="M3" s="893"/>
      <c r="N3" s="948"/>
      <c r="O3" s="895"/>
    </row>
    <row r="4" spans="1:15" ht="18.75" customHeight="1">
      <c r="A4" s="896"/>
      <c r="B4" s="896"/>
      <c r="C4" s="899" t="s">
        <v>710</v>
      </c>
      <c r="D4" s="899" t="s">
        <v>711</v>
      </c>
      <c r="E4" s="899" t="s">
        <v>712</v>
      </c>
      <c r="F4" s="899" t="s">
        <v>344</v>
      </c>
      <c r="G4" s="899" t="s">
        <v>710</v>
      </c>
      <c r="H4" s="899" t="s">
        <v>711</v>
      </c>
      <c r="I4" s="899" t="s">
        <v>712</v>
      </c>
      <c r="J4" s="899" t="s">
        <v>344</v>
      </c>
      <c r="K4" s="899" t="s">
        <v>710</v>
      </c>
      <c r="L4" s="899" t="s">
        <v>711</v>
      </c>
      <c r="M4" s="899" t="s">
        <v>712</v>
      </c>
      <c r="N4" s="900" t="s">
        <v>344</v>
      </c>
      <c r="O4" s="895"/>
    </row>
    <row r="5" spans="1:15" ht="17.25" customHeight="1">
      <c r="A5" s="901"/>
      <c r="B5" s="918" t="s">
        <v>713</v>
      </c>
      <c r="C5" s="905">
        <v>30702</v>
      </c>
      <c r="D5" s="905">
        <v>7393</v>
      </c>
      <c r="E5" s="905">
        <v>6635</v>
      </c>
      <c r="F5" s="905">
        <v>10890</v>
      </c>
      <c r="G5" s="905">
        <v>36648</v>
      </c>
      <c r="H5" s="905">
        <v>8675</v>
      </c>
      <c r="I5" s="905">
        <v>6586</v>
      </c>
      <c r="J5" s="905">
        <v>12152</v>
      </c>
      <c r="K5" s="905">
        <v>31037</v>
      </c>
      <c r="L5" s="905">
        <v>7474</v>
      </c>
      <c r="M5" s="905">
        <v>6631</v>
      </c>
      <c r="N5" s="906">
        <v>10970</v>
      </c>
      <c r="O5" s="895">
        <v>24057</v>
      </c>
    </row>
    <row r="6" spans="1:15" ht="17.25" customHeight="1">
      <c r="A6" s="901"/>
      <c r="B6" s="949" t="s">
        <v>211</v>
      </c>
      <c r="C6" s="905">
        <v>31528.39997707231</v>
      </c>
      <c r="D6" s="905">
        <v>7618.722094343223</v>
      </c>
      <c r="E6" s="905">
        <v>6710.793373033957</v>
      </c>
      <c r="F6" s="905">
        <v>11194.860336327347</v>
      </c>
      <c r="G6" s="905">
        <v>37889.12925388246</v>
      </c>
      <c r="H6" s="905">
        <v>8944.858598496143</v>
      </c>
      <c r="I6" s="905">
        <v>6680.446535033697</v>
      </c>
      <c r="J6" s="905">
        <v>12473.222483432604</v>
      </c>
      <c r="K6" s="905">
        <v>31900.96217214917</v>
      </c>
      <c r="L6" s="905">
        <v>7707.559113565876</v>
      </c>
      <c r="M6" s="905">
        <v>6708.61458660122</v>
      </c>
      <c r="N6" s="906">
        <v>11279.873933827716</v>
      </c>
      <c r="O6" s="895">
        <v>24695</v>
      </c>
    </row>
    <row r="7" spans="1:15" ht="17.25" customHeight="1">
      <c r="A7" s="901"/>
      <c r="B7" s="949" t="s">
        <v>269</v>
      </c>
      <c r="C7" s="905">
        <v>32846.30404658325</v>
      </c>
      <c r="D7" s="905">
        <v>7808.08996661993</v>
      </c>
      <c r="E7" s="905">
        <v>6861.229057239586</v>
      </c>
      <c r="F7" s="905">
        <v>11577.834856160975</v>
      </c>
      <c r="G7" s="905">
        <v>39370.3989740064</v>
      </c>
      <c r="H7" s="905">
        <v>9131.423568723607</v>
      </c>
      <c r="I7" s="905">
        <v>6842.619598340033</v>
      </c>
      <c r="J7" s="905">
        <v>12918.924182334384</v>
      </c>
      <c r="K7" s="905">
        <v>33216.539963617426</v>
      </c>
      <c r="L7" s="905">
        <v>7892.548282821594</v>
      </c>
      <c r="M7" s="905">
        <v>6859.95066406443</v>
      </c>
      <c r="N7" s="906">
        <v>11663.057951544559</v>
      </c>
      <c r="O7" s="895">
        <v>25037</v>
      </c>
    </row>
    <row r="8" spans="1:15" ht="17.25" customHeight="1">
      <c r="A8" s="901"/>
      <c r="B8" s="949" t="s">
        <v>270</v>
      </c>
      <c r="C8" s="905">
        <v>33706.12091641147</v>
      </c>
      <c r="D8" s="905">
        <v>8006.321259975639</v>
      </c>
      <c r="E8" s="905">
        <v>6858.47477408026</v>
      </c>
      <c r="F8" s="905">
        <v>11833.31690216273</v>
      </c>
      <c r="G8" s="905">
        <v>39691.53592995509</v>
      </c>
      <c r="H8" s="905">
        <v>9367.198661468063</v>
      </c>
      <c r="I8" s="905">
        <v>6821.03045497073</v>
      </c>
      <c r="J8" s="905">
        <v>13212.74500999792</v>
      </c>
      <c r="K8" s="905">
        <v>34011.26925419342</v>
      </c>
      <c r="L8" s="905">
        <v>8082.344332097326</v>
      </c>
      <c r="M8" s="905">
        <v>6856.23137017656</v>
      </c>
      <c r="N8" s="906">
        <v>11910.28803863332</v>
      </c>
      <c r="O8" s="895">
        <v>26188</v>
      </c>
    </row>
    <row r="9" spans="1:15" ht="17.25" customHeight="1">
      <c r="A9" s="901"/>
      <c r="B9" s="909" t="s">
        <v>714</v>
      </c>
      <c r="C9" s="905">
        <v>34773.63220078542</v>
      </c>
      <c r="D9" s="905">
        <v>8248.580492678328</v>
      </c>
      <c r="E9" s="905">
        <v>6983.455382022831</v>
      </c>
      <c r="F9" s="905">
        <v>12201.859762635657</v>
      </c>
      <c r="G9" s="905">
        <v>40270.16259433116</v>
      </c>
      <c r="H9" s="905">
        <v>9562.688527837334</v>
      </c>
      <c r="I9" s="905">
        <v>6850.014390529189</v>
      </c>
      <c r="J9" s="905">
        <v>13391.145594184214</v>
      </c>
      <c r="K9" s="905">
        <v>34999.723752027254</v>
      </c>
      <c r="L9" s="905">
        <v>8308.584210008192</v>
      </c>
      <c r="M9" s="905">
        <v>6976.880654173749</v>
      </c>
      <c r="N9" s="906">
        <v>12256.068456150917</v>
      </c>
      <c r="O9" s="895">
        <v>28188</v>
      </c>
    </row>
    <row r="10" spans="1:15" ht="17.25" customHeight="1">
      <c r="A10" s="901"/>
      <c r="B10" s="909" t="s">
        <v>34</v>
      </c>
      <c r="C10" s="905">
        <v>34575.31505269009</v>
      </c>
      <c r="D10" s="905">
        <v>8248.518954394003</v>
      </c>
      <c r="E10" s="905">
        <v>6977.050204321708</v>
      </c>
      <c r="F10" s="905">
        <v>12232.798963610707</v>
      </c>
      <c r="G10" s="905">
        <v>40579.06843168278</v>
      </c>
      <c r="H10" s="905">
        <v>9530.409142520486</v>
      </c>
      <c r="I10" s="905">
        <v>6825.153347370345</v>
      </c>
      <c r="J10" s="905">
        <v>13402.20942380183</v>
      </c>
      <c r="K10" s="905">
        <v>34825.674704697056</v>
      </c>
      <c r="L10" s="905">
        <v>8308.79386004234</v>
      </c>
      <c r="M10" s="905">
        <v>6969.260899480889</v>
      </c>
      <c r="N10" s="906">
        <v>12287.656707821461</v>
      </c>
      <c r="O10" s="895">
        <v>28000</v>
      </c>
    </row>
    <row r="11" spans="1:15" ht="17.25" customHeight="1">
      <c r="A11" s="901"/>
      <c r="B11" s="909" t="s">
        <v>35</v>
      </c>
      <c r="C11" s="905">
        <v>31216.39686811486</v>
      </c>
      <c r="D11" s="905">
        <v>8490.926341953216</v>
      </c>
      <c r="E11" s="905">
        <v>7148.349523977433</v>
      </c>
      <c r="F11" s="905">
        <v>12631.163643985572</v>
      </c>
      <c r="G11" s="905">
        <v>36273.66155466333</v>
      </c>
      <c r="H11" s="905">
        <v>9986.472351915396</v>
      </c>
      <c r="I11" s="905">
        <v>7185.0141090759835</v>
      </c>
      <c r="J11" s="905">
        <v>13245.490452964308</v>
      </c>
      <c r="K11" s="905">
        <v>31481.539049235995</v>
      </c>
      <c r="L11" s="905">
        <v>8596.92247636286</v>
      </c>
      <c r="M11" s="905">
        <v>7151.250147135824</v>
      </c>
      <c r="N11" s="906">
        <v>12673.380497488393</v>
      </c>
      <c r="O11" s="895">
        <v>25995</v>
      </c>
    </row>
    <row r="12" spans="1:15" ht="17.25" customHeight="1">
      <c r="A12" s="901"/>
      <c r="B12" s="909" t="s">
        <v>36</v>
      </c>
      <c r="C12" s="905">
        <v>34382.82631204833</v>
      </c>
      <c r="D12" s="905">
        <v>8259.90115924132</v>
      </c>
      <c r="E12" s="905">
        <v>6984.691823682962</v>
      </c>
      <c r="F12" s="905">
        <v>12252.008950613588</v>
      </c>
      <c r="G12" s="905">
        <v>40270.16259433116</v>
      </c>
      <c r="H12" s="905">
        <v>9562.688527837334</v>
      </c>
      <c r="I12" s="905">
        <v>6850.014390529189</v>
      </c>
      <c r="J12" s="905">
        <v>13391.145594184214</v>
      </c>
      <c r="K12" s="905">
        <v>34631.989186400824</v>
      </c>
      <c r="L12" s="905">
        <v>8322.65353295486</v>
      </c>
      <c r="M12" s="905">
        <v>6977.61349933141</v>
      </c>
      <c r="N12" s="906">
        <v>12306.671259441493</v>
      </c>
      <c r="O12" s="895">
        <v>27879</v>
      </c>
    </row>
    <row r="13" spans="1:15" ht="17.25" customHeight="1">
      <c r="A13" s="901"/>
      <c r="B13" s="909" t="s">
        <v>38</v>
      </c>
      <c r="C13" s="905">
        <v>47728.6715393609</v>
      </c>
      <c r="D13" s="905">
        <v>8052.292446370523</v>
      </c>
      <c r="E13" s="905">
        <v>6965.895417609115</v>
      </c>
      <c r="F13" s="905">
        <v>11296.95887519323</v>
      </c>
      <c r="G13" s="905"/>
      <c r="H13" s="905" t="s">
        <v>276</v>
      </c>
      <c r="I13" s="905" t="s">
        <v>276</v>
      </c>
      <c r="J13" s="905" t="s">
        <v>276</v>
      </c>
      <c r="K13" s="905">
        <v>47728.6715393609</v>
      </c>
      <c r="L13" s="905">
        <v>8052.292446370523</v>
      </c>
      <c r="M13" s="905">
        <v>6965.895417609115</v>
      </c>
      <c r="N13" s="906">
        <v>11296.95887519323</v>
      </c>
      <c r="O13" s="895">
        <v>36234</v>
      </c>
    </row>
    <row r="14" spans="1:15" ht="17.25" customHeight="1">
      <c r="A14" s="901"/>
      <c r="B14" s="909"/>
      <c r="C14" s="905"/>
      <c r="D14" s="905"/>
      <c r="E14" s="905"/>
      <c r="F14" s="905"/>
      <c r="G14" s="905" t="s">
        <v>276</v>
      </c>
      <c r="H14" s="905" t="s">
        <v>276</v>
      </c>
      <c r="I14" s="905" t="s">
        <v>276</v>
      </c>
      <c r="J14" s="905" t="s">
        <v>276</v>
      </c>
      <c r="K14" s="905" t="s">
        <v>276</v>
      </c>
      <c r="L14" s="905" t="s">
        <v>276</v>
      </c>
      <c r="M14" s="905" t="s">
        <v>276</v>
      </c>
      <c r="N14" s="906" t="s">
        <v>276</v>
      </c>
      <c r="O14" s="895" t="s">
        <v>276</v>
      </c>
    </row>
    <row r="15" spans="1:15" ht="17.25" customHeight="1">
      <c r="A15" s="909" t="s">
        <v>463</v>
      </c>
      <c r="B15" s="909" t="s">
        <v>464</v>
      </c>
      <c r="C15" s="905">
        <v>35470.6456155099</v>
      </c>
      <c r="D15" s="905">
        <v>8254.45438414156</v>
      </c>
      <c r="E15" s="905">
        <v>6967.302984196453</v>
      </c>
      <c r="F15" s="905">
        <v>12262.326462449091</v>
      </c>
      <c r="G15" s="905">
        <v>40536.23854757163</v>
      </c>
      <c r="H15" s="905">
        <v>9859.864128048537</v>
      </c>
      <c r="I15" s="905">
        <v>6861.873333753175</v>
      </c>
      <c r="J15" s="905">
        <v>13217.312568699319</v>
      </c>
      <c r="K15" s="905">
        <v>35597.0485905833</v>
      </c>
      <c r="L15" s="905">
        <v>8303.804534588468</v>
      </c>
      <c r="M15" s="905">
        <v>6963.84287002609</v>
      </c>
      <c r="N15" s="906">
        <v>12291.169295086125</v>
      </c>
      <c r="O15" s="895">
        <v>28929</v>
      </c>
    </row>
    <row r="16" spans="1:15" ht="17.25" customHeight="1">
      <c r="A16" s="909" t="s">
        <v>466</v>
      </c>
      <c r="B16" s="909" t="s">
        <v>677</v>
      </c>
      <c r="C16" s="905">
        <v>33212.02065755324</v>
      </c>
      <c r="D16" s="905">
        <v>8607.249906876435</v>
      </c>
      <c r="E16" s="905">
        <v>6838.950520870387</v>
      </c>
      <c r="F16" s="905">
        <v>12417.725932626649</v>
      </c>
      <c r="G16" s="905">
        <v>38965.48551118356</v>
      </c>
      <c r="H16" s="905">
        <v>9700.4805148022</v>
      </c>
      <c r="I16" s="905">
        <v>6627.8336717046395</v>
      </c>
      <c r="J16" s="905">
        <v>13725.090896130927</v>
      </c>
      <c r="K16" s="905">
        <v>33467.213591570086</v>
      </c>
      <c r="L16" s="905">
        <v>8658.13465762466</v>
      </c>
      <c r="M16" s="905">
        <v>6828.121969751023</v>
      </c>
      <c r="N16" s="906">
        <v>12479.177956819742</v>
      </c>
      <c r="O16" s="895">
        <v>27262</v>
      </c>
    </row>
    <row r="17" spans="1:15" ht="17.25" customHeight="1">
      <c r="A17" s="909" t="s">
        <v>470</v>
      </c>
      <c r="B17" s="909" t="s">
        <v>471</v>
      </c>
      <c r="C17" s="905">
        <v>36455.95396996736</v>
      </c>
      <c r="D17" s="905">
        <v>7907.902680526329</v>
      </c>
      <c r="E17" s="905">
        <v>7074.895732315107</v>
      </c>
      <c r="F17" s="905">
        <v>12005.70356323233</v>
      </c>
      <c r="G17" s="905">
        <v>41712.285900104056</v>
      </c>
      <c r="H17" s="905">
        <v>8936.859968722261</v>
      </c>
      <c r="I17" s="905">
        <v>6954.942091196242</v>
      </c>
      <c r="J17" s="905">
        <v>13130.307867195957</v>
      </c>
      <c r="K17" s="905">
        <v>36698.96901294615</v>
      </c>
      <c r="L17" s="905">
        <v>7958.470565630328</v>
      </c>
      <c r="M17" s="905">
        <v>7068.581588780863</v>
      </c>
      <c r="N17" s="906">
        <v>12061.143375961481</v>
      </c>
      <c r="O17" s="895">
        <v>30266</v>
      </c>
    </row>
    <row r="18" spans="1:15" ht="17.25" customHeight="1">
      <c r="A18" s="909" t="s">
        <v>472</v>
      </c>
      <c r="B18" s="909" t="s">
        <v>473</v>
      </c>
      <c r="C18" s="905">
        <v>35351.80481953427</v>
      </c>
      <c r="D18" s="905">
        <v>7840.664390952874</v>
      </c>
      <c r="E18" s="905">
        <v>6929.878621132481</v>
      </c>
      <c r="F18" s="905">
        <v>11828.637532423012</v>
      </c>
      <c r="G18" s="905">
        <v>43386.69347365114</v>
      </c>
      <c r="H18" s="905">
        <v>9696.711884095383</v>
      </c>
      <c r="I18" s="905">
        <v>6856.28071806193</v>
      </c>
      <c r="J18" s="905">
        <v>13831.27582455835</v>
      </c>
      <c r="K18" s="905">
        <v>35766.02833336032</v>
      </c>
      <c r="L18" s="905">
        <v>7943.869164755825</v>
      </c>
      <c r="M18" s="905">
        <v>6925.4348913481945</v>
      </c>
      <c r="N18" s="906">
        <v>11940.431584955959</v>
      </c>
      <c r="O18" s="895">
        <v>27505</v>
      </c>
    </row>
    <row r="19" spans="1:15" ht="17.25" customHeight="1">
      <c r="A19" s="909" t="s">
        <v>474</v>
      </c>
      <c r="B19" s="909" t="s">
        <v>475</v>
      </c>
      <c r="C19" s="905">
        <v>38472.11968795512</v>
      </c>
      <c r="D19" s="905">
        <v>8123.0106817745345</v>
      </c>
      <c r="E19" s="905">
        <v>6973.847151949029</v>
      </c>
      <c r="F19" s="905">
        <v>11970.153261682679</v>
      </c>
      <c r="G19" s="905">
        <v>40461.61597563508</v>
      </c>
      <c r="H19" s="905">
        <v>9385.477730804727</v>
      </c>
      <c r="I19" s="905">
        <v>6759.857748810263</v>
      </c>
      <c r="J19" s="905">
        <v>13329.716205909446</v>
      </c>
      <c r="K19" s="905">
        <v>38561.74736891342</v>
      </c>
      <c r="L19" s="905">
        <v>8175.064420559291</v>
      </c>
      <c r="M19" s="905">
        <v>6964.464448935249</v>
      </c>
      <c r="N19" s="906">
        <v>12027.562380796231</v>
      </c>
      <c r="O19" s="895">
        <v>29704</v>
      </c>
    </row>
    <row r="20" spans="1:15" ht="17.25" customHeight="1">
      <c r="A20" s="909" t="s">
        <v>476</v>
      </c>
      <c r="B20" s="909" t="s">
        <v>678</v>
      </c>
      <c r="C20" s="905">
        <v>32331.811055298236</v>
      </c>
      <c r="D20" s="905">
        <v>9022.957211348827</v>
      </c>
      <c r="E20" s="905">
        <v>6942.38050832755</v>
      </c>
      <c r="F20" s="905">
        <v>12609.744086732819</v>
      </c>
      <c r="G20" s="905">
        <v>40045.405693950175</v>
      </c>
      <c r="H20" s="905">
        <v>10753.093119810203</v>
      </c>
      <c r="I20" s="905">
        <v>7755.525554484088</v>
      </c>
      <c r="J20" s="905">
        <v>14170.75369265382</v>
      </c>
      <c r="K20" s="905">
        <v>32776.00231571613</v>
      </c>
      <c r="L20" s="905">
        <v>9143.56392869879</v>
      </c>
      <c r="M20" s="905">
        <v>7009.490051730999</v>
      </c>
      <c r="N20" s="906">
        <v>12718.842834972962</v>
      </c>
      <c r="O20" s="895">
        <v>24087</v>
      </c>
    </row>
    <row r="21" spans="1:15" ht="17.25" customHeight="1">
      <c r="A21" s="909" t="s">
        <v>479</v>
      </c>
      <c r="B21" s="909" t="s">
        <v>480</v>
      </c>
      <c r="C21" s="905">
        <v>36560.06671790427</v>
      </c>
      <c r="D21" s="905">
        <v>8104.673154651521</v>
      </c>
      <c r="E21" s="905">
        <v>6706.359703665912</v>
      </c>
      <c r="F21" s="905">
        <v>11438.100068592648</v>
      </c>
      <c r="G21" s="905">
        <v>48857.70168688961</v>
      </c>
      <c r="H21" s="905">
        <v>11478.358550090137</v>
      </c>
      <c r="I21" s="905">
        <v>6247.58407421724</v>
      </c>
      <c r="J21" s="905">
        <v>15598.797550342537</v>
      </c>
      <c r="K21" s="905">
        <v>37203.99079526436</v>
      </c>
      <c r="L21" s="905">
        <v>8257.507681089673</v>
      </c>
      <c r="M21" s="905">
        <v>6682.444966098109</v>
      </c>
      <c r="N21" s="906">
        <v>11635.892599142593</v>
      </c>
      <c r="O21" s="895">
        <v>29327</v>
      </c>
    </row>
    <row r="22" spans="1:15" ht="17.25" customHeight="1">
      <c r="A22" s="909" t="s">
        <v>481</v>
      </c>
      <c r="B22" s="909" t="s">
        <v>482</v>
      </c>
      <c r="C22" s="905">
        <v>36641.900661097265</v>
      </c>
      <c r="D22" s="905">
        <v>7874.191040125753</v>
      </c>
      <c r="E22" s="905">
        <v>6895.608387335381</v>
      </c>
      <c r="F22" s="905">
        <v>11928.737497521279</v>
      </c>
      <c r="G22" s="905">
        <v>48253.9428876028</v>
      </c>
      <c r="H22" s="905">
        <v>9163.297327943206</v>
      </c>
      <c r="I22" s="905">
        <v>6677.86377166871</v>
      </c>
      <c r="J22" s="905">
        <v>13061.79716852244</v>
      </c>
      <c r="K22" s="905">
        <v>37114.1208348817</v>
      </c>
      <c r="L22" s="905">
        <v>7943.634662013762</v>
      </c>
      <c r="M22" s="905">
        <v>6883.04668441176</v>
      </c>
      <c r="N22" s="906">
        <v>11988.374200356486</v>
      </c>
      <c r="O22" s="895">
        <v>28904</v>
      </c>
    </row>
    <row r="23" spans="1:15" ht="17.25" customHeight="1">
      <c r="A23" s="909" t="s">
        <v>483</v>
      </c>
      <c r="B23" s="909" t="s">
        <v>484</v>
      </c>
      <c r="C23" s="905">
        <v>30696.85844885725</v>
      </c>
      <c r="D23" s="905">
        <v>9529.908211762115</v>
      </c>
      <c r="E23" s="905">
        <v>6590.089574002708</v>
      </c>
      <c r="F23" s="905">
        <v>13422.964991527328</v>
      </c>
      <c r="G23" s="905">
        <v>36894.939705225544</v>
      </c>
      <c r="H23" s="905">
        <v>11694.097003614317</v>
      </c>
      <c r="I23" s="905">
        <v>6151.897689768977</v>
      </c>
      <c r="J23" s="905">
        <v>14941.105740181269</v>
      </c>
      <c r="K23" s="905">
        <v>31025.13360457965</v>
      </c>
      <c r="L23" s="905">
        <v>9666.734371199222</v>
      </c>
      <c r="M23" s="905">
        <v>6556.074871105134</v>
      </c>
      <c r="N23" s="906">
        <v>13519.062711556482</v>
      </c>
      <c r="O23" s="895">
        <v>25464</v>
      </c>
    </row>
    <row r="24" spans="1:15" ht="17.25" customHeight="1">
      <c r="A24" s="909" t="s">
        <v>485</v>
      </c>
      <c r="B24" s="909" t="s">
        <v>50</v>
      </c>
      <c r="C24" s="905">
        <v>34522.97310690786</v>
      </c>
      <c r="D24" s="905">
        <v>7953.524766807169</v>
      </c>
      <c r="E24" s="905">
        <v>7117.399266256779</v>
      </c>
      <c r="F24" s="905">
        <v>11913.899894063888</v>
      </c>
      <c r="G24" s="905">
        <v>40573.94379538996</v>
      </c>
      <c r="H24" s="905">
        <v>8728.409411812578</v>
      </c>
      <c r="I24" s="905">
        <v>6927.740024270112</v>
      </c>
      <c r="J24" s="905">
        <v>12545.296665336287</v>
      </c>
      <c r="K24" s="905">
        <v>34762.769693759226</v>
      </c>
      <c r="L24" s="905">
        <v>7989.6964121207975</v>
      </c>
      <c r="M24" s="905">
        <v>7107.577023460085</v>
      </c>
      <c r="N24" s="906">
        <v>11943.248953096952</v>
      </c>
      <c r="O24" s="895">
        <v>27538</v>
      </c>
    </row>
    <row r="25" spans="1:15" ht="17.25" customHeight="1">
      <c r="A25" s="909" t="s">
        <v>486</v>
      </c>
      <c r="B25" s="909" t="s">
        <v>487</v>
      </c>
      <c r="C25" s="905">
        <v>29178.40760878771</v>
      </c>
      <c r="D25" s="905">
        <v>9589.584433146452</v>
      </c>
      <c r="E25" s="905">
        <v>6453.515812581464</v>
      </c>
      <c r="F25" s="905">
        <v>13295.266394008799</v>
      </c>
      <c r="G25" s="905">
        <v>34383.25581395349</v>
      </c>
      <c r="H25" s="905">
        <v>10147.479273723879</v>
      </c>
      <c r="I25" s="905">
        <v>6679.244856999499</v>
      </c>
      <c r="J25" s="905">
        <v>13629.875698636262</v>
      </c>
      <c r="K25" s="905">
        <v>29491.91974021426</v>
      </c>
      <c r="L25" s="905">
        <v>9633.151077866418</v>
      </c>
      <c r="M25" s="905">
        <v>6472.371900999644</v>
      </c>
      <c r="N25" s="906">
        <v>13320.426637752786</v>
      </c>
      <c r="O25" s="895">
        <v>23784</v>
      </c>
    </row>
    <row r="26" spans="1:15" ht="17.25" customHeight="1">
      <c r="A26" s="909" t="s">
        <v>488</v>
      </c>
      <c r="B26" s="909" t="s">
        <v>490</v>
      </c>
      <c r="C26" s="905">
        <v>31691.781959070955</v>
      </c>
      <c r="D26" s="905">
        <v>8084.96873838424</v>
      </c>
      <c r="E26" s="905">
        <v>6586.986610898776</v>
      </c>
      <c r="F26" s="905">
        <v>12485.143596493366</v>
      </c>
      <c r="G26" s="905">
        <v>47342.39621866009</v>
      </c>
      <c r="H26" s="905">
        <v>8912.228023312287</v>
      </c>
      <c r="I26" s="905">
        <v>6245.806107954545</v>
      </c>
      <c r="J26" s="905">
        <v>15289.08787541713</v>
      </c>
      <c r="K26" s="905">
        <v>32439.0530261402</v>
      </c>
      <c r="L26" s="905">
        <v>8126.444002094062</v>
      </c>
      <c r="M26" s="905">
        <v>6565.356057365423</v>
      </c>
      <c r="N26" s="906">
        <v>12630.76895939487</v>
      </c>
      <c r="O26" s="895">
        <v>24302</v>
      </c>
    </row>
    <row r="27" spans="1:15" ht="17.25" customHeight="1">
      <c r="A27" s="909" t="s">
        <v>491</v>
      </c>
      <c r="B27" s="909" t="s">
        <v>492</v>
      </c>
      <c r="C27" s="905">
        <v>38652.69053980442</v>
      </c>
      <c r="D27" s="905">
        <v>7957.497783616637</v>
      </c>
      <c r="E27" s="905">
        <v>6976.582902106282</v>
      </c>
      <c r="F27" s="905">
        <v>11838.081240948479</v>
      </c>
      <c r="G27" s="905">
        <v>43687.88014783527</v>
      </c>
      <c r="H27" s="905">
        <v>8635.083083760022</v>
      </c>
      <c r="I27" s="905">
        <v>6742.885884691849</v>
      </c>
      <c r="J27" s="905">
        <v>12562.718706847534</v>
      </c>
      <c r="K27" s="905">
        <v>38888.48357028063</v>
      </c>
      <c r="L27" s="905">
        <v>7991.517468975168</v>
      </c>
      <c r="M27" s="905">
        <v>6964.230116729228</v>
      </c>
      <c r="N27" s="906">
        <v>11874.513073542299</v>
      </c>
      <c r="O27" s="895">
        <v>31047</v>
      </c>
    </row>
    <row r="28" spans="1:15" ht="17.25" customHeight="1">
      <c r="A28" s="909" t="s">
        <v>493</v>
      </c>
      <c r="B28" s="909" t="s">
        <v>495</v>
      </c>
      <c r="C28" s="905">
        <v>30321.902017052224</v>
      </c>
      <c r="D28" s="905">
        <v>8416.220647078999</v>
      </c>
      <c r="E28" s="905">
        <v>6713.548756076637</v>
      </c>
      <c r="F28" s="905">
        <v>12542.150293081764</v>
      </c>
      <c r="G28" s="905">
        <v>42208.952540246704</v>
      </c>
      <c r="H28" s="905">
        <v>10106.120875437</v>
      </c>
      <c r="I28" s="905">
        <v>6728.6510067114095</v>
      </c>
      <c r="J28" s="905">
        <v>14325.009170250443</v>
      </c>
      <c r="K28" s="905">
        <v>30883.10784720166</v>
      </c>
      <c r="L28" s="905">
        <v>8527.088177353831</v>
      </c>
      <c r="M28" s="905">
        <v>6714.550106799573</v>
      </c>
      <c r="N28" s="906">
        <v>12652.815012257668</v>
      </c>
      <c r="O28" s="895">
        <v>25492</v>
      </c>
    </row>
    <row r="29" spans="1:15" ht="17.25" customHeight="1">
      <c r="A29" s="909" t="s">
        <v>496</v>
      </c>
      <c r="B29" s="909" t="s">
        <v>497</v>
      </c>
      <c r="C29" s="905">
        <v>37002.92361609874</v>
      </c>
      <c r="D29" s="905">
        <v>7948.471466669458</v>
      </c>
      <c r="E29" s="905">
        <v>7083.014242651755</v>
      </c>
      <c r="F29" s="905">
        <v>11804.227505937546</v>
      </c>
      <c r="G29" s="905">
        <v>42076.410994764396</v>
      </c>
      <c r="H29" s="905">
        <v>8150.228333890064</v>
      </c>
      <c r="I29" s="905">
        <v>6859.912496581897</v>
      </c>
      <c r="J29" s="905">
        <v>11305.956141502744</v>
      </c>
      <c r="K29" s="905">
        <v>37248.230577424496</v>
      </c>
      <c r="L29" s="905">
        <v>7961.760962253081</v>
      </c>
      <c r="M29" s="905">
        <v>7066.114030636024</v>
      </c>
      <c r="N29" s="906">
        <v>11771.773330094646</v>
      </c>
      <c r="O29" s="895">
        <v>28781</v>
      </c>
    </row>
    <row r="30" spans="1:15" ht="17.25" customHeight="1">
      <c r="A30" s="909" t="s">
        <v>498</v>
      </c>
      <c r="B30" s="909" t="s">
        <v>499</v>
      </c>
      <c r="C30" s="905">
        <v>38816.287213338735</v>
      </c>
      <c r="D30" s="905">
        <v>8184.3104357222</v>
      </c>
      <c r="E30" s="905">
        <v>7408.192420977722</v>
      </c>
      <c r="F30" s="905">
        <v>12537.179842486314</v>
      </c>
      <c r="G30" s="905">
        <v>42397.97427177288</v>
      </c>
      <c r="H30" s="905">
        <v>8636.067633653814</v>
      </c>
      <c r="I30" s="905">
        <v>7314.973885987332</v>
      </c>
      <c r="J30" s="905">
        <v>13359.736954671438</v>
      </c>
      <c r="K30" s="905">
        <v>38998.89244790882</v>
      </c>
      <c r="L30" s="905">
        <v>8206.52599160743</v>
      </c>
      <c r="M30" s="905">
        <v>7402.974247325205</v>
      </c>
      <c r="N30" s="906">
        <v>12578.842011480467</v>
      </c>
      <c r="O30" s="895">
        <v>31568</v>
      </c>
    </row>
    <row r="31" spans="1:15" ht="17.25" customHeight="1">
      <c r="A31" s="909" t="s">
        <v>500</v>
      </c>
      <c r="B31" s="909" t="s">
        <v>501</v>
      </c>
      <c r="C31" s="905">
        <v>29882.472507830887</v>
      </c>
      <c r="D31" s="905">
        <v>8925.781047800496</v>
      </c>
      <c r="E31" s="905">
        <v>6837.304187459319</v>
      </c>
      <c r="F31" s="905">
        <v>13002.240730055006</v>
      </c>
      <c r="G31" s="905">
        <v>30086.655112651646</v>
      </c>
      <c r="H31" s="905">
        <v>8960.531396764654</v>
      </c>
      <c r="I31" s="905">
        <v>6435.701120797011</v>
      </c>
      <c r="J31" s="905">
        <v>12280.765744400527</v>
      </c>
      <c r="K31" s="905">
        <v>29894.25993429939</v>
      </c>
      <c r="L31" s="905">
        <v>8928.054048980288</v>
      </c>
      <c r="M31" s="905">
        <v>6805.123041612614</v>
      </c>
      <c r="N31" s="906">
        <v>12954.350029210205</v>
      </c>
      <c r="O31" s="895">
        <v>25056</v>
      </c>
    </row>
    <row r="32" spans="1:15" ht="17.25" customHeight="1">
      <c r="A32" s="909" t="s">
        <v>502</v>
      </c>
      <c r="B32" s="909" t="s">
        <v>503</v>
      </c>
      <c r="C32" s="905">
        <v>31170.004824167416</v>
      </c>
      <c r="D32" s="905">
        <v>8458.784008502125</v>
      </c>
      <c r="E32" s="905">
        <v>6632.035162360007</v>
      </c>
      <c r="F32" s="905">
        <v>12761.56999941179</v>
      </c>
      <c r="G32" s="905">
        <v>40893.645473393226</v>
      </c>
      <c r="H32" s="905">
        <v>10016.828301451947</v>
      </c>
      <c r="I32" s="905">
        <v>6565.47260857224</v>
      </c>
      <c r="J32" s="905">
        <v>14488.338208462452</v>
      </c>
      <c r="K32" s="905">
        <v>31756.50981148199</v>
      </c>
      <c r="L32" s="905">
        <v>8573.90206963256</v>
      </c>
      <c r="M32" s="905">
        <v>6626.641942939938</v>
      </c>
      <c r="N32" s="906">
        <v>12886.685842110011</v>
      </c>
      <c r="O32" s="895">
        <v>25019</v>
      </c>
    </row>
    <row r="33" spans="1:15" ht="17.25" customHeight="1">
      <c r="A33" s="909" t="s">
        <v>504</v>
      </c>
      <c r="B33" s="909" t="s">
        <v>505</v>
      </c>
      <c r="C33" s="905">
        <v>28815.256413734303</v>
      </c>
      <c r="D33" s="905">
        <v>8330.74400690799</v>
      </c>
      <c r="E33" s="905">
        <v>7189.466763083186</v>
      </c>
      <c r="F33" s="905">
        <v>12650.485246781116</v>
      </c>
      <c r="G33" s="905">
        <v>41227.90101892285</v>
      </c>
      <c r="H33" s="905">
        <v>9814.509394572025</v>
      </c>
      <c r="I33" s="905">
        <v>7439.932467532468</v>
      </c>
      <c r="J33" s="905">
        <v>14586.354544136831</v>
      </c>
      <c r="K33" s="905">
        <v>29589.87687807714</v>
      </c>
      <c r="L33" s="905">
        <v>8455.643657817109</v>
      </c>
      <c r="M33" s="905">
        <v>7212.878751092551</v>
      </c>
      <c r="N33" s="906">
        <v>12807.26459436299</v>
      </c>
      <c r="O33" s="895">
        <v>25407</v>
      </c>
    </row>
    <row r="34" spans="1:15" ht="17.25" customHeight="1">
      <c r="A34" s="909" t="s">
        <v>506</v>
      </c>
      <c r="B34" s="909" t="s">
        <v>310</v>
      </c>
      <c r="C34" s="905">
        <v>42017.400062298824</v>
      </c>
      <c r="D34" s="905">
        <v>8327.808840224507</v>
      </c>
      <c r="E34" s="905">
        <v>7478.69711348359</v>
      </c>
      <c r="F34" s="905">
        <v>12848.279367160652</v>
      </c>
      <c r="G34" s="905">
        <v>42247.743902439026</v>
      </c>
      <c r="H34" s="905">
        <v>9779.067398119123</v>
      </c>
      <c r="I34" s="905">
        <v>7296.551036682616</v>
      </c>
      <c r="J34" s="905">
        <v>12523.753536067892</v>
      </c>
      <c r="K34" s="905">
        <v>42030.35619794219</v>
      </c>
      <c r="L34" s="905">
        <v>8436.83800916522</v>
      </c>
      <c r="M34" s="905">
        <v>7462.263472192244</v>
      </c>
      <c r="N34" s="906">
        <v>12823.824541185091</v>
      </c>
      <c r="O34" s="895">
        <v>33304</v>
      </c>
    </row>
    <row r="35" spans="1:15" ht="17.25" customHeight="1">
      <c r="A35" s="909" t="s">
        <v>507</v>
      </c>
      <c r="B35" s="909" t="s">
        <v>735</v>
      </c>
      <c r="C35" s="905">
        <v>28638.56099605256</v>
      </c>
      <c r="D35" s="905">
        <v>8868.350346448899</v>
      </c>
      <c r="E35" s="905">
        <v>7500.8534368226</v>
      </c>
      <c r="F35" s="905">
        <v>12740.585735386268</v>
      </c>
      <c r="G35" s="905">
        <v>32743.71496720334</v>
      </c>
      <c r="H35" s="905">
        <v>9935.395463510848</v>
      </c>
      <c r="I35" s="905">
        <v>6788.735332464146</v>
      </c>
      <c r="J35" s="905">
        <v>11856.49714477662</v>
      </c>
      <c r="K35" s="905">
        <v>28816.62123994517</v>
      </c>
      <c r="L35" s="905">
        <v>8956.111016481735</v>
      </c>
      <c r="M35" s="905">
        <v>7431.867698137038</v>
      </c>
      <c r="N35" s="906">
        <v>12672.619664189318</v>
      </c>
      <c r="O35" s="895">
        <v>24019</v>
      </c>
    </row>
    <row r="36" spans="1:15" ht="17.25" customHeight="1">
      <c r="A36" s="909" t="s">
        <v>510</v>
      </c>
      <c r="B36" s="909" t="s">
        <v>736</v>
      </c>
      <c r="C36" s="905">
        <v>30639.679678435274</v>
      </c>
      <c r="D36" s="905">
        <v>8373.27482365708</v>
      </c>
      <c r="E36" s="905">
        <v>7581.10164531443</v>
      </c>
      <c r="F36" s="905">
        <v>13011.235372563566</v>
      </c>
      <c r="G36" s="905">
        <v>30508.404825737267</v>
      </c>
      <c r="H36" s="905">
        <v>11272.22979747343</v>
      </c>
      <c r="I36" s="905">
        <v>6881.2520868113525</v>
      </c>
      <c r="J36" s="905">
        <v>14325.50345186922</v>
      </c>
      <c r="K36" s="905">
        <v>30632.035981891975</v>
      </c>
      <c r="L36" s="905">
        <v>8556.957195675099</v>
      </c>
      <c r="M36" s="905">
        <v>7530.518250377074</v>
      </c>
      <c r="N36" s="906">
        <v>13094.685623542257</v>
      </c>
      <c r="O36" s="895">
        <v>25105</v>
      </c>
    </row>
    <row r="37" spans="1:15" ht="17.25" customHeight="1">
      <c r="A37" s="909" t="s">
        <v>513</v>
      </c>
      <c r="B37" s="909" t="s">
        <v>514</v>
      </c>
      <c r="C37" s="905">
        <v>31075.379676969555</v>
      </c>
      <c r="D37" s="905">
        <v>7449.222166002877</v>
      </c>
      <c r="E37" s="905">
        <v>7319.551225848352</v>
      </c>
      <c r="F37" s="905">
        <v>11424.903908314747</v>
      </c>
      <c r="G37" s="905">
        <v>52185.65745856354</v>
      </c>
      <c r="H37" s="905">
        <v>9881.1940958105</v>
      </c>
      <c r="I37" s="905">
        <v>7063.615120274914</v>
      </c>
      <c r="J37" s="905">
        <v>14145.377946862916</v>
      </c>
      <c r="K37" s="905">
        <v>32129.90312965723</v>
      </c>
      <c r="L37" s="905">
        <v>7633.073205444304</v>
      </c>
      <c r="M37" s="905">
        <v>7297.454383622608</v>
      </c>
      <c r="N37" s="906">
        <v>11623.538155737704</v>
      </c>
      <c r="O37" s="895">
        <v>23663</v>
      </c>
    </row>
    <row r="38" spans="1:15" ht="17.25" customHeight="1">
      <c r="A38" s="909" t="s">
        <v>515</v>
      </c>
      <c r="B38" s="909" t="s">
        <v>516</v>
      </c>
      <c r="C38" s="905">
        <v>35425.5853822836</v>
      </c>
      <c r="D38" s="905">
        <v>8205.358233926516</v>
      </c>
      <c r="E38" s="905">
        <v>7027.834390999111</v>
      </c>
      <c r="F38" s="905">
        <v>12046.89220373494</v>
      </c>
      <c r="G38" s="905">
        <v>33287.49667994688</v>
      </c>
      <c r="H38" s="905">
        <v>11906.238439306358</v>
      </c>
      <c r="I38" s="905">
        <v>8585.30269058296</v>
      </c>
      <c r="J38" s="905">
        <v>14479.757100881488</v>
      </c>
      <c r="K38" s="905">
        <v>35322.36825234004</v>
      </c>
      <c r="L38" s="905">
        <v>8381.9929511894</v>
      </c>
      <c r="M38" s="905">
        <v>7108.598378048426</v>
      </c>
      <c r="N38" s="906">
        <v>12164.845508765931</v>
      </c>
      <c r="O38" s="895">
        <v>27118</v>
      </c>
    </row>
    <row r="39" spans="1:15" ht="17.25" customHeight="1">
      <c r="A39" s="909" t="s">
        <v>517</v>
      </c>
      <c r="B39" s="909" t="s">
        <v>518</v>
      </c>
      <c r="C39" s="905">
        <v>28534.711763258274</v>
      </c>
      <c r="D39" s="905">
        <v>7993.219274012207</v>
      </c>
      <c r="E39" s="905">
        <v>7159.186774728311</v>
      </c>
      <c r="F39" s="905">
        <v>12394.231292424838</v>
      </c>
      <c r="G39" s="905">
        <v>51391.08870967742</v>
      </c>
      <c r="H39" s="905">
        <v>6741.429974281038</v>
      </c>
      <c r="I39" s="905">
        <v>6945.2040816326535</v>
      </c>
      <c r="J39" s="905">
        <v>10446.711757896477</v>
      </c>
      <c r="K39" s="905">
        <v>29211.533432835822</v>
      </c>
      <c r="L39" s="905">
        <v>7888.183120144393</v>
      </c>
      <c r="M39" s="905">
        <v>7136.716122650841</v>
      </c>
      <c r="N39" s="906">
        <v>12246.754013574773</v>
      </c>
      <c r="O39" s="895">
        <v>25581</v>
      </c>
    </row>
    <row r="40" spans="1:15" ht="17.25" customHeight="1">
      <c r="A40" s="909" t="s">
        <v>519</v>
      </c>
      <c r="B40" s="909" t="s">
        <v>520</v>
      </c>
      <c r="C40" s="905">
        <v>31457.805339337407</v>
      </c>
      <c r="D40" s="905">
        <v>8096.025932934206</v>
      </c>
      <c r="E40" s="905">
        <v>6991.35520212061</v>
      </c>
      <c r="F40" s="905">
        <v>11739.102608585938</v>
      </c>
      <c r="G40" s="905">
        <v>34634.358706986444</v>
      </c>
      <c r="H40" s="905">
        <v>8200.463549920762</v>
      </c>
      <c r="I40" s="905">
        <v>6936.997389033942</v>
      </c>
      <c r="J40" s="905">
        <v>11306.24353362515</v>
      </c>
      <c r="K40" s="905">
        <v>31642.385724672808</v>
      </c>
      <c r="L40" s="905">
        <v>8103.609159690458</v>
      </c>
      <c r="M40" s="905">
        <v>6986.345205149802</v>
      </c>
      <c r="N40" s="906">
        <v>11707.311199438858</v>
      </c>
      <c r="O40" s="895">
        <v>26674</v>
      </c>
    </row>
    <row r="41" spans="1:15" ht="17.25" customHeight="1">
      <c r="A41" s="909" t="s">
        <v>521</v>
      </c>
      <c r="B41" s="909" t="s">
        <v>737</v>
      </c>
      <c r="C41" s="905">
        <v>28823.34144116753</v>
      </c>
      <c r="D41" s="905">
        <v>8118.654261993112</v>
      </c>
      <c r="E41" s="905">
        <v>7730.844712182062</v>
      </c>
      <c r="F41" s="905">
        <v>12758.301799087543</v>
      </c>
      <c r="G41" s="905">
        <v>30570.788834951458</v>
      </c>
      <c r="H41" s="905">
        <v>7668.521689497717</v>
      </c>
      <c r="I41" s="905">
        <v>6885.123966942148</v>
      </c>
      <c r="J41" s="905">
        <v>11397.999189134402</v>
      </c>
      <c r="K41" s="905">
        <v>28926.33834048641</v>
      </c>
      <c r="L41" s="905">
        <v>8080.149647242633</v>
      </c>
      <c r="M41" s="905">
        <v>7667.481114551084</v>
      </c>
      <c r="N41" s="906">
        <v>12651.818369354787</v>
      </c>
      <c r="O41" s="895">
        <v>25769</v>
      </c>
    </row>
    <row r="42" spans="1:15" ht="17.25" customHeight="1">
      <c r="A42" s="909" t="s">
        <v>523</v>
      </c>
      <c r="B42" s="909" t="s">
        <v>524</v>
      </c>
      <c r="C42" s="905">
        <v>33761.38319664662</v>
      </c>
      <c r="D42" s="905">
        <v>7774.033401384698</v>
      </c>
      <c r="E42" s="905">
        <v>6584.430876580898</v>
      </c>
      <c r="F42" s="905">
        <v>11832.41762772133</v>
      </c>
      <c r="G42" s="905">
        <v>33642.220508866616</v>
      </c>
      <c r="H42" s="905">
        <v>11540.756966773848</v>
      </c>
      <c r="I42" s="905">
        <v>6760.377448638318</v>
      </c>
      <c r="J42" s="905">
        <v>13259.963147226828</v>
      </c>
      <c r="K42" s="905">
        <v>33756.00403731032</v>
      </c>
      <c r="L42" s="905">
        <v>8008.081757184243</v>
      </c>
      <c r="M42" s="905">
        <v>6596.868181971698</v>
      </c>
      <c r="N42" s="906">
        <v>11919.239016053569</v>
      </c>
      <c r="O42" s="895">
        <v>26381</v>
      </c>
    </row>
    <row r="43" spans="1:15" ht="17.25" customHeight="1">
      <c r="A43" s="909" t="s">
        <v>525</v>
      </c>
      <c r="B43" s="909" t="s">
        <v>738</v>
      </c>
      <c r="C43" s="905">
        <v>31899.173015632114</v>
      </c>
      <c r="D43" s="905">
        <v>7743.288258425251</v>
      </c>
      <c r="E43" s="905">
        <v>6521.285423671347</v>
      </c>
      <c r="F43" s="905">
        <v>11844.695170639214</v>
      </c>
      <c r="G43" s="905">
        <v>34611.3773691124</v>
      </c>
      <c r="H43" s="905">
        <v>8716.091110641892</v>
      </c>
      <c r="I43" s="905">
        <v>6273.781397174254</v>
      </c>
      <c r="J43" s="905">
        <v>12991.005822465866</v>
      </c>
      <c r="K43" s="905">
        <v>32070.427171581927</v>
      </c>
      <c r="L43" s="905">
        <v>7802.037942763873</v>
      </c>
      <c r="M43" s="905">
        <v>6504.663820141799</v>
      </c>
      <c r="N43" s="906">
        <v>11915.726176360131</v>
      </c>
      <c r="O43" s="895">
        <v>24501</v>
      </c>
    </row>
    <row r="44" spans="1:15" ht="17.25" customHeight="1">
      <c r="A44" s="909" t="s">
        <v>528</v>
      </c>
      <c r="B44" s="909" t="s">
        <v>529</v>
      </c>
      <c r="C44" s="905">
        <v>30036.92752357667</v>
      </c>
      <c r="D44" s="905">
        <v>10300.55102073038</v>
      </c>
      <c r="E44" s="905">
        <v>6886.857450628367</v>
      </c>
      <c r="F44" s="905">
        <v>13387.12231046167</v>
      </c>
      <c r="G44" s="905">
        <v>24523.40091231627</v>
      </c>
      <c r="H44" s="905">
        <v>9869.38319986369</v>
      </c>
      <c r="I44" s="905">
        <v>6759.6677215189875</v>
      </c>
      <c r="J44" s="905">
        <v>12612.815725895014</v>
      </c>
      <c r="K44" s="905">
        <v>29468.905592397263</v>
      </c>
      <c r="L44" s="905">
        <v>10263.985926075773</v>
      </c>
      <c r="M44" s="905">
        <v>6876.27296069524</v>
      </c>
      <c r="N44" s="906">
        <v>13319.02855735615</v>
      </c>
      <c r="O44" s="895">
        <v>29368</v>
      </c>
    </row>
    <row r="45" spans="1:15" ht="17.25" customHeight="1">
      <c r="A45" s="909" t="s">
        <v>530</v>
      </c>
      <c r="B45" s="909" t="s">
        <v>532</v>
      </c>
      <c r="C45" s="905">
        <v>25364.598121970237</v>
      </c>
      <c r="D45" s="905">
        <v>9187.812663150125</v>
      </c>
      <c r="E45" s="905">
        <v>7159.045524368105</v>
      </c>
      <c r="F45" s="905">
        <v>13697.745350615893</v>
      </c>
      <c r="G45" s="905">
        <v>32046.144306651633</v>
      </c>
      <c r="H45" s="905">
        <v>8134.29990800368</v>
      </c>
      <c r="I45" s="905">
        <v>7598.031383737518</v>
      </c>
      <c r="J45" s="905">
        <v>12973.199396121241</v>
      </c>
      <c r="K45" s="905">
        <v>25743.61717775717</v>
      </c>
      <c r="L45" s="905">
        <v>9093.918697320521</v>
      </c>
      <c r="M45" s="905">
        <v>7198.186848130247</v>
      </c>
      <c r="N45" s="906">
        <v>13639.964993193122</v>
      </c>
      <c r="O45" s="895">
        <v>23193</v>
      </c>
    </row>
    <row r="46" spans="1:15" ht="17.25" customHeight="1">
      <c r="A46" s="909" t="s">
        <v>533</v>
      </c>
      <c r="B46" s="909" t="s">
        <v>739</v>
      </c>
      <c r="C46" s="905">
        <v>30005.8806510368</v>
      </c>
      <c r="D46" s="905">
        <v>8482.919756741507</v>
      </c>
      <c r="E46" s="905">
        <v>7262.665437012588</v>
      </c>
      <c r="F46" s="905">
        <v>12551.393132300554</v>
      </c>
      <c r="G46" s="905">
        <v>37144.26861702128</v>
      </c>
      <c r="H46" s="905">
        <v>9437.632608497863</v>
      </c>
      <c r="I46" s="905">
        <v>7338.570807993049</v>
      </c>
      <c r="J46" s="905">
        <v>13146.818444916073</v>
      </c>
      <c r="K46" s="905">
        <v>30363.11674800355</v>
      </c>
      <c r="L46" s="905">
        <v>8550.818767713632</v>
      </c>
      <c r="M46" s="905">
        <v>7267.927721728655</v>
      </c>
      <c r="N46" s="906">
        <v>12591.15771366723</v>
      </c>
      <c r="O46" s="895">
        <v>26822</v>
      </c>
    </row>
    <row r="47" spans="1:15" ht="17.25" customHeight="1">
      <c r="A47" s="909" t="s">
        <v>536</v>
      </c>
      <c r="B47" s="909" t="s">
        <v>740</v>
      </c>
      <c r="C47" s="905">
        <v>29293.49512973725</v>
      </c>
      <c r="D47" s="905">
        <v>10567.460475914104</v>
      </c>
      <c r="E47" s="905">
        <v>7401.1354133161785</v>
      </c>
      <c r="F47" s="905">
        <v>14421.563780913602</v>
      </c>
      <c r="G47" s="905">
        <v>36532.18697829716</v>
      </c>
      <c r="H47" s="905">
        <v>13186.833367918656</v>
      </c>
      <c r="I47" s="905">
        <v>7662.521797451375</v>
      </c>
      <c r="J47" s="905">
        <v>15814.828183271178</v>
      </c>
      <c r="K47" s="905">
        <v>29631.820380774032</v>
      </c>
      <c r="L47" s="905">
        <v>10761.28699097107</v>
      </c>
      <c r="M47" s="905">
        <v>7420.48150905932</v>
      </c>
      <c r="N47" s="906">
        <v>14515.887809848424</v>
      </c>
      <c r="O47" s="895">
        <v>26107</v>
      </c>
    </row>
    <row r="48" spans="1:15" ht="17.25" customHeight="1">
      <c r="A48" s="909" t="s">
        <v>538</v>
      </c>
      <c r="B48" s="909" t="s">
        <v>741</v>
      </c>
      <c r="C48" s="905">
        <v>28126.26091749343</v>
      </c>
      <c r="D48" s="905">
        <v>10021.965047969232</v>
      </c>
      <c r="E48" s="905">
        <v>6870.318765036087</v>
      </c>
      <c r="F48" s="905">
        <v>14445.370667970934</v>
      </c>
      <c r="G48" s="905">
        <v>50238.92458100559</v>
      </c>
      <c r="H48" s="905">
        <v>9417.43119266055</v>
      </c>
      <c r="I48" s="905">
        <v>6444.895104895105</v>
      </c>
      <c r="J48" s="905">
        <v>13607.577587653079</v>
      </c>
      <c r="K48" s="905">
        <v>28777.757386223355</v>
      </c>
      <c r="L48" s="905">
        <v>9976.864696794884</v>
      </c>
      <c r="M48" s="905">
        <v>6833.210320849091</v>
      </c>
      <c r="N48" s="906">
        <v>14390.98842464038</v>
      </c>
      <c r="O48" s="895">
        <v>23330</v>
      </c>
    </row>
    <row r="49" spans="1:15" ht="17.25" customHeight="1">
      <c r="A49" s="909" t="s">
        <v>541</v>
      </c>
      <c r="B49" s="909" t="s">
        <v>742</v>
      </c>
      <c r="C49" s="905">
        <v>24745.470597177533</v>
      </c>
      <c r="D49" s="905">
        <v>10201.913537782912</v>
      </c>
      <c r="E49" s="905">
        <v>7264.282615356333</v>
      </c>
      <c r="F49" s="905">
        <v>14188.579607456804</v>
      </c>
      <c r="G49" s="905">
        <v>24508.31552999178</v>
      </c>
      <c r="H49" s="905">
        <v>10755.343857455455</v>
      </c>
      <c r="I49" s="905">
        <v>6782.280419016922</v>
      </c>
      <c r="J49" s="905">
        <v>13589.073761540752</v>
      </c>
      <c r="K49" s="905">
        <v>24731.695081497746</v>
      </c>
      <c r="L49" s="905">
        <v>10244.796512050381</v>
      </c>
      <c r="M49" s="905">
        <v>7230.218564920273</v>
      </c>
      <c r="N49" s="906">
        <v>14146.062569966134</v>
      </c>
      <c r="O49" s="895">
        <v>21630</v>
      </c>
    </row>
    <row r="50" spans="1:15" ht="17.25" customHeight="1">
      <c r="A50" s="909" t="s">
        <v>543</v>
      </c>
      <c r="B50" s="909" t="s">
        <v>743</v>
      </c>
      <c r="C50" s="905">
        <v>25239.257670979667</v>
      </c>
      <c r="D50" s="905">
        <v>10118.385883800302</v>
      </c>
      <c r="E50" s="905">
        <v>7150.187468962093</v>
      </c>
      <c r="F50" s="905">
        <v>13391.52400456712</v>
      </c>
      <c r="G50" s="905">
        <v>29570.540069686413</v>
      </c>
      <c r="H50" s="905">
        <v>11723.67845370093</v>
      </c>
      <c r="I50" s="905">
        <v>7032.260623229462</v>
      </c>
      <c r="J50" s="905">
        <v>14769.420586865393</v>
      </c>
      <c r="K50" s="905">
        <v>25471.22390427095</v>
      </c>
      <c r="L50" s="905">
        <v>10218.079950868181</v>
      </c>
      <c r="M50" s="905">
        <v>7142.160129584635</v>
      </c>
      <c r="N50" s="906">
        <v>13475.441037976694</v>
      </c>
      <c r="O50" s="895">
        <v>23686</v>
      </c>
    </row>
    <row r="51" spans="1:15" ht="17.25" customHeight="1">
      <c r="A51" s="909" t="s">
        <v>545</v>
      </c>
      <c r="B51" s="909" t="s">
        <v>744</v>
      </c>
      <c r="C51" s="905">
        <v>31415.030114391357</v>
      </c>
      <c r="D51" s="905">
        <v>8769.725405212583</v>
      </c>
      <c r="E51" s="905">
        <v>7311.717245240761</v>
      </c>
      <c r="F51" s="905">
        <v>13061.95182968817</v>
      </c>
      <c r="G51" s="905">
        <v>47547.13844425723</v>
      </c>
      <c r="H51" s="905">
        <v>10298.55227177114</v>
      </c>
      <c r="I51" s="905">
        <v>6791.945256999582</v>
      </c>
      <c r="J51" s="905">
        <v>14532.722289222673</v>
      </c>
      <c r="K51" s="905">
        <v>32204.162053381322</v>
      </c>
      <c r="L51" s="905">
        <v>8889.2257841755</v>
      </c>
      <c r="M51" s="905">
        <v>7269.096049069663</v>
      </c>
      <c r="N51" s="906">
        <v>13169.430363418829</v>
      </c>
      <c r="O51" s="895">
        <v>23901</v>
      </c>
    </row>
    <row r="52" spans="1:15" ht="17.25" customHeight="1">
      <c r="A52" s="909" t="s">
        <v>547</v>
      </c>
      <c r="B52" s="909" t="s">
        <v>745</v>
      </c>
      <c r="C52" s="905">
        <v>32376.38669704508</v>
      </c>
      <c r="D52" s="905">
        <v>8181.157648201412</v>
      </c>
      <c r="E52" s="905">
        <v>6798.153917334978</v>
      </c>
      <c r="F52" s="905">
        <v>12754.990258235544</v>
      </c>
      <c r="G52" s="905">
        <v>42108.81471861472</v>
      </c>
      <c r="H52" s="905">
        <v>10366.808886037372</v>
      </c>
      <c r="I52" s="905">
        <v>6415.122069132221</v>
      </c>
      <c r="J52" s="905">
        <v>13378.857157961515</v>
      </c>
      <c r="K52" s="905">
        <v>32872.42422169759</v>
      </c>
      <c r="L52" s="905">
        <v>8367.407923512206</v>
      </c>
      <c r="M52" s="905">
        <v>6761.337794196232</v>
      </c>
      <c r="N52" s="906">
        <v>12805.274321652578</v>
      </c>
      <c r="O52" s="895">
        <v>25808</v>
      </c>
    </row>
    <row r="53" spans="1:15" ht="17.25" customHeight="1">
      <c r="A53" s="909" t="s">
        <v>549</v>
      </c>
      <c r="B53" s="909" t="s">
        <v>746</v>
      </c>
      <c r="C53" s="905">
        <v>29779.289643428452</v>
      </c>
      <c r="D53" s="905">
        <v>8792.131752113615</v>
      </c>
      <c r="E53" s="905">
        <v>7120.462216328364</v>
      </c>
      <c r="F53" s="905">
        <v>12637.449696610523</v>
      </c>
      <c r="G53" s="905">
        <v>38487.729007633585</v>
      </c>
      <c r="H53" s="905">
        <v>10219.165621466022</v>
      </c>
      <c r="I53" s="905">
        <v>7004.156945917285</v>
      </c>
      <c r="J53" s="905">
        <v>14500.160384818133</v>
      </c>
      <c r="K53" s="905">
        <v>30154.820218246456</v>
      </c>
      <c r="L53" s="905">
        <v>8860.91136932339</v>
      </c>
      <c r="M53" s="905">
        <v>7113.8261869226735</v>
      </c>
      <c r="N53" s="906">
        <v>12728.009155737233</v>
      </c>
      <c r="O53" s="895">
        <v>25561</v>
      </c>
    </row>
    <row r="54" spans="1:15" ht="17.25" customHeight="1">
      <c r="A54" s="909" t="s">
        <v>551</v>
      </c>
      <c r="B54" s="909" t="s">
        <v>747</v>
      </c>
      <c r="C54" s="905">
        <v>29034.072452916185</v>
      </c>
      <c r="D54" s="905">
        <v>8633.390193542318</v>
      </c>
      <c r="E54" s="905">
        <v>6978.8767807370705</v>
      </c>
      <c r="F54" s="905">
        <v>12218.754970648917</v>
      </c>
      <c r="G54" s="905">
        <v>42510.37398373984</v>
      </c>
      <c r="H54" s="905">
        <v>10546.904598490048</v>
      </c>
      <c r="I54" s="905">
        <v>6613.312142403051</v>
      </c>
      <c r="J54" s="905">
        <v>14385.107171822501</v>
      </c>
      <c r="K54" s="905">
        <v>29552.935266774137</v>
      </c>
      <c r="L54" s="905">
        <v>8732.840964725712</v>
      </c>
      <c r="M54" s="905">
        <v>6957.893997445722</v>
      </c>
      <c r="N54" s="906">
        <v>12327.788225929662</v>
      </c>
      <c r="O54" s="895">
        <v>25102</v>
      </c>
    </row>
    <row r="55" spans="1:15" ht="17.25" customHeight="1">
      <c r="A55" s="909" t="s">
        <v>553</v>
      </c>
      <c r="B55" s="909" t="s">
        <v>748</v>
      </c>
      <c r="C55" s="905">
        <v>33620.92110387234</v>
      </c>
      <c r="D55" s="905">
        <v>9014.436996610095</v>
      </c>
      <c r="E55" s="905">
        <v>8104.864144347734</v>
      </c>
      <c r="F55" s="905">
        <v>13115.95825287935</v>
      </c>
      <c r="G55" s="905">
        <v>38653.159692159694</v>
      </c>
      <c r="H55" s="905">
        <v>9285.38294483857</v>
      </c>
      <c r="I55" s="905">
        <v>7943.707731856832</v>
      </c>
      <c r="J55" s="905">
        <v>13137.813602351684</v>
      </c>
      <c r="K55" s="905">
        <v>33909.6760277659</v>
      </c>
      <c r="L55" s="905">
        <v>9033.598331058021</v>
      </c>
      <c r="M55" s="905">
        <v>8091.655159000292</v>
      </c>
      <c r="N55" s="906">
        <v>13117.48990427497</v>
      </c>
      <c r="O55" s="895">
        <v>28034</v>
      </c>
    </row>
    <row r="56" spans="1:15" ht="17.25" customHeight="1">
      <c r="A56" s="909" t="s">
        <v>653</v>
      </c>
      <c r="B56" s="909" t="s">
        <v>70</v>
      </c>
      <c r="C56" s="905">
        <v>44839.21333903378</v>
      </c>
      <c r="D56" s="905">
        <v>8496.122671314957</v>
      </c>
      <c r="E56" s="905">
        <v>6818.420221169036</v>
      </c>
      <c r="F56" s="905">
        <v>11466.139513217655</v>
      </c>
      <c r="G56" s="905"/>
      <c r="H56" s="905"/>
      <c r="I56" s="905"/>
      <c r="J56" s="905"/>
      <c r="K56" s="905">
        <v>44839.21333903378</v>
      </c>
      <c r="L56" s="905">
        <v>8496.122671314957</v>
      </c>
      <c r="M56" s="905">
        <v>6818.420221169036</v>
      </c>
      <c r="N56" s="906">
        <v>11466.139513217655</v>
      </c>
      <c r="O56" s="895">
        <v>35316</v>
      </c>
    </row>
    <row r="57" spans="1:15" ht="17.25" customHeight="1">
      <c r="A57" s="909" t="s">
        <v>654</v>
      </c>
      <c r="B57" s="909" t="s">
        <v>74</v>
      </c>
      <c r="C57" s="905"/>
      <c r="D57" s="905"/>
      <c r="E57" s="905"/>
      <c r="F57" s="905"/>
      <c r="G57" s="905"/>
      <c r="H57" s="905"/>
      <c r="I57" s="905"/>
      <c r="J57" s="905"/>
      <c r="K57" s="905"/>
      <c r="L57" s="905"/>
      <c r="M57" s="905"/>
      <c r="N57" s="906"/>
      <c r="O57" s="895">
        <v>25575</v>
      </c>
    </row>
    <row r="58" spans="1:15" ht="17.25" customHeight="1">
      <c r="A58" s="909" t="s">
        <v>655</v>
      </c>
      <c r="B58" s="909" t="s">
        <v>75</v>
      </c>
      <c r="C58" s="905">
        <v>68800.77747989276</v>
      </c>
      <c r="D58" s="905">
        <v>7670.927392739274</v>
      </c>
      <c r="E58" s="905">
        <v>6618.325872873769</v>
      </c>
      <c r="F58" s="905">
        <v>12455.36946902655</v>
      </c>
      <c r="G58" s="905"/>
      <c r="H58" s="905"/>
      <c r="I58" s="905"/>
      <c r="J58" s="905"/>
      <c r="K58" s="905">
        <v>68800.77747989276</v>
      </c>
      <c r="L58" s="905">
        <v>7670.927392739274</v>
      </c>
      <c r="M58" s="905">
        <v>6618.325872873769</v>
      </c>
      <c r="N58" s="906">
        <v>12455.36946902655</v>
      </c>
      <c r="O58" s="895">
        <v>52648</v>
      </c>
    </row>
    <row r="59" spans="1:15" ht="17.25" customHeight="1">
      <c r="A59" s="909" t="s">
        <v>656</v>
      </c>
      <c r="B59" s="909" t="s">
        <v>729</v>
      </c>
      <c r="C59" s="905">
        <v>49063.43546889508</v>
      </c>
      <c r="D59" s="905">
        <v>9764.097735399286</v>
      </c>
      <c r="E59" s="905">
        <v>7078.746536482386</v>
      </c>
      <c r="F59" s="905">
        <v>12727.518621456366</v>
      </c>
      <c r="G59" s="905"/>
      <c r="H59" s="905"/>
      <c r="I59" s="905"/>
      <c r="J59" s="905"/>
      <c r="K59" s="905">
        <v>49063.43546889508</v>
      </c>
      <c r="L59" s="905">
        <v>9764.097735399286</v>
      </c>
      <c r="M59" s="905">
        <v>7078.746536482386</v>
      </c>
      <c r="N59" s="906">
        <v>12727.518621456366</v>
      </c>
      <c r="O59" s="895">
        <v>38671</v>
      </c>
    </row>
    <row r="60" spans="1:15" ht="17.25" customHeight="1">
      <c r="A60" s="909" t="s">
        <v>657</v>
      </c>
      <c r="B60" s="909" t="s">
        <v>82</v>
      </c>
      <c r="C60" s="905">
        <v>54276.7123246493</v>
      </c>
      <c r="D60" s="905">
        <v>8210.515706551116</v>
      </c>
      <c r="E60" s="905">
        <v>7961.311999279863</v>
      </c>
      <c r="F60" s="905">
        <v>11341.897751794222</v>
      </c>
      <c r="G60" s="905"/>
      <c r="H60" s="905"/>
      <c r="I60" s="905"/>
      <c r="J60" s="905"/>
      <c r="K60" s="905">
        <v>54276.7123246493</v>
      </c>
      <c r="L60" s="905">
        <v>8210.515706551116</v>
      </c>
      <c r="M60" s="905">
        <v>7961.311999279863</v>
      </c>
      <c r="N60" s="906">
        <v>11341.897751794222</v>
      </c>
      <c r="O60" s="895">
        <v>42426</v>
      </c>
    </row>
    <row r="61" spans="1:15" ht="17.25" customHeight="1">
      <c r="A61" s="909" t="s">
        <v>658</v>
      </c>
      <c r="B61" s="909" t="s">
        <v>730</v>
      </c>
      <c r="C61" s="905">
        <v>49054.5699767555</v>
      </c>
      <c r="D61" s="905">
        <v>8906.696546346298</v>
      </c>
      <c r="E61" s="905">
        <v>6668.352756913335</v>
      </c>
      <c r="F61" s="905">
        <v>11741.676290366073</v>
      </c>
      <c r="G61" s="905"/>
      <c r="H61" s="905"/>
      <c r="I61" s="905"/>
      <c r="J61" s="905"/>
      <c r="K61" s="905">
        <v>49054.5699767555</v>
      </c>
      <c r="L61" s="905">
        <v>8906.696546346298</v>
      </c>
      <c r="M61" s="905">
        <v>6668.352756913335</v>
      </c>
      <c r="N61" s="906">
        <v>11741.676290366073</v>
      </c>
      <c r="O61" s="895">
        <v>40661</v>
      </c>
    </row>
    <row r="62" spans="1:15" ht="17.25" customHeight="1">
      <c r="A62" s="909" t="s">
        <v>659</v>
      </c>
      <c r="B62" s="909" t="s">
        <v>88</v>
      </c>
      <c r="C62" s="905">
        <v>47034.73987061628</v>
      </c>
      <c r="D62" s="905">
        <v>6994.44581769437</v>
      </c>
      <c r="E62" s="905">
        <v>6649.236581552892</v>
      </c>
      <c r="F62" s="905">
        <v>9190.028598481189</v>
      </c>
      <c r="G62" s="905"/>
      <c r="H62" s="905"/>
      <c r="I62" s="905"/>
      <c r="J62" s="905"/>
      <c r="K62" s="905">
        <v>47034.73987061628</v>
      </c>
      <c r="L62" s="905">
        <v>6994.44581769437</v>
      </c>
      <c r="M62" s="905">
        <v>6649.236581552892</v>
      </c>
      <c r="N62" s="906">
        <v>9190.028598481189</v>
      </c>
      <c r="O62" s="895">
        <v>42599</v>
      </c>
    </row>
    <row r="63" spans="1:15" ht="16.5" customHeight="1">
      <c r="A63" s="911" t="s">
        <v>660</v>
      </c>
      <c r="B63" s="911" t="s">
        <v>89</v>
      </c>
      <c r="C63" s="919">
        <v>46858.67452513341</v>
      </c>
      <c r="D63" s="919">
        <v>7872.6322738145145</v>
      </c>
      <c r="E63" s="919">
        <v>6963.814074192008</v>
      </c>
      <c r="F63" s="919">
        <v>11250.6099977084</v>
      </c>
      <c r="G63" s="919"/>
      <c r="H63" s="919"/>
      <c r="I63" s="919"/>
      <c r="J63" s="919"/>
      <c r="K63" s="919">
        <v>46858.67452513341</v>
      </c>
      <c r="L63" s="919">
        <v>7872.6322738145145</v>
      </c>
      <c r="M63" s="919">
        <v>6963.814074192008</v>
      </c>
      <c r="N63" s="919">
        <v>11250.6099977084</v>
      </c>
      <c r="O63" s="884">
        <v>35290</v>
      </c>
    </row>
    <row r="64" spans="1:16" ht="14.25">
      <c r="A64" s="950"/>
      <c r="B64" s="950"/>
      <c r="C64" s="951"/>
      <c r="D64" s="951"/>
      <c r="E64" s="951"/>
      <c r="F64" s="951"/>
      <c r="G64" s="951" t="s">
        <v>276</v>
      </c>
      <c r="H64" s="951" t="s">
        <v>276</v>
      </c>
      <c r="I64" s="951" t="s">
        <v>276</v>
      </c>
      <c r="J64" s="951" t="s">
        <v>276</v>
      </c>
      <c r="K64" s="951" t="s">
        <v>276</v>
      </c>
      <c r="L64" s="951" t="s">
        <v>276</v>
      </c>
      <c r="M64" s="951" t="s">
        <v>276</v>
      </c>
      <c r="N64" s="952" t="s">
        <v>276</v>
      </c>
      <c r="O64" s="945"/>
      <c r="P64" s="945"/>
    </row>
    <row r="68" ht="14.25">
      <c r="H68" s="945"/>
    </row>
  </sheetData>
  <sheetProtection/>
  <printOptions/>
  <pageMargins left="0.6" right="0.38" top="0.56" bottom="0.45" header="0.36" footer="0.31"/>
  <pageSetup fitToHeight="1" fitToWidth="1"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sheetPr>
    <tabColor theme="0" tint="-0.1499900072813034"/>
  </sheetPr>
  <dimension ref="A1:BP267"/>
  <sheetViews>
    <sheetView zoomScalePageLayoutView="0" workbookViewId="0" topLeftCell="A1">
      <selection activeCell="C1" sqref="C1"/>
    </sheetView>
  </sheetViews>
  <sheetFormatPr defaultColWidth="16.75390625" defaultRowHeight="12.75"/>
  <cols>
    <col min="1" max="1" width="7.125" style="953" customWidth="1"/>
    <col min="2" max="2" width="16.25390625" style="953" customWidth="1"/>
    <col min="3" max="3" width="13.875" style="953" customWidth="1"/>
    <col min="4" max="4" width="6.875" style="953" customWidth="1"/>
    <col min="5" max="5" width="13.375" style="953" customWidth="1"/>
    <col min="6" max="6" width="6.375" style="953" customWidth="1"/>
    <col min="7" max="7" width="13.875" style="953" customWidth="1"/>
    <col min="8" max="8" width="5.75390625" style="953" customWidth="1"/>
    <col min="9" max="9" width="13.25390625" style="953" customWidth="1"/>
    <col min="10" max="10" width="6.125" style="953" customWidth="1"/>
    <col min="11" max="11" width="13.875" style="953" customWidth="1"/>
    <col min="12" max="12" width="7.875" style="953" customWidth="1"/>
    <col min="13" max="13" width="13.875" style="953" customWidth="1"/>
    <col min="14" max="14" width="8.625" style="953" customWidth="1"/>
    <col min="15" max="15" width="13.25390625" style="953" customWidth="1"/>
    <col min="16" max="16" width="7.125" style="953" customWidth="1"/>
    <col min="17" max="17" width="13.00390625" style="953" customWidth="1"/>
    <col min="18" max="18" width="7.125" style="953" customWidth="1"/>
    <col min="19" max="19" width="13.00390625" style="953" customWidth="1"/>
    <col min="20" max="20" width="7.125" style="953" customWidth="1"/>
    <col min="21" max="21" width="13.25390625" style="953" customWidth="1"/>
    <col min="22" max="22" width="7.125" style="953" customWidth="1"/>
    <col min="23" max="23" width="13.125" style="953" customWidth="1"/>
    <col min="24" max="24" width="7.125" style="953" customWidth="1"/>
    <col min="25" max="25" width="12.875" style="953" customWidth="1"/>
    <col min="26" max="26" width="7.125" style="953" customWidth="1"/>
    <col min="27" max="27" width="16.375" style="953" hidden="1" customWidth="1"/>
    <col min="28" max="30" width="16.75390625" style="953" hidden="1" customWidth="1"/>
    <col min="31" max="16384" width="16.75390625" style="953" customWidth="1"/>
  </cols>
  <sheetData>
    <row r="1" spans="2:29" ht="24.75" customHeight="1">
      <c r="B1" s="954"/>
      <c r="C1" s="955" t="s">
        <v>759</v>
      </c>
      <c r="AC1" s="953" t="s">
        <v>760</v>
      </c>
    </row>
    <row r="2" ht="8.25" customHeight="1" thickBot="1"/>
    <row r="3" spans="1:28" ht="25.5" customHeight="1">
      <c r="A3" s="956"/>
      <c r="B3" s="957" t="s">
        <v>8</v>
      </c>
      <c r="C3" s="958" t="s">
        <v>761</v>
      </c>
      <c r="D3" s="959"/>
      <c r="E3" s="959"/>
      <c r="F3" s="959"/>
      <c r="G3" s="959"/>
      <c r="H3" s="960"/>
      <c r="I3" s="961" t="s">
        <v>762</v>
      </c>
      <c r="J3" s="962"/>
      <c r="K3" s="962"/>
      <c r="L3" s="962"/>
      <c r="M3" s="962"/>
      <c r="N3" s="963"/>
      <c r="O3" s="958" t="s">
        <v>763</v>
      </c>
      <c r="P3" s="959"/>
      <c r="Q3" s="959"/>
      <c r="R3" s="959"/>
      <c r="S3" s="959"/>
      <c r="T3" s="959"/>
      <c r="U3" s="964" t="s">
        <v>344</v>
      </c>
      <c r="V3" s="959"/>
      <c r="W3" s="959"/>
      <c r="X3" s="959"/>
      <c r="Y3" s="959"/>
      <c r="Z3" s="965"/>
      <c r="AA3" s="956"/>
      <c r="AB3" s="966"/>
    </row>
    <row r="4" spans="1:28" ht="25.5" customHeight="1" thickBot="1">
      <c r="A4" s="967"/>
      <c r="B4" s="967"/>
      <c r="C4" s="968" t="s">
        <v>385</v>
      </c>
      <c r="D4" s="969" t="s">
        <v>429</v>
      </c>
      <c r="E4" s="970" t="s">
        <v>379</v>
      </c>
      <c r="F4" s="971" t="s">
        <v>429</v>
      </c>
      <c r="G4" s="972" t="s">
        <v>758</v>
      </c>
      <c r="H4" s="969" t="s">
        <v>429</v>
      </c>
      <c r="I4" s="973" t="s">
        <v>385</v>
      </c>
      <c r="J4" s="971" t="s">
        <v>429</v>
      </c>
      <c r="K4" s="974" t="s">
        <v>379</v>
      </c>
      <c r="L4" s="969" t="s">
        <v>429</v>
      </c>
      <c r="M4" s="973" t="s">
        <v>758</v>
      </c>
      <c r="N4" s="975" t="s">
        <v>429</v>
      </c>
      <c r="O4" s="976" t="s">
        <v>385</v>
      </c>
      <c r="P4" s="969" t="s">
        <v>429</v>
      </c>
      <c r="Q4" s="973" t="s">
        <v>379</v>
      </c>
      <c r="R4" s="971" t="s">
        <v>429</v>
      </c>
      <c r="S4" s="974" t="s">
        <v>758</v>
      </c>
      <c r="T4" s="969" t="s">
        <v>429</v>
      </c>
      <c r="U4" s="973" t="s">
        <v>385</v>
      </c>
      <c r="V4" s="971" t="s">
        <v>429</v>
      </c>
      <c r="W4" s="974" t="s">
        <v>379</v>
      </c>
      <c r="X4" s="969" t="s">
        <v>429</v>
      </c>
      <c r="Y4" s="973" t="s">
        <v>758</v>
      </c>
      <c r="Z4" s="975" t="s">
        <v>429</v>
      </c>
      <c r="AA4" s="967"/>
      <c r="AB4" s="966"/>
    </row>
    <row r="5" spans="1:68" ht="21" customHeight="1">
      <c r="A5" s="977"/>
      <c r="B5" s="957" t="s">
        <v>714</v>
      </c>
      <c r="C5" s="978">
        <v>117371.53919960395</v>
      </c>
      <c r="D5" s="979" t="s">
        <v>276</v>
      </c>
      <c r="E5" s="980">
        <v>137369.8049165539</v>
      </c>
      <c r="F5" s="981" t="s">
        <v>276</v>
      </c>
      <c r="G5" s="982">
        <v>118185.8326444858</v>
      </c>
      <c r="H5" s="983"/>
      <c r="I5" s="980">
        <v>118432.70439283094</v>
      </c>
      <c r="J5" s="981" t="s">
        <v>276</v>
      </c>
      <c r="K5" s="982">
        <v>154765.63456086087</v>
      </c>
      <c r="L5" s="979" t="s">
        <v>276</v>
      </c>
      <c r="M5" s="980">
        <v>119912.11602221541</v>
      </c>
      <c r="N5" s="984"/>
      <c r="O5" s="978">
        <v>25996.008891238067</v>
      </c>
      <c r="P5" s="985"/>
      <c r="Q5" s="980">
        <v>31132.71731425994</v>
      </c>
      <c r="R5" s="986"/>
      <c r="S5" s="980">
        <v>26205.16642801341</v>
      </c>
      <c r="T5" s="986"/>
      <c r="U5" s="982">
        <v>261800.25248367296</v>
      </c>
      <c r="V5" s="985"/>
      <c r="W5" s="980">
        <v>323268.15679167473</v>
      </c>
      <c r="X5" s="986"/>
      <c r="Y5" s="980">
        <v>264303.1150947146</v>
      </c>
      <c r="Z5" s="987"/>
      <c r="AA5" s="988"/>
      <c r="AB5" s="989"/>
      <c r="AC5" s="990"/>
      <c r="AD5" s="990"/>
      <c r="AE5" s="990"/>
      <c r="AF5" s="990"/>
      <c r="AG5" s="990"/>
      <c r="AH5" s="990"/>
      <c r="AI5" s="990"/>
      <c r="AJ5" s="990"/>
      <c r="AK5" s="990"/>
      <c r="AL5" s="990"/>
      <c r="AM5" s="990"/>
      <c r="AN5" s="990"/>
      <c r="AO5" s="990"/>
      <c r="AP5" s="990"/>
      <c r="AQ5" s="990"/>
      <c r="AR5" s="990"/>
      <c r="AS5" s="990"/>
      <c r="AT5" s="990"/>
      <c r="AU5" s="990"/>
      <c r="AV5" s="990"/>
      <c r="AW5" s="990"/>
      <c r="AX5" s="990"/>
      <c r="AY5" s="990"/>
      <c r="AZ5" s="990"/>
      <c r="BA5" s="990"/>
      <c r="BB5" s="990"/>
      <c r="BC5" s="990"/>
      <c r="BD5" s="990"/>
      <c r="BE5" s="990"/>
      <c r="BF5" s="990"/>
      <c r="BG5" s="990"/>
      <c r="BH5" s="990"/>
      <c r="BI5" s="990"/>
      <c r="BJ5" s="990"/>
      <c r="BK5" s="990"/>
      <c r="BL5" s="990"/>
      <c r="BM5" s="990"/>
      <c r="BN5" s="990"/>
      <c r="BO5" s="990"/>
      <c r="BP5" s="990"/>
    </row>
    <row r="6" spans="1:68" ht="21" customHeight="1">
      <c r="A6" s="991"/>
      <c r="B6" s="967" t="s">
        <v>34</v>
      </c>
      <c r="C6" s="992">
        <v>122505.9983300258</v>
      </c>
      <c r="D6" s="993" t="s">
        <v>276</v>
      </c>
      <c r="E6" s="994">
        <v>139150.7871460721</v>
      </c>
      <c r="F6" s="995" t="s">
        <v>276</v>
      </c>
      <c r="G6" s="996">
        <v>123222.18387678644</v>
      </c>
      <c r="H6" s="997"/>
      <c r="I6" s="994">
        <v>122418.08356146117</v>
      </c>
      <c r="J6" s="995" t="s">
        <v>276</v>
      </c>
      <c r="K6" s="996">
        <v>155215.60082692208</v>
      </c>
      <c r="L6" s="993" t="s">
        <v>276</v>
      </c>
      <c r="M6" s="994">
        <v>123829.28247150747</v>
      </c>
      <c r="N6" s="998"/>
      <c r="O6" s="992">
        <v>26592.134767466487</v>
      </c>
      <c r="P6" s="999"/>
      <c r="Q6" s="994">
        <v>31272.15941801434</v>
      </c>
      <c r="R6" s="1000"/>
      <c r="S6" s="994">
        <v>26793.50506121119</v>
      </c>
      <c r="T6" s="1001"/>
      <c r="U6" s="996">
        <v>271516.21665895346</v>
      </c>
      <c r="V6" s="999"/>
      <c r="W6" s="994">
        <v>325638.5473910085</v>
      </c>
      <c r="X6" s="1000"/>
      <c r="Y6" s="994">
        <v>273844.9714095051</v>
      </c>
      <c r="Z6" s="998"/>
      <c r="AA6" s="1002"/>
      <c r="AB6" s="989"/>
      <c r="AC6" s="990"/>
      <c r="AD6" s="990"/>
      <c r="AE6" s="990"/>
      <c r="AF6" s="990"/>
      <c r="AG6" s="990"/>
      <c r="AH6" s="990"/>
      <c r="AI6" s="990"/>
      <c r="AJ6" s="990"/>
      <c r="AK6" s="990"/>
      <c r="AL6" s="990"/>
      <c r="AM6" s="990"/>
      <c r="AN6" s="990"/>
      <c r="AO6" s="990"/>
      <c r="AP6" s="990"/>
      <c r="AQ6" s="990"/>
      <c r="AR6" s="990"/>
      <c r="AS6" s="990"/>
      <c r="AT6" s="990"/>
      <c r="AU6" s="990"/>
      <c r="AV6" s="990"/>
      <c r="AW6" s="990"/>
      <c r="AX6" s="990"/>
      <c r="AY6" s="990"/>
      <c r="AZ6" s="990"/>
      <c r="BA6" s="990"/>
      <c r="BB6" s="990"/>
      <c r="BC6" s="990"/>
      <c r="BD6" s="990"/>
      <c r="BE6" s="990"/>
      <c r="BF6" s="990"/>
      <c r="BG6" s="990"/>
      <c r="BH6" s="990"/>
      <c r="BI6" s="990"/>
      <c r="BJ6" s="990"/>
      <c r="BK6" s="990"/>
      <c r="BL6" s="990"/>
      <c r="BM6" s="990"/>
      <c r="BN6" s="990"/>
      <c r="BO6" s="990"/>
      <c r="BP6" s="990"/>
    </row>
    <row r="7" spans="1:68" ht="21" customHeight="1">
      <c r="A7" s="991"/>
      <c r="B7" s="967" t="s">
        <v>35</v>
      </c>
      <c r="C7" s="992">
        <v>133950.06481958964</v>
      </c>
      <c r="D7" s="993" t="s">
        <v>276</v>
      </c>
      <c r="E7" s="994">
        <v>115900.26077812829</v>
      </c>
      <c r="F7" s="995" t="s">
        <v>276</v>
      </c>
      <c r="G7" s="996">
        <v>132701.63841857217</v>
      </c>
      <c r="H7" s="997"/>
      <c r="I7" s="994">
        <v>123687.31990999015</v>
      </c>
      <c r="J7" s="995" t="s">
        <v>276</v>
      </c>
      <c r="K7" s="996">
        <v>149341.34090431125</v>
      </c>
      <c r="L7" s="993" t="s">
        <v>276</v>
      </c>
      <c r="M7" s="994">
        <v>125461.6969075464</v>
      </c>
      <c r="N7" s="998"/>
      <c r="O7" s="992">
        <v>25343.671026518525</v>
      </c>
      <c r="P7" s="999"/>
      <c r="Q7" s="994">
        <v>29451.75814931651</v>
      </c>
      <c r="R7" s="1000"/>
      <c r="S7" s="994">
        <v>25627.80953627742</v>
      </c>
      <c r="T7" s="1001"/>
      <c r="U7" s="996">
        <v>282981.0557560983</v>
      </c>
      <c r="V7" s="999"/>
      <c r="W7" s="994">
        <v>294693.35983175604</v>
      </c>
      <c r="X7" s="1000"/>
      <c r="Y7" s="994">
        <v>283791.144862396</v>
      </c>
      <c r="Z7" s="998"/>
      <c r="AA7" s="1002"/>
      <c r="AB7" s="989"/>
      <c r="AC7" s="990"/>
      <c r="AD7" s="990"/>
      <c r="AE7" s="990"/>
      <c r="AF7" s="990"/>
      <c r="AG7" s="990"/>
      <c r="AH7" s="990"/>
      <c r="AI7" s="990"/>
      <c r="AJ7" s="990"/>
      <c r="AK7" s="990"/>
      <c r="AL7" s="990"/>
      <c r="AM7" s="990"/>
      <c r="AN7" s="990"/>
      <c r="AO7" s="990"/>
      <c r="AP7" s="990"/>
      <c r="AQ7" s="990"/>
      <c r="AR7" s="990"/>
      <c r="AS7" s="990"/>
      <c r="AT7" s="990"/>
      <c r="AU7" s="990"/>
      <c r="AV7" s="990"/>
      <c r="AW7" s="990"/>
      <c r="AX7" s="990"/>
      <c r="AY7" s="990"/>
      <c r="AZ7" s="990"/>
      <c r="BA7" s="990"/>
      <c r="BB7" s="990"/>
      <c r="BC7" s="990"/>
      <c r="BD7" s="990"/>
      <c r="BE7" s="990"/>
      <c r="BF7" s="990"/>
      <c r="BG7" s="990"/>
      <c r="BH7" s="990"/>
      <c r="BI7" s="990"/>
      <c r="BJ7" s="990"/>
      <c r="BK7" s="990"/>
      <c r="BL7" s="990"/>
      <c r="BM7" s="990"/>
      <c r="BN7" s="990"/>
      <c r="BO7" s="990"/>
      <c r="BP7" s="990"/>
    </row>
    <row r="8" spans="1:68" ht="21" customHeight="1">
      <c r="A8" s="991"/>
      <c r="B8" s="967" t="s">
        <v>36</v>
      </c>
      <c r="C8" s="992">
        <v>123052.98494991646</v>
      </c>
      <c r="D8" s="993" t="s">
        <v>276</v>
      </c>
      <c r="E8" s="994">
        <v>137369.8049165539</v>
      </c>
      <c r="F8" s="995" t="s">
        <v>276</v>
      </c>
      <c r="G8" s="996">
        <v>123687.36725796055</v>
      </c>
      <c r="H8" s="997"/>
      <c r="I8" s="994">
        <v>122478.74864941371</v>
      </c>
      <c r="J8" s="995" t="s">
        <v>276</v>
      </c>
      <c r="K8" s="996">
        <v>154765.63456086087</v>
      </c>
      <c r="L8" s="993" t="s">
        <v>276</v>
      </c>
      <c r="M8" s="994">
        <v>123909.38961939099</v>
      </c>
      <c r="N8" s="998"/>
      <c r="O8" s="992">
        <v>26532.462537989322</v>
      </c>
      <c r="P8" s="999"/>
      <c r="Q8" s="994">
        <v>31132.71731425994</v>
      </c>
      <c r="R8" s="1000"/>
      <c r="S8" s="994">
        <v>28516.933113433206</v>
      </c>
      <c r="T8" s="1001"/>
      <c r="U8" s="996">
        <v>272064.1961373195</v>
      </c>
      <c r="V8" s="999"/>
      <c r="W8" s="994">
        <v>323268.15679167473</v>
      </c>
      <c r="X8" s="1000"/>
      <c r="Y8" s="994">
        <v>274333.05799467355</v>
      </c>
      <c r="Z8" s="998"/>
      <c r="AA8" s="1002"/>
      <c r="AB8" s="989"/>
      <c r="AC8" s="990"/>
      <c r="AD8" s="990"/>
      <c r="AE8" s="990"/>
      <c r="AF8" s="990"/>
      <c r="AG8" s="990"/>
      <c r="AH8" s="990"/>
      <c r="AI8" s="990"/>
      <c r="AJ8" s="990"/>
      <c r="AK8" s="990"/>
      <c r="AL8" s="990"/>
      <c r="AM8" s="990"/>
      <c r="AN8" s="990"/>
      <c r="AO8" s="990"/>
      <c r="AP8" s="990"/>
      <c r="AQ8" s="990"/>
      <c r="AR8" s="990"/>
      <c r="AS8" s="990"/>
      <c r="AT8" s="990"/>
      <c r="AU8" s="990"/>
      <c r="AV8" s="990"/>
      <c r="AW8" s="990"/>
      <c r="AX8" s="990"/>
      <c r="AY8" s="990"/>
      <c r="AZ8" s="990"/>
      <c r="BA8" s="990"/>
      <c r="BB8" s="990"/>
      <c r="BC8" s="990"/>
      <c r="BD8" s="990"/>
      <c r="BE8" s="990"/>
      <c r="BF8" s="990"/>
      <c r="BG8" s="990"/>
      <c r="BH8" s="990"/>
      <c r="BI8" s="990"/>
      <c r="BJ8" s="990"/>
      <c r="BK8" s="990"/>
      <c r="BL8" s="990"/>
      <c r="BM8" s="990"/>
      <c r="BN8" s="990"/>
      <c r="BO8" s="990"/>
      <c r="BP8" s="990"/>
    </row>
    <row r="9" spans="1:68" ht="21" customHeight="1">
      <c r="A9" s="991"/>
      <c r="B9" s="967" t="s">
        <v>38</v>
      </c>
      <c r="C9" s="992">
        <v>55822.865367187755</v>
      </c>
      <c r="D9" s="993" t="s">
        <v>276</v>
      </c>
      <c r="E9" s="994"/>
      <c r="F9" s="995" t="s">
        <v>276</v>
      </c>
      <c r="G9" s="996">
        <v>55822.865367187755</v>
      </c>
      <c r="H9" s="997"/>
      <c r="I9" s="994">
        <v>74600.78744700133</v>
      </c>
      <c r="J9" s="995" t="s">
        <v>276</v>
      </c>
      <c r="K9" s="996"/>
      <c r="L9" s="993" t="s">
        <v>276</v>
      </c>
      <c r="M9" s="994">
        <v>74600.78744700133</v>
      </c>
      <c r="N9" s="998"/>
      <c r="O9" s="992">
        <v>20184.45810272842</v>
      </c>
      <c r="P9" s="999"/>
      <c r="Q9" s="994" t="s">
        <v>276</v>
      </c>
      <c r="R9" s="1000"/>
      <c r="S9" s="994">
        <v>20184.45810272842</v>
      </c>
      <c r="T9" s="1001"/>
      <c r="U9" s="996">
        <v>150608.1109169175</v>
      </c>
      <c r="V9" s="999"/>
      <c r="W9" s="994" t="s">
        <v>276</v>
      </c>
      <c r="X9" s="1000"/>
      <c r="Y9" s="994">
        <v>150608.1109169175</v>
      </c>
      <c r="Z9" s="998"/>
      <c r="AA9" s="1002"/>
      <c r="AB9" s="989"/>
      <c r="AC9" s="990"/>
      <c r="AD9" s="990"/>
      <c r="AE9" s="990"/>
      <c r="AF9" s="990"/>
      <c r="AG9" s="990"/>
      <c r="AH9" s="990"/>
      <c r="AI9" s="990"/>
      <c r="AJ9" s="990"/>
      <c r="AK9" s="990"/>
      <c r="AL9" s="990"/>
      <c r="AM9" s="990"/>
      <c r="AN9" s="990"/>
      <c r="AO9" s="990"/>
      <c r="AP9" s="990"/>
      <c r="AQ9" s="990"/>
      <c r="AR9" s="990"/>
      <c r="AS9" s="990"/>
      <c r="AT9" s="990"/>
      <c r="AU9" s="990"/>
      <c r="AV9" s="990"/>
      <c r="AW9" s="990"/>
      <c r="AX9" s="990"/>
      <c r="AY9" s="990"/>
      <c r="AZ9" s="990"/>
      <c r="BA9" s="990"/>
      <c r="BB9" s="990"/>
      <c r="BC9" s="990"/>
      <c r="BD9" s="990"/>
      <c r="BE9" s="990"/>
      <c r="BF9" s="990"/>
      <c r="BG9" s="990"/>
      <c r="BH9" s="990"/>
      <c r="BI9" s="990"/>
      <c r="BJ9" s="990"/>
      <c r="BK9" s="990"/>
      <c r="BL9" s="990"/>
      <c r="BM9" s="990"/>
      <c r="BN9" s="990"/>
      <c r="BO9" s="990"/>
      <c r="BP9" s="990"/>
    </row>
    <row r="10" spans="1:68" ht="21" customHeight="1">
      <c r="A10" s="991"/>
      <c r="B10" s="967"/>
      <c r="C10" s="992" t="s">
        <v>450</v>
      </c>
      <c r="D10" s="999"/>
      <c r="E10" s="994"/>
      <c r="F10" s="1000"/>
      <c r="G10" s="996"/>
      <c r="H10" s="997"/>
      <c r="I10" s="1003"/>
      <c r="J10" s="1004"/>
      <c r="K10" s="1005"/>
      <c r="L10" s="1006"/>
      <c r="M10" s="1003"/>
      <c r="N10" s="1007"/>
      <c r="O10" s="992"/>
      <c r="P10" s="999"/>
      <c r="Q10" s="994"/>
      <c r="R10" s="1000"/>
      <c r="S10" s="994"/>
      <c r="T10" s="1000"/>
      <c r="U10" s="996" t="s">
        <v>276</v>
      </c>
      <c r="V10" s="999"/>
      <c r="W10" s="994" t="s">
        <v>276</v>
      </c>
      <c r="X10" s="1000"/>
      <c r="Y10" s="994" t="s">
        <v>276</v>
      </c>
      <c r="Z10" s="1008"/>
      <c r="AA10" s="1002"/>
      <c r="AB10" s="989"/>
      <c r="AC10" s="990"/>
      <c r="AD10" s="990"/>
      <c r="AE10" s="990"/>
      <c r="AF10" s="990"/>
      <c r="AG10" s="990"/>
      <c r="AH10" s="990"/>
      <c r="AI10" s="990"/>
      <c r="AJ10" s="990"/>
      <c r="AK10" s="990"/>
      <c r="AL10" s="990"/>
      <c r="AM10" s="990"/>
      <c r="AN10" s="990"/>
      <c r="AO10" s="990"/>
      <c r="AP10" s="990"/>
      <c r="AQ10" s="990"/>
      <c r="AR10" s="990"/>
      <c r="AS10" s="990"/>
      <c r="AT10" s="990"/>
      <c r="AU10" s="990"/>
      <c r="AV10" s="990"/>
      <c r="AW10" s="990"/>
      <c r="AX10" s="990"/>
      <c r="AY10" s="990"/>
      <c r="AZ10" s="990"/>
      <c r="BA10" s="990"/>
      <c r="BB10" s="990"/>
      <c r="BC10" s="990"/>
      <c r="BD10" s="990"/>
      <c r="BE10" s="990"/>
      <c r="BF10" s="990"/>
      <c r="BG10" s="990"/>
      <c r="BH10" s="990"/>
      <c r="BI10" s="990"/>
      <c r="BJ10" s="990"/>
      <c r="BK10" s="990"/>
      <c r="BL10" s="990"/>
      <c r="BM10" s="990"/>
      <c r="BN10" s="990"/>
      <c r="BO10" s="990"/>
      <c r="BP10" s="990"/>
    </row>
    <row r="11" spans="1:68" ht="21" customHeight="1">
      <c r="A11" s="967" t="s">
        <v>463</v>
      </c>
      <c r="B11" s="967" t="s">
        <v>464</v>
      </c>
      <c r="C11" s="992">
        <v>121419.25382517475</v>
      </c>
      <c r="D11" s="936">
        <v>29</v>
      </c>
      <c r="E11" s="994">
        <v>130424.93788819876</v>
      </c>
      <c r="F11" s="1009">
        <v>23</v>
      </c>
      <c r="G11" s="996">
        <v>121657.95416737441</v>
      </c>
      <c r="H11" s="936">
        <v>30</v>
      </c>
      <c r="I11" s="994">
        <v>122523.75853617945</v>
      </c>
      <c r="J11" s="1009">
        <v>19</v>
      </c>
      <c r="K11" s="996">
        <v>170475.62180814354</v>
      </c>
      <c r="L11" s="936">
        <v>7</v>
      </c>
      <c r="M11" s="1010">
        <v>123794.74762396289</v>
      </c>
      <c r="N11" s="1011">
        <v>19</v>
      </c>
      <c r="O11" s="992">
        <v>26255.816686888644</v>
      </c>
      <c r="P11" s="936">
        <v>18</v>
      </c>
      <c r="Q11" s="994">
        <v>32227.05905550626</v>
      </c>
      <c r="R11" s="1009">
        <v>14</v>
      </c>
      <c r="S11" s="994">
        <v>26414.087573005814</v>
      </c>
      <c r="T11" s="1009">
        <v>20</v>
      </c>
      <c r="U11" s="996">
        <v>270198.8290482428</v>
      </c>
      <c r="V11" s="936">
        <v>28</v>
      </c>
      <c r="W11" s="994">
        <v>333127.6187518486</v>
      </c>
      <c r="X11" s="1009">
        <v>14</v>
      </c>
      <c r="Y11" s="994">
        <v>271866.7893643431</v>
      </c>
      <c r="Z11" s="1011">
        <v>28</v>
      </c>
      <c r="AA11" s="1012" t="s">
        <v>764</v>
      </c>
      <c r="AB11" s="989"/>
      <c r="AC11" s="990"/>
      <c r="AD11" s="990"/>
      <c r="AE11" s="990"/>
      <c r="AF11" s="990"/>
      <c r="AG11" s="990"/>
      <c r="AH11" s="990"/>
      <c r="AI11" s="990"/>
      <c r="AJ11" s="990"/>
      <c r="AK11" s="990"/>
      <c r="AL11" s="990"/>
      <c r="AM11" s="990"/>
      <c r="AN11" s="990"/>
      <c r="AO11" s="990"/>
      <c r="AP11" s="990"/>
      <c r="AQ11" s="990"/>
      <c r="AR11" s="990"/>
      <c r="AS11" s="990"/>
      <c r="AT11" s="990"/>
      <c r="AU11" s="990"/>
      <c r="AV11" s="990"/>
      <c r="AW11" s="990"/>
      <c r="AX11" s="990"/>
      <c r="AY11" s="990"/>
      <c r="AZ11" s="990"/>
      <c r="BA11" s="990"/>
      <c r="BB11" s="990"/>
      <c r="BC11" s="990"/>
      <c r="BD11" s="990"/>
      <c r="BE11" s="990"/>
      <c r="BF11" s="990"/>
      <c r="BG11" s="990"/>
      <c r="BH11" s="990"/>
      <c r="BI11" s="990"/>
      <c r="BJ11" s="990"/>
      <c r="BK11" s="990"/>
      <c r="BL11" s="990"/>
      <c r="BM11" s="990"/>
      <c r="BN11" s="990"/>
      <c r="BO11" s="990"/>
      <c r="BP11" s="990"/>
    </row>
    <row r="12" spans="1:68" ht="21" customHeight="1">
      <c r="A12" s="967" t="s">
        <v>466</v>
      </c>
      <c r="B12" s="967" t="s">
        <v>677</v>
      </c>
      <c r="C12" s="992">
        <v>119885.19870739682</v>
      </c>
      <c r="D12" s="936">
        <v>33</v>
      </c>
      <c r="E12" s="996">
        <v>148122.49793459554</v>
      </c>
      <c r="F12" s="936">
        <v>8</v>
      </c>
      <c r="G12" s="1010">
        <v>121077.1653189186</v>
      </c>
      <c r="H12" s="1009">
        <v>31</v>
      </c>
      <c r="I12" s="996">
        <v>122523.00464244805</v>
      </c>
      <c r="J12" s="936">
        <v>20</v>
      </c>
      <c r="K12" s="996">
        <v>152950.36471600688</v>
      </c>
      <c r="L12" s="936">
        <v>22</v>
      </c>
      <c r="M12" s="1010">
        <v>123807.41916781098</v>
      </c>
      <c r="N12" s="1011">
        <v>18</v>
      </c>
      <c r="O12" s="992">
        <v>25522.270043314344</v>
      </c>
      <c r="P12" s="936">
        <v>24</v>
      </c>
      <c r="Q12" s="996">
        <v>30342.01721170396</v>
      </c>
      <c r="R12" s="936">
        <v>24</v>
      </c>
      <c r="S12" s="994">
        <v>25725.72355543931</v>
      </c>
      <c r="T12" s="1009">
        <v>25</v>
      </c>
      <c r="U12" s="996">
        <v>267930.4733931592</v>
      </c>
      <c r="V12" s="936">
        <v>29</v>
      </c>
      <c r="W12" s="996">
        <v>331414.87986230635</v>
      </c>
      <c r="X12" s="936">
        <v>15</v>
      </c>
      <c r="Y12" s="996">
        <v>270610.3080421689</v>
      </c>
      <c r="Z12" s="1013">
        <v>29</v>
      </c>
      <c r="AA12" s="1012" t="s">
        <v>765</v>
      </c>
      <c r="AB12" s="989"/>
      <c r="AC12" s="990"/>
      <c r="AD12" s="990"/>
      <c r="AE12" s="990"/>
      <c r="AF12" s="990"/>
      <c r="AG12" s="990"/>
      <c r="AH12" s="990"/>
      <c r="AI12" s="990"/>
      <c r="AJ12" s="990"/>
      <c r="AK12" s="990"/>
      <c r="AL12" s="990"/>
      <c r="AM12" s="990"/>
      <c r="AN12" s="990"/>
      <c r="AO12" s="990"/>
      <c r="AP12" s="990"/>
      <c r="AQ12" s="990"/>
      <c r="AR12" s="990"/>
      <c r="AS12" s="990"/>
      <c r="AT12" s="990"/>
      <c r="AU12" s="990"/>
      <c r="AV12" s="990"/>
      <c r="AW12" s="990"/>
      <c r="AX12" s="990"/>
      <c r="AY12" s="990"/>
      <c r="AZ12" s="990"/>
      <c r="BA12" s="990"/>
      <c r="BB12" s="990"/>
      <c r="BC12" s="990"/>
      <c r="BD12" s="990"/>
      <c r="BE12" s="990"/>
      <c r="BF12" s="990"/>
      <c r="BG12" s="990"/>
      <c r="BH12" s="990"/>
      <c r="BI12" s="990"/>
      <c r="BJ12" s="990"/>
      <c r="BK12" s="990"/>
      <c r="BL12" s="990"/>
      <c r="BM12" s="990"/>
      <c r="BN12" s="990"/>
      <c r="BO12" s="990"/>
      <c r="BP12" s="990"/>
    </row>
    <row r="13" spans="1:68" ht="21" customHeight="1">
      <c r="A13" s="967" t="s">
        <v>470</v>
      </c>
      <c r="B13" s="967" t="s">
        <v>471</v>
      </c>
      <c r="C13" s="992">
        <v>120300.76451446454</v>
      </c>
      <c r="D13" s="936">
        <v>31</v>
      </c>
      <c r="E13" s="996">
        <v>152794.00323994664</v>
      </c>
      <c r="F13" s="936">
        <v>6</v>
      </c>
      <c r="G13" s="1010">
        <v>121660.31750436593</v>
      </c>
      <c r="H13" s="1009">
        <v>29</v>
      </c>
      <c r="I13" s="996">
        <v>120506.14096674323</v>
      </c>
      <c r="J13" s="936">
        <v>23</v>
      </c>
      <c r="K13" s="996">
        <v>161187.09357728227</v>
      </c>
      <c r="L13" s="936">
        <v>17</v>
      </c>
      <c r="M13" s="1010">
        <v>122208.27694712247</v>
      </c>
      <c r="N13" s="1011">
        <v>23</v>
      </c>
      <c r="O13" s="992">
        <v>26168.62358101135</v>
      </c>
      <c r="P13" s="936">
        <v>20</v>
      </c>
      <c r="Q13" s="996">
        <v>32732.102153611588</v>
      </c>
      <c r="R13" s="936">
        <v>10</v>
      </c>
      <c r="S13" s="994">
        <v>26443.246772405764</v>
      </c>
      <c r="T13" s="1009">
        <v>19</v>
      </c>
      <c r="U13" s="996">
        <v>266975.52906221914</v>
      </c>
      <c r="V13" s="936">
        <v>30</v>
      </c>
      <c r="W13" s="996">
        <v>346713.1989708405</v>
      </c>
      <c r="X13" s="936">
        <v>8</v>
      </c>
      <c r="Y13" s="996">
        <v>270311.84122389415</v>
      </c>
      <c r="Z13" s="1013">
        <v>30</v>
      </c>
      <c r="AA13" s="1012" t="s">
        <v>766</v>
      </c>
      <c r="AB13" s="989"/>
      <c r="AC13" s="990"/>
      <c r="AD13" s="990"/>
      <c r="AE13" s="990"/>
      <c r="AF13" s="990"/>
      <c r="AG13" s="990"/>
      <c r="AH13" s="990"/>
      <c r="AI13" s="990"/>
      <c r="AJ13" s="990"/>
      <c r="AK13" s="990"/>
      <c r="AL13" s="990"/>
      <c r="AM13" s="990"/>
      <c r="AN13" s="990"/>
      <c r="AO13" s="990"/>
      <c r="AP13" s="990"/>
      <c r="AQ13" s="990"/>
      <c r="AR13" s="990"/>
      <c r="AS13" s="990"/>
      <c r="AT13" s="990"/>
      <c r="AU13" s="990"/>
      <c r="AV13" s="990"/>
      <c r="AW13" s="990"/>
      <c r="AX13" s="990"/>
      <c r="AY13" s="990"/>
      <c r="AZ13" s="990"/>
      <c r="BA13" s="990"/>
      <c r="BB13" s="990"/>
      <c r="BC13" s="990"/>
      <c r="BD13" s="990"/>
      <c r="BE13" s="990"/>
      <c r="BF13" s="990"/>
      <c r="BG13" s="990"/>
      <c r="BH13" s="990"/>
      <c r="BI13" s="990"/>
      <c r="BJ13" s="990"/>
      <c r="BK13" s="990"/>
      <c r="BL13" s="990"/>
      <c r="BM13" s="990"/>
      <c r="BN13" s="990"/>
      <c r="BO13" s="990"/>
      <c r="BP13" s="990"/>
    </row>
    <row r="14" spans="1:68" ht="21" customHeight="1">
      <c r="A14" s="967" t="s">
        <v>472</v>
      </c>
      <c r="B14" s="967" t="s">
        <v>473</v>
      </c>
      <c r="C14" s="992">
        <v>124217.57121857563</v>
      </c>
      <c r="D14" s="936">
        <v>24</v>
      </c>
      <c r="E14" s="996">
        <v>147318.07146666668</v>
      </c>
      <c r="F14" s="936">
        <v>9</v>
      </c>
      <c r="G14" s="1010">
        <v>125447.75208043397</v>
      </c>
      <c r="H14" s="1009">
        <v>23</v>
      </c>
      <c r="I14" s="996">
        <v>123806.71103077938</v>
      </c>
      <c r="J14" s="936">
        <v>14</v>
      </c>
      <c r="K14" s="996">
        <v>160272.4256</v>
      </c>
      <c r="L14" s="936">
        <v>18</v>
      </c>
      <c r="M14" s="1010">
        <v>125748.63539151922</v>
      </c>
      <c r="N14" s="1011">
        <v>14</v>
      </c>
      <c r="O14" s="992">
        <v>27844.2498050039</v>
      </c>
      <c r="P14" s="936">
        <v>8</v>
      </c>
      <c r="Q14" s="996">
        <v>31471.242666666665</v>
      </c>
      <c r="R14" s="936">
        <v>20</v>
      </c>
      <c r="S14" s="994">
        <v>28037.399613735124</v>
      </c>
      <c r="T14" s="1009">
        <v>8</v>
      </c>
      <c r="U14" s="996">
        <v>275868.5320543589</v>
      </c>
      <c r="V14" s="936">
        <v>23</v>
      </c>
      <c r="W14" s="996">
        <v>339061.73973333335</v>
      </c>
      <c r="X14" s="936">
        <v>11</v>
      </c>
      <c r="Y14" s="996">
        <v>279233.7870856883</v>
      </c>
      <c r="Z14" s="1013">
        <v>21</v>
      </c>
      <c r="AA14" s="1012" t="s">
        <v>767</v>
      </c>
      <c r="AB14" s="989"/>
      <c r="AC14" s="990"/>
      <c r="AD14" s="990"/>
      <c r="AE14" s="990"/>
      <c r="AF14" s="990"/>
      <c r="AG14" s="990"/>
      <c r="AH14" s="990"/>
      <c r="AI14" s="990"/>
      <c r="AJ14" s="990"/>
      <c r="AK14" s="990"/>
      <c r="AL14" s="990"/>
      <c r="AM14" s="990"/>
      <c r="AN14" s="990"/>
      <c r="AO14" s="990"/>
      <c r="AP14" s="990"/>
      <c r="AQ14" s="990"/>
      <c r="AR14" s="990"/>
      <c r="AS14" s="990"/>
      <c r="AT14" s="990"/>
      <c r="AU14" s="990"/>
      <c r="AV14" s="990"/>
      <c r="AW14" s="990"/>
      <c r="AX14" s="990"/>
      <c r="AY14" s="990"/>
      <c r="AZ14" s="990"/>
      <c r="BA14" s="990"/>
      <c r="BB14" s="990"/>
      <c r="BC14" s="990"/>
      <c r="BD14" s="990"/>
      <c r="BE14" s="990"/>
      <c r="BF14" s="990"/>
      <c r="BG14" s="990"/>
      <c r="BH14" s="990"/>
      <c r="BI14" s="990"/>
      <c r="BJ14" s="990"/>
      <c r="BK14" s="990"/>
      <c r="BL14" s="990"/>
      <c r="BM14" s="990"/>
      <c r="BN14" s="990"/>
      <c r="BO14" s="990"/>
      <c r="BP14" s="990"/>
    </row>
    <row r="15" spans="1:68" ht="21" customHeight="1">
      <c r="A15" s="967" t="s">
        <v>474</v>
      </c>
      <c r="B15" s="967" t="s">
        <v>475</v>
      </c>
      <c r="C15" s="992">
        <v>116505.56231396786</v>
      </c>
      <c r="D15" s="936">
        <v>37</v>
      </c>
      <c r="E15" s="996">
        <v>146430.1017034068</v>
      </c>
      <c r="F15" s="936">
        <v>11</v>
      </c>
      <c r="G15" s="1010">
        <v>117641.99848739976</v>
      </c>
      <c r="H15" s="1009">
        <v>36</v>
      </c>
      <c r="I15" s="996">
        <v>125477.923223733</v>
      </c>
      <c r="J15" s="936">
        <v>11</v>
      </c>
      <c r="K15" s="996">
        <v>157940.2863226453</v>
      </c>
      <c r="L15" s="936">
        <v>19</v>
      </c>
      <c r="M15" s="1010">
        <v>126710.73764471969</v>
      </c>
      <c r="N15" s="1011">
        <v>10</v>
      </c>
      <c r="O15" s="992">
        <v>29072.51194066749</v>
      </c>
      <c r="P15" s="936">
        <v>2</v>
      </c>
      <c r="Q15" s="996">
        <v>32735.864228456914</v>
      </c>
      <c r="R15" s="936">
        <v>9</v>
      </c>
      <c r="S15" s="994">
        <v>29211.63408392553</v>
      </c>
      <c r="T15" s="1009">
        <v>2</v>
      </c>
      <c r="U15" s="996">
        <v>271055.99747836834</v>
      </c>
      <c r="V15" s="936">
        <v>27</v>
      </c>
      <c r="W15" s="996">
        <v>337106.252254509</v>
      </c>
      <c r="X15" s="936">
        <v>12</v>
      </c>
      <c r="Y15" s="996">
        <v>273564.370216045</v>
      </c>
      <c r="Z15" s="1013">
        <v>27</v>
      </c>
      <c r="AA15" s="1012" t="s">
        <v>768</v>
      </c>
      <c r="AB15" s="989"/>
      <c r="AC15" s="990"/>
      <c r="AD15" s="990"/>
      <c r="AE15" s="990"/>
      <c r="AF15" s="990"/>
      <c r="AG15" s="990"/>
      <c r="AH15" s="990"/>
      <c r="AI15" s="990"/>
      <c r="AJ15" s="990"/>
      <c r="AK15" s="990"/>
      <c r="AL15" s="990"/>
      <c r="AM15" s="990"/>
      <c r="AN15" s="990"/>
      <c r="AO15" s="990"/>
      <c r="AP15" s="990"/>
      <c r="AQ15" s="990"/>
      <c r="AR15" s="990"/>
      <c r="AS15" s="990"/>
      <c r="AT15" s="990"/>
      <c r="AU15" s="990"/>
      <c r="AV15" s="990"/>
      <c r="AW15" s="990"/>
      <c r="AX15" s="990"/>
      <c r="AY15" s="990"/>
      <c r="AZ15" s="990"/>
      <c r="BA15" s="990"/>
      <c r="BB15" s="990"/>
      <c r="BC15" s="990"/>
      <c r="BD15" s="990"/>
      <c r="BE15" s="990"/>
      <c r="BF15" s="990"/>
      <c r="BG15" s="990"/>
      <c r="BH15" s="990"/>
      <c r="BI15" s="990"/>
      <c r="BJ15" s="990"/>
      <c r="BK15" s="990"/>
      <c r="BL15" s="990"/>
      <c r="BM15" s="990"/>
      <c r="BN15" s="990"/>
      <c r="BO15" s="990"/>
      <c r="BP15" s="990"/>
    </row>
    <row r="16" spans="1:68" ht="21" customHeight="1">
      <c r="A16" s="967" t="s">
        <v>476</v>
      </c>
      <c r="B16" s="967" t="s">
        <v>678</v>
      </c>
      <c r="C16" s="992">
        <v>119897.02403032014</v>
      </c>
      <c r="D16" s="936">
        <v>32</v>
      </c>
      <c r="E16" s="996">
        <v>127872.26136363637</v>
      </c>
      <c r="F16" s="936">
        <v>25</v>
      </c>
      <c r="G16" s="1010">
        <v>120425.46382049544</v>
      </c>
      <c r="H16" s="1009">
        <v>32</v>
      </c>
      <c r="I16" s="996">
        <v>130968.57680832192</v>
      </c>
      <c r="J16" s="936">
        <v>7</v>
      </c>
      <c r="K16" s="996">
        <v>164815.5909090909</v>
      </c>
      <c r="L16" s="936">
        <v>12</v>
      </c>
      <c r="M16" s="1010">
        <v>133211.28235825617</v>
      </c>
      <c r="N16" s="1011">
        <v>8</v>
      </c>
      <c r="O16" s="992">
        <v>25814.615756793806</v>
      </c>
      <c r="P16" s="936">
        <v>23</v>
      </c>
      <c r="Q16" s="996">
        <v>36556.72727272727</v>
      </c>
      <c r="R16" s="936">
        <v>2</v>
      </c>
      <c r="S16" s="994">
        <v>26526.38882614261</v>
      </c>
      <c r="T16" s="1009">
        <v>18</v>
      </c>
      <c r="U16" s="996">
        <v>276680.21659543586</v>
      </c>
      <c r="V16" s="936">
        <v>22</v>
      </c>
      <c r="W16" s="996">
        <v>329244.57954545453</v>
      </c>
      <c r="X16" s="936">
        <v>17</v>
      </c>
      <c r="Y16" s="996">
        <v>280163.1350048942</v>
      </c>
      <c r="Z16" s="1013">
        <v>19</v>
      </c>
      <c r="AA16" s="1012" t="s">
        <v>769</v>
      </c>
      <c r="AB16" s="989"/>
      <c r="AC16" s="990"/>
      <c r="AD16" s="990"/>
      <c r="AE16" s="990"/>
      <c r="AF16" s="990"/>
      <c r="AG16" s="990"/>
      <c r="AH16" s="990"/>
      <c r="AI16" s="990"/>
      <c r="AJ16" s="990"/>
      <c r="AK16" s="990"/>
      <c r="AL16" s="990"/>
      <c r="AM16" s="990"/>
      <c r="AN16" s="990"/>
      <c r="AO16" s="990"/>
      <c r="AP16" s="990"/>
      <c r="AQ16" s="990"/>
      <c r="AR16" s="990"/>
      <c r="AS16" s="990"/>
      <c r="AT16" s="990"/>
      <c r="AU16" s="990"/>
      <c r="AV16" s="990"/>
      <c r="AW16" s="990"/>
      <c r="AX16" s="990"/>
      <c r="AY16" s="990"/>
      <c r="AZ16" s="990"/>
      <c r="BA16" s="990"/>
      <c r="BB16" s="990"/>
      <c r="BC16" s="990"/>
      <c r="BD16" s="990"/>
      <c r="BE16" s="990"/>
      <c r="BF16" s="990"/>
      <c r="BG16" s="990"/>
      <c r="BH16" s="990"/>
      <c r="BI16" s="990"/>
      <c r="BJ16" s="990"/>
      <c r="BK16" s="990"/>
      <c r="BL16" s="990"/>
      <c r="BM16" s="990"/>
      <c r="BN16" s="990"/>
      <c r="BO16" s="990"/>
      <c r="BP16" s="990"/>
    </row>
    <row r="17" spans="1:68" ht="21" customHeight="1">
      <c r="A17" s="967" t="s">
        <v>479</v>
      </c>
      <c r="B17" s="967" t="s">
        <v>480</v>
      </c>
      <c r="C17" s="992">
        <v>102229.4357567444</v>
      </c>
      <c r="D17" s="936">
        <v>41</v>
      </c>
      <c r="E17" s="996">
        <v>165586.93480441323</v>
      </c>
      <c r="F17" s="936">
        <v>2</v>
      </c>
      <c r="G17" s="1010">
        <v>104991.8193903879</v>
      </c>
      <c r="H17" s="1009">
        <v>41</v>
      </c>
      <c r="I17" s="996">
        <v>121300.68271604938</v>
      </c>
      <c r="J17" s="936">
        <v>22</v>
      </c>
      <c r="K17" s="996">
        <v>178818.31995987965</v>
      </c>
      <c r="L17" s="936">
        <v>3</v>
      </c>
      <c r="M17" s="1010">
        <v>123808.4486815061</v>
      </c>
      <c r="N17" s="1011">
        <v>17</v>
      </c>
      <c r="O17" s="992">
        <v>28850.22588020119</v>
      </c>
      <c r="P17" s="936">
        <v>4</v>
      </c>
      <c r="Q17" s="996">
        <v>32422.266800401205</v>
      </c>
      <c r="R17" s="936">
        <v>12</v>
      </c>
      <c r="S17" s="994">
        <v>29005.9666768706</v>
      </c>
      <c r="T17" s="1009">
        <v>4</v>
      </c>
      <c r="U17" s="996">
        <v>252380.34435299496</v>
      </c>
      <c r="V17" s="936">
        <v>40</v>
      </c>
      <c r="W17" s="996">
        <v>376827.52156469406</v>
      </c>
      <c r="X17" s="936">
        <v>2</v>
      </c>
      <c r="Y17" s="996">
        <v>257806.2347487646</v>
      </c>
      <c r="Z17" s="1013">
        <v>39</v>
      </c>
      <c r="AA17" s="1012" t="s">
        <v>770</v>
      </c>
      <c r="AB17" s="989"/>
      <c r="AC17" s="990"/>
      <c r="AD17" s="990"/>
      <c r="AE17" s="990"/>
      <c r="AF17" s="990"/>
      <c r="AG17" s="990"/>
      <c r="AH17" s="990"/>
      <c r="AI17" s="990"/>
      <c r="AJ17" s="990"/>
      <c r="AK17" s="990"/>
      <c r="AL17" s="990"/>
      <c r="AM17" s="990"/>
      <c r="AN17" s="990"/>
      <c r="AO17" s="990"/>
      <c r="AP17" s="990"/>
      <c r="AQ17" s="990"/>
      <c r="AR17" s="990"/>
      <c r="AS17" s="990"/>
      <c r="AT17" s="990"/>
      <c r="AU17" s="990"/>
      <c r="AV17" s="990"/>
      <c r="AW17" s="990"/>
      <c r="AX17" s="990"/>
      <c r="AY17" s="990"/>
      <c r="AZ17" s="990"/>
      <c r="BA17" s="990"/>
      <c r="BB17" s="990"/>
      <c r="BC17" s="990"/>
      <c r="BD17" s="990"/>
      <c r="BE17" s="990"/>
      <c r="BF17" s="990"/>
      <c r="BG17" s="990"/>
      <c r="BH17" s="990"/>
      <c r="BI17" s="990"/>
      <c r="BJ17" s="990"/>
      <c r="BK17" s="990"/>
      <c r="BL17" s="990"/>
      <c r="BM17" s="990"/>
      <c r="BN17" s="990"/>
      <c r="BO17" s="990"/>
      <c r="BP17" s="990"/>
    </row>
    <row r="18" spans="1:68" ht="21" customHeight="1">
      <c r="A18" s="967" t="s">
        <v>481</v>
      </c>
      <c r="B18" s="967" t="s">
        <v>482</v>
      </c>
      <c r="C18" s="992">
        <v>119313.21997519393</v>
      </c>
      <c r="D18" s="936">
        <v>34</v>
      </c>
      <c r="E18" s="996">
        <v>144212.73964497042</v>
      </c>
      <c r="F18" s="936">
        <v>15</v>
      </c>
      <c r="G18" s="1010">
        <v>120412.44926254873</v>
      </c>
      <c r="H18" s="1009">
        <v>33</v>
      </c>
      <c r="I18" s="996">
        <v>117943.1953162774</v>
      </c>
      <c r="J18" s="936">
        <v>31</v>
      </c>
      <c r="K18" s="996">
        <v>169201.9326354119</v>
      </c>
      <c r="L18" s="936">
        <v>8</v>
      </c>
      <c r="M18" s="1010">
        <v>120206.09460274082</v>
      </c>
      <c r="N18" s="1011">
        <v>27</v>
      </c>
      <c r="O18" s="992">
        <v>27044.77643002796</v>
      </c>
      <c r="P18" s="936">
        <v>11</v>
      </c>
      <c r="Q18" s="996">
        <v>34717.59672280382</v>
      </c>
      <c r="R18" s="936">
        <v>3</v>
      </c>
      <c r="S18" s="994">
        <v>27383.50540529679</v>
      </c>
      <c r="T18" s="1009">
        <v>11</v>
      </c>
      <c r="U18" s="996">
        <v>264301.1917214993</v>
      </c>
      <c r="V18" s="936">
        <v>33</v>
      </c>
      <c r="W18" s="996">
        <v>348132.26900318614</v>
      </c>
      <c r="X18" s="936">
        <v>7</v>
      </c>
      <c r="Y18" s="996">
        <v>268002.04927058634</v>
      </c>
      <c r="Z18" s="1013">
        <v>31</v>
      </c>
      <c r="AA18" s="1012" t="s">
        <v>771</v>
      </c>
      <c r="AB18" s="989"/>
      <c r="AC18" s="990"/>
      <c r="AD18" s="990"/>
      <c r="AE18" s="990"/>
      <c r="AF18" s="990"/>
      <c r="AG18" s="990"/>
      <c r="AH18" s="990"/>
      <c r="AI18" s="990"/>
      <c r="AJ18" s="990"/>
      <c r="AK18" s="990"/>
      <c r="AL18" s="990"/>
      <c r="AM18" s="990"/>
      <c r="AN18" s="990"/>
      <c r="AO18" s="990"/>
      <c r="AP18" s="990"/>
      <c r="AQ18" s="990"/>
      <c r="AR18" s="990"/>
      <c r="AS18" s="990"/>
      <c r="AT18" s="990"/>
      <c r="AU18" s="990"/>
      <c r="AV18" s="990"/>
      <c r="AW18" s="990"/>
      <c r="AX18" s="990"/>
      <c r="AY18" s="990"/>
      <c r="AZ18" s="990"/>
      <c r="BA18" s="990"/>
      <c r="BB18" s="990"/>
      <c r="BC18" s="990"/>
      <c r="BD18" s="990"/>
      <c r="BE18" s="990"/>
      <c r="BF18" s="990"/>
      <c r="BG18" s="990"/>
      <c r="BH18" s="990"/>
      <c r="BI18" s="990"/>
      <c r="BJ18" s="990"/>
      <c r="BK18" s="990"/>
      <c r="BL18" s="990"/>
      <c r="BM18" s="990"/>
      <c r="BN18" s="990"/>
      <c r="BO18" s="990"/>
      <c r="BP18" s="990"/>
    </row>
    <row r="19" spans="1:68" ht="21" customHeight="1">
      <c r="A19" s="967" t="s">
        <v>483</v>
      </c>
      <c r="B19" s="967" t="s">
        <v>484</v>
      </c>
      <c r="C19" s="992">
        <v>157335.64562796056</v>
      </c>
      <c r="D19" s="936">
        <v>3</v>
      </c>
      <c r="E19" s="996">
        <v>142427.1896551724</v>
      </c>
      <c r="F19" s="936">
        <v>16</v>
      </c>
      <c r="G19" s="1010">
        <v>156305.14813490646</v>
      </c>
      <c r="H19" s="1009">
        <v>3</v>
      </c>
      <c r="I19" s="996">
        <v>155052.8632697478</v>
      </c>
      <c r="J19" s="936">
        <v>2</v>
      </c>
      <c r="K19" s="996">
        <v>172931.5</v>
      </c>
      <c r="L19" s="936">
        <v>6</v>
      </c>
      <c r="M19" s="1010">
        <v>156288.66464068645</v>
      </c>
      <c r="N19" s="1011">
        <v>2</v>
      </c>
      <c r="O19" s="992">
        <v>24300.90257329407</v>
      </c>
      <c r="P19" s="936">
        <v>30</v>
      </c>
      <c r="Q19" s="996">
        <v>25710.689655172413</v>
      </c>
      <c r="R19" s="936">
        <v>35</v>
      </c>
      <c r="S19" s="994">
        <v>24398.349421999763</v>
      </c>
      <c r="T19" s="1009">
        <v>32</v>
      </c>
      <c r="U19" s="996">
        <v>336689.41147100244</v>
      </c>
      <c r="V19" s="936">
        <v>1</v>
      </c>
      <c r="W19" s="996">
        <v>341069.3793103448</v>
      </c>
      <c r="X19" s="936">
        <v>9</v>
      </c>
      <c r="Y19" s="996">
        <v>336992.16219759267</v>
      </c>
      <c r="Z19" s="1013">
        <v>1</v>
      </c>
      <c r="AA19" s="1012" t="s">
        <v>772</v>
      </c>
      <c r="AB19" s="989"/>
      <c r="AC19" s="990"/>
      <c r="AD19" s="990"/>
      <c r="AE19" s="990"/>
      <c r="AF19" s="990"/>
      <c r="AG19" s="990"/>
      <c r="AH19" s="990"/>
      <c r="AI19" s="990"/>
      <c r="AJ19" s="990"/>
      <c r="AK19" s="990"/>
      <c r="AL19" s="990"/>
      <c r="AM19" s="990"/>
      <c r="AN19" s="990"/>
      <c r="AO19" s="990"/>
      <c r="AP19" s="990"/>
      <c r="AQ19" s="990"/>
      <c r="AR19" s="990"/>
      <c r="AS19" s="990"/>
      <c r="AT19" s="990"/>
      <c r="AU19" s="990"/>
      <c r="AV19" s="990"/>
      <c r="AW19" s="990"/>
      <c r="AX19" s="990"/>
      <c r="AY19" s="990"/>
      <c r="AZ19" s="990"/>
      <c r="BA19" s="990"/>
      <c r="BB19" s="990"/>
      <c r="BC19" s="990"/>
      <c r="BD19" s="990"/>
      <c r="BE19" s="990"/>
      <c r="BF19" s="990"/>
      <c r="BG19" s="990"/>
      <c r="BH19" s="990"/>
      <c r="BI19" s="990"/>
      <c r="BJ19" s="990"/>
      <c r="BK19" s="990"/>
      <c r="BL19" s="990"/>
      <c r="BM19" s="990"/>
      <c r="BN19" s="990"/>
      <c r="BO19" s="990"/>
      <c r="BP19" s="990"/>
    </row>
    <row r="20" spans="1:68" ht="21" customHeight="1">
      <c r="A20" s="967" t="s">
        <v>485</v>
      </c>
      <c r="B20" s="967" t="s">
        <v>50</v>
      </c>
      <c r="C20" s="992">
        <v>122503.18933205931</v>
      </c>
      <c r="D20" s="936">
        <v>27</v>
      </c>
      <c r="E20" s="996">
        <v>133250.27307293468</v>
      </c>
      <c r="F20" s="936">
        <v>21</v>
      </c>
      <c r="G20" s="1010">
        <v>122961.90535416575</v>
      </c>
      <c r="H20" s="1009">
        <v>25</v>
      </c>
      <c r="I20" s="996">
        <v>123040.60892950713</v>
      </c>
      <c r="J20" s="936">
        <v>15</v>
      </c>
      <c r="K20" s="996">
        <v>148292.44763221568</v>
      </c>
      <c r="L20" s="936">
        <v>24</v>
      </c>
      <c r="M20" s="1010">
        <v>124118.42904144351</v>
      </c>
      <c r="N20" s="1011">
        <v>16</v>
      </c>
      <c r="O20" s="992">
        <v>28134.930339364422</v>
      </c>
      <c r="P20" s="936">
        <v>6</v>
      </c>
      <c r="Q20" s="996">
        <v>33546.736951261664</v>
      </c>
      <c r="R20" s="936">
        <v>4</v>
      </c>
      <c r="S20" s="994">
        <v>28365.921598135115</v>
      </c>
      <c r="T20" s="1009">
        <v>6</v>
      </c>
      <c r="U20" s="996">
        <v>273678.7286009309</v>
      </c>
      <c r="V20" s="936">
        <v>25</v>
      </c>
      <c r="W20" s="996">
        <v>315089.45765641204</v>
      </c>
      <c r="X20" s="936">
        <v>22</v>
      </c>
      <c r="Y20" s="996">
        <v>275446.25599374436</v>
      </c>
      <c r="Z20" s="1013">
        <v>25</v>
      </c>
      <c r="AA20" s="1012">
        <v>10</v>
      </c>
      <c r="AB20" s="989"/>
      <c r="AC20" s="990"/>
      <c r="AD20" s="990"/>
      <c r="AE20" s="990"/>
      <c r="AF20" s="990"/>
      <c r="AG20" s="990"/>
      <c r="AH20" s="990"/>
      <c r="AI20" s="990"/>
      <c r="AJ20" s="990"/>
      <c r="AK20" s="990"/>
      <c r="AL20" s="990"/>
      <c r="AM20" s="990"/>
      <c r="AN20" s="990"/>
      <c r="AO20" s="990"/>
      <c r="AP20" s="990"/>
      <c r="AQ20" s="990"/>
      <c r="AR20" s="990"/>
      <c r="AS20" s="990"/>
      <c r="AT20" s="990"/>
      <c r="AU20" s="990"/>
      <c r="AV20" s="990"/>
      <c r="AW20" s="990"/>
      <c r="AX20" s="990"/>
      <c r="AY20" s="990"/>
      <c r="AZ20" s="990"/>
      <c r="BA20" s="990"/>
      <c r="BB20" s="990"/>
      <c r="BC20" s="990"/>
      <c r="BD20" s="990"/>
      <c r="BE20" s="990"/>
      <c r="BF20" s="990"/>
      <c r="BG20" s="990"/>
      <c r="BH20" s="990"/>
      <c r="BI20" s="990"/>
      <c r="BJ20" s="990"/>
      <c r="BK20" s="990"/>
      <c r="BL20" s="990"/>
      <c r="BM20" s="990"/>
      <c r="BN20" s="990"/>
      <c r="BO20" s="990"/>
      <c r="BP20" s="990"/>
    </row>
    <row r="21" spans="1:68" ht="21" customHeight="1">
      <c r="A21" s="967" t="s">
        <v>486</v>
      </c>
      <c r="B21" s="967" t="s">
        <v>487</v>
      </c>
      <c r="C21" s="992">
        <v>154341.5150972135</v>
      </c>
      <c r="D21" s="936">
        <v>5</v>
      </c>
      <c r="E21" s="996">
        <v>145045.97547380155</v>
      </c>
      <c r="F21" s="936">
        <v>14</v>
      </c>
      <c r="G21" s="1010">
        <v>153650.01575717365</v>
      </c>
      <c r="H21" s="1009">
        <v>5</v>
      </c>
      <c r="I21" s="996">
        <v>148042.70020607472</v>
      </c>
      <c r="J21" s="936">
        <v>3</v>
      </c>
      <c r="K21" s="996">
        <v>165108.65105908585</v>
      </c>
      <c r="L21" s="936">
        <v>11</v>
      </c>
      <c r="M21" s="1010">
        <v>149312.24390446176</v>
      </c>
      <c r="N21" s="1011">
        <v>3</v>
      </c>
      <c r="O21" s="992">
        <v>25286.14819460622</v>
      </c>
      <c r="P21" s="936">
        <v>26</v>
      </c>
      <c r="Q21" s="996">
        <v>29680.56856187291</v>
      </c>
      <c r="R21" s="936">
        <v>25</v>
      </c>
      <c r="S21" s="994">
        <v>25613.051086415657</v>
      </c>
      <c r="T21" s="1009">
        <v>26</v>
      </c>
      <c r="U21" s="996">
        <v>327670.36349789443</v>
      </c>
      <c r="V21" s="936">
        <v>2</v>
      </c>
      <c r="W21" s="996">
        <v>339835.19509476033</v>
      </c>
      <c r="X21" s="936">
        <v>10</v>
      </c>
      <c r="Y21" s="996">
        <v>328575.3107480511</v>
      </c>
      <c r="Z21" s="1013">
        <v>2</v>
      </c>
      <c r="AA21" s="1012">
        <v>11</v>
      </c>
      <c r="AB21" s="989"/>
      <c r="AC21" s="990"/>
      <c r="AD21" s="990"/>
      <c r="AE21" s="990"/>
      <c r="AF21" s="990"/>
      <c r="AG21" s="990"/>
      <c r="AH21" s="990"/>
      <c r="AI21" s="990"/>
      <c r="AJ21" s="990"/>
      <c r="AK21" s="990"/>
      <c r="AL21" s="990"/>
      <c r="AM21" s="990"/>
      <c r="AN21" s="990"/>
      <c r="AO21" s="990"/>
      <c r="AP21" s="990"/>
      <c r="AQ21" s="990"/>
      <c r="AR21" s="990"/>
      <c r="AS21" s="990"/>
      <c r="AT21" s="990"/>
      <c r="AU21" s="990"/>
      <c r="AV21" s="990"/>
      <c r="AW21" s="990"/>
      <c r="AX21" s="990"/>
      <c r="AY21" s="990"/>
      <c r="AZ21" s="990"/>
      <c r="BA21" s="990"/>
      <c r="BB21" s="990"/>
      <c r="BC21" s="990"/>
      <c r="BD21" s="990"/>
      <c r="BE21" s="990"/>
      <c r="BF21" s="990"/>
      <c r="BG21" s="990"/>
      <c r="BH21" s="990"/>
      <c r="BI21" s="990"/>
      <c r="BJ21" s="990"/>
      <c r="BK21" s="990"/>
      <c r="BL21" s="990"/>
      <c r="BM21" s="990"/>
      <c r="BN21" s="990"/>
      <c r="BO21" s="990"/>
      <c r="BP21" s="990"/>
    </row>
    <row r="22" spans="1:68" ht="21" customHeight="1">
      <c r="A22" s="967" t="s">
        <v>488</v>
      </c>
      <c r="B22" s="967" t="s">
        <v>490</v>
      </c>
      <c r="C22" s="992">
        <v>143182.52662942273</v>
      </c>
      <c r="D22" s="936">
        <v>8</v>
      </c>
      <c r="E22" s="996">
        <v>212125.32228360957</v>
      </c>
      <c r="F22" s="936">
        <v>1</v>
      </c>
      <c r="G22" s="1010">
        <v>146500.43304085793</v>
      </c>
      <c r="H22" s="1009">
        <v>6</v>
      </c>
      <c r="I22" s="996">
        <v>117463.9061452514</v>
      </c>
      <c r="J22" s="936">
        <v>32</v>
      </c>
      <c r="K22" s="996">
        <v>135176.99815837937</v>
      </c>
      <c r="L22" s="936">
        <v>30</v>
      </c>
      <c r="M22" s="1010">
        <v>118316.35752902596</v>
      </c>
      <c r="N22" s="1011">
        <v>32</v>
      </c>
      <c r="O22" s="992">
        <v>25514.453445065177</v>
      </c>
      <c r="P22" s="936">
        <v>25</v>
      </c>
      <c r="Q22" s="996">
        <v>32390.773480662985</v>
      </c>
      <c r="R22" s="936">
        <v>13</v>
      </c>
      <c r="S22" s="994">
        <v>25845.379774882567</v>
      </c>
      <c r="T22" s="1009">
        <v>24</v>
      </c>
      <c r="U22" s="996">
        <v>286160.8862197393</v>
      </c>
      <c r="V22" s="936">
        <v>13</v>
      </c>
      <c r="W22" s="996">
        <v>379693.09392265195</v>
      </c>
      <c r="X22" s="936">
        <v>1</v>
      </c>
      <c r="Y22" s="996">
        <v>290662.17034476646</v>
      </c>
      <c r="Z22" s="1013">
        <v>11</v>
      </c>
      <c r="AA22" s="1012">
        <v>12</v>
      </c>
      <c r="AB22" s="989"/>
      <c r="AC22" s="990"/>
      <c r="AD22" s="990"/>
      <c r="AE22" s="990"/>
      <c r="AF22" s="990"/>
      <c r="AG22" s="990"/>
      <c r="AH22" s="990"/>
      <c r="AI22" s="990"/>
      <c r="AJ22" s="990"/>
      <c r="AK22" s="990"/>
      <c r="AL22" s="990"/>
      <c r="AM22" s="990"/>
      <c r="AN22" s="990"/>
      <c r="AO22" s="990"/>
      <c r="AP22" s="990"/>
      <c r="AQ22" s="990"/>
      <c r="AR22" s="990"/>
      <c r="AS22" s="990"/>
      <c r="AT22" s="990"/>
      <c r="AU22" s="990"/>
      <c r="AV22" s="990"/>
      <c r="AW22" s="990"/>
      <c r="AX22" s="990"/>
      <c r="AY22" s="990"/>
      <c r="AZ22" s="990"/>
      <c r="BA22" s="990"/>
      <c r="BB22" s="990"/>
      <c r="BC22" s="990"/>
      <c r="BD22" s="990"/>
      <c r="BE22" s="990"/>
      <c r="BF22" s="990"/>
      <c r="BG22" s="990"/>
      <c r="BH22" s="990"/>
      <c r="BI22" s="990"/>
      <c r="BJ22" s="990"/>
      <c r="BK22" s="990"/>
      <c r="BL22" s="990"/>
      <c r="BM22" s="990"/>
      <c r="BN22" s="990"/>
      <c r="BO22" s="990"/>
      <c r="BP22" s="990"/>
    </row>
    <row r="23" spans="1:68" ht="21" customHeight="1">
      <c r="A23" s="967" t="s">
        <v>491</v>
      </c>
      <c r="B23" s="967" t="s">
        <v>492</v>
      </c>
      <c r="C23" s="992">
        <v>112031.26688344643</v>
      </c>
      <c r="D23" s="936">
        <v>39</v>
      </c>
      <c r="E23" s="996">
        <v>127545.04046242774</v>
      </c>
      <c r="F23" s="936">
        <v>26</v>
      </c>
      <c r="G23" s="1010">
        <v>112752.76662245959</v>
      </c>
      <c r="H23" s="1009">
        <v>38</v>
      </c>
      <c r="I23" s="996">
        <v>117150.795988948</v>
      </c>
      <c r="J23" s="936">
        <v>33</v>
      </c>
      <c r="K23" s="996">
        <v>137775.32947976878</v>
      </c>
      <c r="L23" s="936">
        <v>28</v>
      </c>
      <c r="M23" s="1010">
        <v>118109.9820602889</v>
      </c>
      <c r="N23" s="1011">
        <v>34</v>
      </c>
      <c r="O23" s="992">
        <v>29547.309719376728</v>
      </c>
      <c r="P23" s="936">
        <v>1</v>
      </c>
      <c r="Q23" s="996">
        <v>32675.06358381503</v>
      </c>
      <c r="R23" s="936">
        <v>11</v>
      </c>
      <c r="S23" s="994">
        <v>29692.7723036668</v>
      </c>
      <c r="T23" s="1009">
        <v>1</v>
      </c>
      <c r="U23" s="996">
        <v>258729.37259177113</v>
      </c>
      <c r="V23" s="936">
        <v>38</v>
      </c>
      <c r="W23" s="996">
        <v>297995.43352601153</v>
      </c>
      <c r="X23" s="936">
        <v>27</v>
      </c>
      <c r="Y23" s="996">
        <v>260555.52098641527</v>
      </c>
      <c r="Z23" s="1013">
        <v>37</v>
      </c>
      <c r="AA23" s="1012">
        <v>13</v>
      </c>
      <c r="AB23" s="989"/>
      <c r="AC23" s="990"/>
      <c r="AD23" s="990"/>
      <c r="AE23" s="990"/>
      <c r="AF23" s="990"/>
      <c r="AG23" s="990"/>
      <c r="AH23" s="990"/>
      <c r="AI23" s="990"/>
      <c r="AJ23" s="990"/>
      <c r="AK23" s="990"/>
      <c r="AL23" s="990"/>
      <c r="AM23" s="990"/>
      <c r="AN23" s="990"/>
      <c r="AO23" s="990"/>
      <c r="AP23" s="990"/>
      <c r="AQ23" s="990"/>
      <c r="AR23" s="990"/>
      <c r="AS23" s="990"/>
      <c r="AT23" s="990"/>
      <c r="AU23" s="990"/>
      <c r="AV23" s="990"/>
      <c r="AW23" s="990"/>
      <c r="AX23" s="990"/>
      <c r="AY23" s="990"/>
      <c r="AZ23" s="990"/>
      <c r="BA23" s="990"/>
      <c r="BB23" s="990"/>
      <c r="BC23" s="990"/>
      <c r="BD23" s="990"/>
      <c r="BE23" s="990"/>
      <c r="BF23" s="990"/>
      <c r="BG23" s="990"/>
      <c r="BH23" s="990"/>
      <c r="BI23" s="990"/>
      <c r="BJ23" s="990"/>
      <c r="BK23" s="990"/>
      <c r="BL23" s="990"/>
      <c r="BM23" s="990"/>
      <c r="BN23" s="990"/>
      <c r="BO23" s="990"/>
      <c r="BP23" s="990"/>
    </row>
    <row r="24" spans="1:68" ht="21" customHeight="1">
      <c r="A24" s="967" t="s">
        <v>493</v>
      </c>
      <c r="B24" s="967" t="s">
        <v>495</v>
      </c>
      <c r="C24" s="992">
        <v>139355.43665190687</v>
      </c>
      <c r="D24" s="936">
        <v>11</v>
      </c>
      <c r="E24" s="996">
        <v>161121.64405426974</v>
      </c>
      <c r="F24" s="936">
        <v>3</v>
      </c>
      <c r="G24" s="1010">
        <v>140580.86161035227</v>
      </c>
      <c r="H24" s="1009">
        <v>10</v>
      </c>
      <c r="I24" s="996">
        <v>119171.88915869161</v>
      </c>
      <c r="J24" s="936">
        <v>26</v>
      </c>
      <c r="K24" s="996">
        <v>168416.5283320032</v>
      </c>
      <c r="L24" s="936">
        <v>10</v>
      </c>
      <c r="M24" s="1010">
        <v>121944.33402228613</v>
      </c>
      <c r="N24" s="1011">
        <v>24</v>
      </c>
      <c r="O24" s="992">
        <v>26827.34466504785</v>
      </c>
      <c r="P24" s="936">
        <v>13</v>
      </c>
      <c r="Q24" s="996">
        <v>32005.395051875497</v>
      </c>
      <c r="R24" s="936">
        <v>15</v>
      </c>
      <c r="S24" s="994">
        <v>27118.86592379583</v>
      </c>
      <c r="T24" s="1009">
        <v>14</v>
      </c>
      <c r="U24" s="996">
        <v>285354.67047564633</v>
      </c>
      <c r="V24" s="936">
        <v>14</v>
      </c>
      <c r="W24" s="996">
        <v>361543.5674381484</v>
      </c>
      <c r="X24" s="936">
        <v>4</v>
      </c>
      <c r="Y24" s="996">
        <v>289644.0615564342</v>
      </c>
      <c r="Z24" s="1013">
        <v>12</v>
      </c>
      <c r="AA24" s="1012">
        <v>14</v>
      </c>
      <c r="AB24" s="989"/>
      <c r="AC24" s="990"/>
      <c r="AD24" s="990"/>
      <c r="AE24" s="990"/>
      <c r="AF24" s="990"/>
      <c r="AG24" s="990"/>
      <c r="AH24" s="990"/>
      <c r="AI24" s="990"/>
      <c r="AJ24" s="990"/>
      <c r="AK24" s="990"/>
      <c r="AL24" s="990"/>
      <c r="AM24" s="990"/>
      <c r="AN24" s="990"/>
      <c r="AO24" s="990"/>
      <c r="AP24" s="990"/>
      <c r="AQ24" s="990"/>
      <c r="AR24" s="990"/>
      <c r="AS24" s="990"/>
      <c r="AT24" s="990"/>
      <c r="AU24" s="990"/>
      <c r="AV24" s="990"/>
      <c r="AW24" s="990"/>
      <c r="AX24" s="990"/>
      <c r="AY24" s="990"/>
      <c r="AZ24" s="990"/>
      <c r="BA24" s="990"/>
      <c r="BB24" s="990"/>
      <c r="BC24" s="990"/>
      <c r="BD24" s="990"/>
      <c r="BE24" s="990"/>
      <c r="BF24" s="990"/>
      <c r="BG24" s="990"/>
      <c r="BH24" s="990"/>
      <c r="BI24" s="990"/>
      <c r="BJ24" s="990"/>
      <c r="BK24" s="990"/>
      <c r="BL24" s="990"/>
      <c r="BM24" s="990"/>
      <c r="BN24" s="990"/>
      <c r="BO24" s="990"/>
      <c r="BP24" s="990"/>
    </row>
    <row r="25" spans="1:68" ht="21" customHeight="1">
      <c r="A25" s="967" t="s">
        <v>496</v>
      </c>
      <c r="B25" s="967" t="s">
        <v>497</v>
      </c>
      <c r="C25" s="992">
        <v>123599.52974365809</v>
      </c>
      <c r="D25" s="936">
        <v>25</v>
      </c>
      <c r="E25" s="996">
        <v>99586.05328376703</v>
      </c>
      <c r="F25" s="936">
        <v>37</v>
      </c>
      <c r="G25" s="1010">
        <v>121992.85764622974</v>
      </c>
      <c r="H25" s="1009">
        <v>28</v>
      </c>
      <c r="I25" s="996">
        <v>134927.67790661514</v>
      </c>
      <c r="J25" s="936">
        <v>4</v>
      </c>
      <c r="K25" s="996">
        <v>136054.2763320942</v>
      </c>
      <c r="L25" s="936">
        <v>29</v>
      </c>
      <c r="M25" s="1010">
        <v>135003.05534137544</v>
      </c>
      <c r="N25" s="1011">
        <v>6</v>
      </c>
      <c r="O25" s="992">
        <v>28081.26118441512</v>
      </c>
      <c r="P25" s="936">
        <v>7</v>
      </c>
      <c r="Q25" s="996">
        <v>31086.36926889715</v>
      </c>
      <c r="R25" s="936">
        <v>23</v>
      </c>
      <c r="S25" s="994">
        <v>28282.324254860505</v>
      </c>
      <c r="T25" s="1009">
        <v>7</v>
      </c>
      <c r="U25" s="996">
        <v>286608.46883468836</v>
      </c>
      <c r="V25" s="936">
        <v>12</v>
      </c>
      <c r="W25" s="996">
        <v>266726.69888475834</v>
      </c>
      <c r="X25" s="936">
        <v>35</v>
      </c>
      <c r="Y25" s="996">
        <v>285278.2372424657</v>
      </c>
      <c r="Z25" s="1013">
        <v>14</v>
      </c>
      <c r="AA25" s="1012">
        <v>15</v>
      </c>
      <c r="AB25" s="989"/>
      <c r="AC25" s="990"/>
      <c r="AD25" s="990"/>
      <c r="AE25" s="990"/>
      <c r="AF25" s="990"/>
      <c r="AG25" s="990"/>
      <c r="AH25" s="990"/>
      <c r="AI25" s="990"/>
      <c r="AJ25" s="990"/>
      <c r="AK25" s="990"/>
      <c r="AL25" s="990"/>
      <c r="AM25" s="990"/>
      <c r="AN25" s="990"/>
      <c r="AO25" s="990"/>
      <c r="AP25" s="990"/>
      <c r="AQ25" s="990"/>
      <c r="AR25" s="990"/>
      <c r="AS25" s="990"/>
      <c r="AT25" s="990"/>
      <c r="AU25" s="990"/>
      <c r="AV25" s="990"/>
      <c r="AW25" s="990"/>
      <c r="AX25" s="990"/>
      <c r="AY25" s="990"/>
      <c r="AZ25" s="990"/>
      <c r="BA25" s="990"/>
      <c r="BB25" s="990"/>
      <c r="BC25" s="990"/>
      <c r="BD25" s="990"/>
      <c r="BE25" s="990"/>
      <c r="BF25" s="990"/>
      <c r="BG25" s="990"/>
      <c r="BH25" s="990"/>
      <c r="BI25" s="990"/>
      <c r="BJ25" s="990"/>
      <c r="BK25" s="990"/>
      <c r="BL25" s="990"/>
      <c r="BM25" s="990"/>
      <c r="BN25" s="990"/>
      <c r="BO25" s="990"/>
      <c r="BP25" s="990"/>
    </row>
    <row r="26" spans="1:68" ht="21" customHeight="1">
      <c r="A26" s="967" t="s">
        <v>498</v>
      </c>
      <c r="B26" s="967" t="s">
        <v>499</v>
      </c>
      <c r="C26" s="992">
        <v>125915.88283343641</v>
      </c>
      <c r="D26" s="936">
        <v>22</v>
      </c>
      <c r="E26" s="996">
        <v>137392.18974604696</v>
      </c>
      <c r="F26" s="936">
        <v>19</v>
      </c>
      <c r="G26" s="1010">
        <v>126501.554737743</v>
      </c>
      <c r="H26" s="1009">
        <v>21</v>
      </c>
      <c r="I26" s="996">
        <v>122569.79200164914</v>
      </c>
      <c r="J26" s="936">
        <v>18</v>
      </c>
      <c r="K26" s="996">
        <v>124385.02970771442</v>
      </c>
      <c r="L26" s="936">
        <v>36</v>
      </c>
      <c r="M26" s="1010">
        <v>122662.42927008192</v>
      </c>
      <c r="N26" s="1011">
        <v>22</v>
      </c>
      <c r="O26" s="992">
        <v>28970.178571428572</v>
      </c>
      <c r="P26" s="936">
        <v>3</v>
      </c>
      <c r="Q26" s="996">
        <v>31541.662673694296</v>
      </c>
      <c r="R26" s="936">
        <v>18</v>
      </c>
      <c r="S26" s="994">
        <v>29101.409463259566</v>
      </c>
      <c r="T26" s="1009">
        <v>3</v>
      </c>
      <c r="U26" s="996">
        <v>277455.8534065141</v>
      </c>
      <c r="V26" s="936">
        <v>20</v>
      </c>
      <c r="W26" s="996">
        <v>293318.88212745567</v>
      </c>
      <c r="X26" s="936">
        <v>29</v>
      </c>
      <c r="Y26" s="996">
        <v>278265.3934710845</v>
      </c>
      <c r="Z26" s="1013">
        <v>23</v>
      </c>
      <c r="AA26" s="1012">
        <v>16</v>
      </c>
      <c r="AB26" s="989"/>
      <c r="AC26" s="990"/>
      <c r="AD26" s="990"/>
      <c r="AE26" s="990"/>
      <c r="AF26" s="990"/>
      <c r="AG26" s="990"/>
      <c r="AH26" s="990"/>
      <c r="AI26" s="990"/>
      <c r="AJ26" s="990"/>
      <c r="AK26" s="990"/>
      <c r="AL26" s="990"/>
      <c r="AM26" s="990"/>
      <c r="AN26" s="990"/>
      <c r="AO26" s="990"/>
      <c r="AP26" s="990"/>
      <c r="AQ26" s="990"/>
      <c r="AR26" s="990"/>
      <c r="AS26" s="990"/>
      <c r="AT26" s="990"/>
      <c r="AU26" s="990"/>
      <c r="AV26" s="990"/>
      <c r="AW26" s="990"/>
      <c r="AX26" s="990"/>
      <c r="AY26" s="990"/>
      <c r="AZ26" s="990"/>
      <c r="BA26" s="990"/>
      <c r="BB26" s="990"/>
      <c r="BC26" s="990"/>
      <c r="BD26" s="990"/>
      <c r="BE26" s="990"/>
      <c r="BF26" s="990"/>
      <c r="BG26" s="990"/>
      <c r="BH26" s="990"/>
      <c r="BI26" s="990"/>
      <c r="BJ26" s="990"/>
      <c r="BK26" s="990"/>
      <c r="BL26" s="990"/>
      <c r="BM26" s="990"/>
      <c r="BN26" s="990"/>
      <c r="BO26" s="990"/>
      <c r="BP26" s="990"/>
    </row>
    <row r="27" spans="1:68" ht="21" customHeight="1">
      <c r="A27" s="967" t="s">
        <v>500</v>
      </c>
      <c r="B27" s="967" t="s">
        <v>501</v>
      </c>
      <c r="C27" s="992">
        <v>145931.11001642037</v>
      </c>
      <c r="D27" s="936">
        <v>6</v>
      </c>
      <c r="E27" s="996">
        <v>126869.67113276492</v>
      </c>
      <c r="F27" s="936">
        <v>28</v>
      </c>
      <c r="G27" s="1010">
        <v>144668.2435442221</v>
      </c>
      <c r="H27" s="1009">
        <v>7</v>
      </c>
      <c r="I27" s="996">
        <v>126729.73736064299</v>
      </c>
      <c r="J27" s="936">
        <v>9</v>
      </c>
      <c r="K27" s="996">
        <v>125491.09622411693</v>
      </c>
      <c r="L27" s="936">
        <v>35</v>
      </c>
      <c r="M27" s="1010">
        <v>126647.6743867011</v>
      </c>
      <c r="N27" s="1011">
        <v>11</v>
      </c>
      <c r="O27" s="992">
        <v>27234.582145017717</v>
      </c>
      <c r="P27" s="936">
        <v>10</v>
      </c>
      <c r="Q27" s="996">
        <v>31473.008526187576</v>
      </c>
      <c r="R27" s="936">
        <v>19</v>
      </c>
      <c r="S27" s="994">
        <v>27515.388153647513</v>
      </c>
      <c r="T27" s="1009">
        <v>10</v>
      </c>
      <c r="U27" s="996">
        <v>299895.42952208105</v>
      </c>
      <c r="V27" s="936">
        <v>7</v>
      </c>
      <c r="W27" s="996">
        <v>283833.77588306944</v>
      </c>
      <c r="X27" s="936">
        <v>32</v>
      </c>
      <c r="Y27" s="996">
        <v>298831.3060845707</v>
      </c>
      <c r="Z27" s="1013">
        <v>8</v>
      </c>
      <c r="AA27" s="1012">
        <v>17</v>
      </c>
      <c r="AB27" s="989"/>
      <c r="AC27" s="990"/>
      <c r="AD27" s="990"/>
      <c r="AE27" s="990"/>
      <c r="AF27" s="990"/>
      <c r="AG27" s="990"/>
      <c r="AH27" s="990"/>
      <c r="AI27" s="990"/>
      <c r="AJ27" s="990"/>
      <c r="AK27" s="990"/>
      <c r="AL27" s="990"/>
      <c r="AM27" s="990"/>
      <c r="AN27" s="990"/>
      <c r="AO27" s="990"/>
      <c r="AP27" s="990"/>
      <c r="AQ27" s="990"/>
      <c r="AR27" s="990"/>
      <c r="AS27" s="990"/>
      <c r="AT27" s="990"/>
      <c r="AU27" s="990"/>
      <c r="AV27" s="990"/>
      <c r="AW27" s="990"/>
      <c r="AX27" s="990"/>
      <c r="AY27" s="990"/>
      <c r="AZ27" s="990"/>
      <c r="BA27" s="990"/>
      <c r="BB27" s="990"/>
      <c r="BC27" s="990"/>
      <c r="BD27" s="990"/>
      <c r="BE27" s="990"/>
      <c r="BF27" s="990"/>
      <c r="BG27" s="990"/>
      <c r="BH27" s="990"/>
      <c r="BI27" s="990"/>
      <c r="BJ27" s="990"/>
      <c r="BK27" s="990"/>
      <c r="BL27" s="990"/>
      <c r="BM27" s="990"/>
      <c r="BN27" s="990"/>
      <c r="BO27" s="990"/>
      <c r="BP27" s="990"/>
    </row>
    <row r="28" spans="1:68" ht="21" customHeight="1">
      <c r="A28" s="967" t="s">
        <v>502</v>
      </c>
      <c r="B28" s="967" t="s">
        <v>503</v>
      </c>
      <c r="C28" s="992">
        <v>138372.90788696337</v>
      </c>
      <c r="D28" s="936">
        <v>13</v>
      </c>
      <c r="E28" s="996">
        <v>146649.5786864932</v>
      </c>
      <c r="F28" s="936">
        <v>10</v>
      </c>
      <c r="G28" s="1010">
        <v>138982.16386937883</v>
      </c>
      <c r="H28" s="1009">
        <v>13</v>
      </c>
      <c r="I28" s="996">
        <v>113244.09477156361</v>
      </c>
      <c r="J28" s="936">
        <v>40</v>
      </c>
      <c r="K28" s="996">
        <v>134643.7980173482</v>
      </c>
      <c r="L28" s="936">
        <v>31</v>
      </c>
      <c r="M28" s="1010">
        <v>114819.35341603575</v>
      </c>
      <c r="N28" s="1011">
        <v>39</v>
      </c>
      <c r="O28" s="992">
        <v>26092.905179204412</v>
      </c>
      <c r="P28" s="936">
        <v>21</v>
      </c>
      <c r="Q28" s="996">
        <v>28661.9083023544</v>
      </c>
      <c r="R28" s="936">
        <v>27</v>
      </c>
      <c r="S28" s="994">
        <v>26282.01267901122</v>
      </c>
      <c r="T28" s="1009">
        <v>21</v>
      </c>
      <c r="U28" s="996">
        <v>277709.9078377314</v>
      </c>
      <c r="V28" s="936">
        <v>19</v>
      </c>
      <c r="W28" s="996">
        <v>309955.2850061958</v>
      </c>
      <c r="X28" s="936">
        <v>24</v>
      </c>
      <c r="Y28" s="996">
        <v>280083.5299644258</v>
      </c>
      <c r="Z28" s="1013">
        <v>20</v>
      </c>
      <c r="AA28" s="1012">
        <v>18</v>
      </c>
      <c r="AB28" s="989"/>
      <c r="AC28" s="990"/>
      <c r="AD28" s="990"/>
      <c r="AE28" s="990"/>
      <c r="AF28" s="990"/>
      <c r="AG28" s="990"/>
      <c r="AH28" s="990"/>
      <c r="AI28" s="990"/>
      <c r="AJ28" s="990"/>
      <c r="AK28" s="990"/>
      <c r="AL28" s="990"/>
      <c r="AM28" s="990"/>
      <c r="AN28" s="990"/>
      <c r="AO28" s="990"/>
      <c r="AP28" s="990"/>
      <c r="AQ28" s="990"/>
      <c r="AR28" s="990"/>
      <c r="AS28" s="990"/>
      <c r="AT28" s="990"/>
      <c r="AU28" s="990"/>
      <c r="AV28" s="990"/>
      <c r="AW28" s="990"/>
      <c r="AX28" s="990"/>
      <c r="AY28" s="990"/>
      <c r="AZ28" s="990"/>
      <c r="BA28" s="990"/>
      <c r="BB28" s="990"/>
      <c r="BC28" s="990"/>
      <c r="BD28" s="990"/>
      <c r="BE28" s="990"/>
      <c r="BF28" s="990"/>
      <c r="BG28" s="990"/>
      <c r="BH28" s="990"/>
      <c r="BI28" s="990"/>
      <c r="BJ28" s="990"/>
      <c r="BK28" s="990"/>
      <c r="BL28" s="990"/>
      <c r="BM28" s="990"/>
      <c r="BN28" s="990"/>
      <c r="BO28" s="990"/>
      <c r="BP28" s="990"/>
    </row>
    <row r="29" spans="1:68" ht="21" customHeight="1">
      <c r="A29" s="967" t="s">
        <v>504</v>
      </c>
      <c r="B29" s="967" t="s">
        <v>505</v>
      </c>
      <c r="C29" s="992">
        <v>138812.44777373286</v>
      </c>
      <c r="D29" s="936">
        <v>12</v>
      </c>
      <c r="E29" s="996">
        <v>157879.42028985507</v>
      </c>
      <c r="F29" s="936">
        <v>4</v>
      </c>
      <c r="G29" s="1010">
        <v>140285.58079242034</v>
      </c>
      <c r="H29" s="1009">
        <v>11</v>
      </c>
      <c r="I29" s="996">
        <v>113470.13012228133</v>
      </c>
      <c r="J29" s="936">
        <v>38</v>
      </c>
      <c r="K29" s="996">
        <v>146747.15719063545</v>
      </c>
      <c r="L29" s="936">
        <v>25</v>
      </c>
      <c r="M29" s="1010">
        <v>116041.1459086994</v>
      </c>
      <c r="N29" s="1011">
        <v>36</v>
      </c>
      <c r="O29" s="992">
        <v>25057.43582563241</v>
      </c>
      <c r="P29" s="936">
        <v>29</v>
      </c>
      <c r="Q29" s="996">
        <v>31932.82051282051</v>
      </c>
      <c r="R29" s="936">
        <v>16</v>
      </c>
      <c r="S29" s="994">
        <v>25588.634797588285</v>
      </c>
      <c r="T29" s="1009">
        <v>27</v>
      </c>
      <c r="U29" s="996">
        <v>277340.0137216466</v>
      </c>
      <c r="V29" s="936">
        <v>21</v>
      </c>
      <c r="W29" s="996">
        <v>336559.39799331105</v>
      </c>
      <c r="X29" s="936">
        <v>13</v>
      </c>
      <c r="Y29" s="996">
        <v>281915.361498708</v>
      </c>
      <c r="Z29" s="1013">
        <v>16</v>
      </c>
      <c r="AA29" s="1012">
        <v>19</v>
      </c>
      <c r="AB29" s="989"/>
      <c r="AC29" s="990"/>
      <c r="AD29" s="990"/>
      <c r="AE29" s="990"/>
      <c r="AF29" s="990"/>
      <c r="AG29" s="990"/>
      <c r="AH29" s="990"/>
      <c r="AI29" s="990"/>
      <c r="AJ29" s="990"/>
      <c r="AK29" s="990"/>
      <c r="AL29" s="990"/>
      <c r="AM29" s="990"/>
      <c r="AN29" s="990"/>
      <c r="AO29" s="990"/>
      <c r="AP29" s="990"/>
      <c r="AQ29" s="990"/>
      <c r="AR29" s="990"/>
      <c r="AS29" s="990"/>
      <c r="AT29" s="990"/>
      <c r="AU29" s="990"/>
      <c r="AV29" s="990"/>
      <c r="AW29" s="990"/>
      <c r="AX29" s="990"/>
      <c r="AY29" s="990"/>
      <c r="AZ29" s="990"/>
      <c r="BA29" s="990"/>
      <c r="BB29" s="990"/>
      <c r="BC29" s="990"/>
      <c r="BD29" s="990"/>
      <c r="BE29" s="990"/>
      <c r="BF29" s="990"/>
      <c r="BG29" s="990"/>
      <c r="BH29" s="990"/>
      <c r="BI29" s="990"/>
      <c r="BJ29" s="990"/>
      <c r="BK29" s="990"/>
      <c r="BL29" s="990"/>
      <c r="BM29" s="990"/>
      <c r="BN29" s="990"/>
      <c r="BO29" s="990"/>
      <c r="BP29" s="990"/>
    </row>
    <row r="30" spans="1:68" ht="21" customHeight="1">
      <c r="A30" s="967" t="s">
        <v>506</v>
      </c>
      <c r="B30" s="967" t="s">
        <v>310</v>
      </c>
      <c r="C30" s="992">
        <v>118117.21541155867</v>
      </c>
      <c r="D30" s="936">
        <v>35</v>
      </c>
      <c r="E30" s="996">
        <v>82483.69047619047</v>
      </c>
      <c r="F30" s="936">
        <v>41</v>
      </c>
      <c r="G30" s="1010">
        <v>115301.01747311828</v>
      </c>
      <c r="H30" s="1009">
        <v>37</v>
      </c>
      <c r="I30" s="996">
        <v>114551.12536485697</v>
      </c>
      <c r="J30" s="936">
        <v>36</v>
      </c>
      <c r="K30" s="996">
        <v>127327.44897959183</v>
      </c>
      <c r="L30" s="936">
        <v>34</v>
      </c>
      <c r="M30" s="1010">
        <v>115560.86706989247</v>
      </c>
      <c r="N30" s="1011">
        <v>38</v>
      </c>
      <c r="O30" s="992">
        <v>27603.07209573847</v>
      </c>
      <c r="P30" s="936">
        <v>9</v>
      </c>
      <c r="Q30" s="996">
        <v>31122.02380952381</v>
      </c>
      <c r="R30" s="936">
        <v>22</v>
      </c>
      <c r="S30" s="994">
        <v>27881.182795698925</v>
      </c>
      <c r="T30" s="1009">
        <v>9</v>
      </c>
      <c r="U30" s="996">
        <v>260271.41287215412</v>
      </c>
      <c r="V30" s="936">
        <v>37</v>
      </c>
      <c r="W30" s="996">
        <v>240933.16326530612</v>
      </c>
      <c r="X30" s="936">
        <v>39</v>
      </c>
      <c r="Y30" s="996">
        <v>258743.0673387097</v>
      </c>
      <c r="Z30" s="1013">
        <v>38</v>
      </c>
      <c r="AA30" s="1012">
        <v>20</v>
      </c>
      <c r="AB30" s="989"/>
      <c r="AC30" s="990"/>
      <c r="AD30" s="990"/>
      <c r="AE30" s="990"/>
      <c r="AF30" s="990"/>
      <c r="AG30" s="990"/>
      <c r="AH30" s="990"/>
      <c r="AI30" s="990"/>
      <c r="AJ30" s="990"/>
      <c r="AK30" s="990"/>
      <c r="AL30" s="990"/>
      <c r="AM30" s="990"/>
      <c r="AN30" s="990"/>
      <c r="AO30" s="990"/>
      <c r="AP30" s="990"/>
      <c r="AQ30" s="990"/>
      <c r="AR30" s="990"/>
      <c r="AS30" s="990"/>
      <c r="AT30" s="990"/>
      <c r="AU30" s="990"/>
      <c r="AV30" s="990"/>
      <c r="AW30" s="990"/>
      <c r="AX30" s="990"/>
      <c r="AY30" s="990"/>
      <c r="AZ30" s="990"/>
      <c r="BA30" s="990"/>
      <c r="BB30" s="990"/>
      <c r="BC30" s="990"/>
      <c r="BD30" s="990"/>
      <c r="BE30" s="990"/>
      <c r="BF30" s="990"/>
      <c r="BG30" s="990"/>
      <c r="BH30" s="990"/>
      <c r="BI30" s="990"/>
      <c r="BJ30" s="990"/>
      <c r="BK30" s="990"/>
      <c r="BL30" s="990"/>
      <c r="BM30" s="990"/>
      <c r="BN30" s="990"/>
      <c r="BO30" s="990"/>
      <c r="BP30" s="990"/>
    </row>
    <row r="31" spans="1:68" ht="21" customHeight="1">
      <c r="A31" s="967" t="s">
        <v>507</v>
      </c>
      <c r="B31" s="967" t="s">
        <v>773</v>
      </c>
      <c r="C31" s="992">
        <v>129822.99509743841</v>
      </c>
      <c r="D31" s="936">
        <v>21</v>
      </c>
      <c r="E31" s="996">
        <v>83833.90839694657</v>
      </c>
      <c r="F31" s="936">
        <v>40</v>
      </c>
      <c r="G31" s="1010">
        <v>126405.38087134105</v>
      </c>
      <c r="H31" s="1009">
        <v>22</v>
      </c>
      <c r="I31" s="996">
        <v>122985.18262041917</v>
      </c>
      <c r="J31" s="936">
        <v>16</v>
      </c>
      <c r="K31" s="996">
        <v>153809.02290076335</v>
      </c>
      <c r="L31" s="936">
        <v>20</v>
      </c>
      <c r="M31" s="1010">
        <v>125275.8129112775</v>
      </c>
      <c r="N31" s="1011">
        <v>15</v>
      </c>
      <c r="O31" s="992">
        <v>26294.816766760632</v>
      </c>
      <c r="P31" s="936">
        <v>17</v>
      </c>
      <c r="Q31" s="996">
        <v>31798.22900763359</v>
      </c>
      <c r="R31" s="936">
        <v>17</v>
      </c>
      <c r="S31" s="994">
        <v>26703.795098706603</v>
      </c>
      <c r="T31" s="1009">
        <v>17</v>
      </c>
      <c r="U31" s="996">
        <v>279102.9944846182</v>
      </c>
      <c r="V31" s="936">
        <v>17</v>
      </c>
      <c r="W31" s="996">
        <v>269441.1603053435</v>
      </c>
      <c r="X31" s="936">
        <v>34</v>
      </c>
      <c r="Y31" s="996">
        <v>278384.9888813252</v>
      </c>
      <c r="Z31" s="1013">
        <v>22</v>
      </c>
      <c r="AA31" s="1012">
        <v>21</v>
      </c>
      <c r="AB31" s="989"/>
      <c r="AC31" s="990"/>
      <c r="AD31" s="990"/>
      <c r="AE31" s="990"/>
      <c r="AF31" s="990"/>
      <c r="AG31" s="990"/>
      <c r="AH31" s="990"/>
      <c r="AI31" s="990"/>
      <c r="AJ31" s="990"/>
      <c r="AK31" s="990"/>
      <c r="AL31" s="990"/>
      <c r="AM31" s="990"/>
      <c r="AN31" s="990"/>
      <c r="AO31" s="990"/>
      <c r="AP31" s="990"/>
      <c r="AQ31" s="990"/>
      <c r="AR31" s="990"/>
      <c r="AS31" s="990"/>
      <c r="AT31" s="990"/>
      <c r="AU31" s="990"/>
      <c r="AV31" s="990"/>
      <c r="AW31" s="990"/>
      <c r="AX31" s="990"/>
      <c r="AY31" s="990"/>
      <c r="AZ31" s="990"/>
      <c r="BA31" s="990"/>
      <c r="BB31" s="990"/>
      <c r="BC31" s="990"/>
      <c r="BD31" s="990"/>
      <c r="BE31" s="990"/>
      <c r="BF31" s="990"/>
      <c r="BG31" s="990"/>
      <c r="BH31" s="990"/>
      <c r="BI31" s="990"/>
      <c r="BJ31" s="990"/>
      <c r="BK31" s="990"/>
      <c r="BL31" s="990"/>
      <c r="BM31" s="990"/>
      <c r="BN31" s="990"/>
      <c r="BO31" s="990"/>
      <c r="BP31" s="990"/>
    </row>
    <row r="32" spans="1:68" ht="21" customHeight="1">
      <c r="A32" s="967" t="s">
        <v>510</v>
      </c>
      <c r="B32" s="967" t="s">
        <v>774</v>
      </c>
      <c r="C32" s="992">
        <v>136495.61565442127</v>
      </c>
      <c r="D32" s="936">
        <v>15</v>
      </c>
      <c r="E32" s="996">
        <v>133095.14619883042</v>
      </c>
      <c r="F32" s="936">
        <v>22</v>
      </c>
      <c r="G32" s="1010">
        <v>136293.6777218267</v>
      </c>
      <c r="H32" s="1009">
        <v>16</v>
      </c>
      <c r="I32" s="996">
        <v>113951.96972494</v>
      </c>
      <c r="J32" s="936">
        <v>37</v>
      </c>
      <c r="K32" s="996">
        <v>164370.20467836258</v>
      </c>
      <c r="L32" s="936">
        <v>13</v>
      </c>
      <c r="M32" s="1010">
        <v>116946.07223476298</v>
      </c>
      <c r="N32" s="1011">
        <v>35</v>
      </c>
      <c r="O32" s="992">
        <v>21520.14029905852</v>
      </c>
      <c r="P32" s="936">
        <v>42</v>
      </c>
      <c r="Q32" s="996">
        <v>24104.502923976608</v>
      </c>
      <c r="R32" s="936">
        <v>38</v>
      </c>
      <c r="S32" s="994">
        <v>21673.613474561556</v>
      </c>
      <c r="T32" s="1009">
        <v>42</v>
      </c>
      <c r="U32" s="996">
        <v>271967.7256784198</v>
      </c>
      <c r="V32" s="936">
        <v>26</v>
      </c>
      <c r="W32" s="996">
        <v>321569.8538011696</v>
      </c>
      <c r="X32" s="936">
        <v>20</v>
      </c>
      <c r="Y32" s="996">
        <v>274913.36343115126</v>
      </c>
      <c r="Z32" s="1013">
        <v>26</v>
      </c>
      <c r="AA32" s="1012">
        <v>22</v>
      </c>
      <c r="AB32" s="989"/>
      <c r="AC32" s="990"/>
      <c r="AD32" s="990"/>
      <c r="AE32" s="990"/>
      <c r="AF32" s="990"/>
      <c r="AG32" s="990"/>
      <c r="AH32" s="990"/>
      <c r="AI32" s="990"/>
      <c r="AJ32" s="990"/>
      <c r="AK32" s="990"/>
      <c r="AL32" s="990"/>
      <c r="AM32" s="990"/>
      <c r="AN32" s="990"/>
      <c r="AO32" s="990"/>
      <c r="AP32" s="990"/>
      <c r="AQ32" s="990"/>
      <c r="AR32" s="990"/>
      <c r="AS32" s="990"/>
      <c r="AT32" s="990"/>
      <c r="AU32" s="990"/>
      <c r="AV32" s="990"/>
      <c r="AW32" s="990"/>
      <c r="AX32" s="990"/>
      <c r="AY32" s="990"/>
      <c r="AZ32" s="990"/>
      <c r="BA32" s="990"/>
      <c r="BB32" s="990"/>
      <c r="BC32" s="990"/>
      <c r="BD32" s="990"/>
      <c r="BE32" s="990"/>
      <c r="BF32" s="990"/>
      <c r="BG32" s="990"/>
      <c r="BH32" s="990"/>
      <c r="BI32" s="990"/>
      <c r="BJ32" s="990"/>
      <c r="BK32" s="990"/>
      <c r="BL32" s="990"/>
      <c r="BM32" s="990"/>
      <c r="BN32" s="990"/>
      <c r="BO32" s="990"/>
      <c r="BP32" s="990"/>
    </row>
    <row r="33" spans="1:68" ht="21" customHeight="1">
      <c r="A33" s="967" t="s">
        <v>513</v>
      </c>
      <c r="B33" s="967" t="s">
        <v>514</v>
      </c>
      <c r="C33" s="992">
        <v>135530.0734828329</v>
      </c>
      <c r="D33" s="936">
        <v>16</v>
      </c>
      <c r="E33" s="996">
        <v>154088.15660685155</v>
      </c>
      <c r="F33" s="936">
        <v>5</v>
      </c>
      <c r="G33" s="1010">
        <v>136867.49470961673</v>
      </c>
      <c r="H33" s="1009">
        <v>14</v>
      </c>
      <c r="I33" s="996">
        <v>130568.5466869378</v>
      </c>
      <c r="J33" s="936">
        <v>8</v>
      </c>
      <c r="K33" s="996">
        <v>182374.92659053832</v>
      </c>
      <c r="L33" s="936">
        <v>2</v>
      </c>
      <c r="M33" s="1010">
        <v>134302.06548318834</v>
      </c>
      <c r="N33" s="1011">
        <v>7</v>
      </c>
      <c r="O33" s="992">
        <v>28557.65615101989</v>
      </c>
      <c r="P33" s="936">
        <v>5</v>
      </c>
      <c r="Q33" s="996">
        <v>33532.006525285484</v>
      </c>
      <c r="R33" s="936">
        <v>5</v>
      </c>
      <c r="S33" s="994">
        <v>28916.141547143194</v>
      </c>
      <c r="T33" s="1009">
        <v>5</v>
      </c>
      <c r="U33" s="996">
        <v>294656.2763207906</v>
      </c>
      <c r="V33" s="936">
        <v>8</v>
      </c>
      <c r="W33" s="996">
        <v>369995.0897226754</v>
      </c>
      <c r="X33" s="936">
        <v>3</v>
      </c>
      <c r="Y33" s="996">
        <v>300085.70173994824</v>
      </c>
      <c r="Z33" s="1013">
        <v>7</v>
      </c>
      <c r="AA33" s="1012">
        <v>23</v>
      </c>
      <c r="AB33" s="989"/>
      <c r="AC33" s="990"/>
      <c r="AD33" s="990"/>
      <c r="AE33" s="990"/>
      <c r="AF33" s="990"/>
      <c r="AG33" s="990"/>
      <c r="AH33" s="990"/>
      <c r="AI33" s="990"/>
      <c r="AJ33" s="990"/>
      <c r="AK33" s="990"/>
      <c r="AL33" s="990"/>
      <c r="AM33" s="990"/>
      <c r="AN33" s="990"/>
      <c r="AO33" s="990"/>
      <c r="AP33" s="990"/>
      <c r="AQ33" s="990"/>
      <c r="AR33" s="990"/>
      <c r="AS33" s="990"/>
      <c r="AT33" s="990"/>
      <c r="AU33" s="990"/>
      <c r="AV33" s="990"/>
      <c r="AW33" s="990"/>
      <c r="AX33" s="990"/>
      <c r="AY33" s="990"/>
      <c r="AZ33" s="990"/>
      <c r="BA33" s="990"/>
      <c r="BB33" s="990"/>
      <c r="BC33" s="990"/>
      <c r="BD33" s="990"/>
      <c r="BE33" s="990"/>
      <c r="BF33" s="990"/>
      <c r="BG33" s="990"/>
      <c r="BH33" s="990"/>
      <c r="BI33" s="990"/>
      <c r="BJ33" s="990"/>
      <c r="BK33" s="990"/>
      <c r="BL33" s="990"/>
      <c r="BM33" s="990"/>
      <c r="BN33" s="990"/>
      <c r="BO33" s="990"/>
      <c r="BP33" s="990"/>
    </row>
    <row r="34" spans="1:68" ht="21" customHeight="1">
      <c r="A34" s="967" t="s">
        <v>515</v>
      </c>
      <c r="B34" s="967" t="s">
        <v>516</v>
      </c>
      <c r="C34" s="992">
        <v>122700.14349043397</v>
      </c>
      <c r="D34" s="936">
        <v>26</v>
      </c>
      <c r="E34" s="996">
        <v>122569.608801956</v>
      </c>
      <c r="F34" s="936">
        <v>30</v>
      </c>
      <c r="G34" s="1010">
        <v>122694.19886426901</v>
      </c>
      <c r="H34" s="1009">
        <v>26</v>
      </c>
      <c r="I34" s="996">
        <v>132163.5097993467</v>
      </c>
      <c r="J34" s="936">
        <v>6</v>
      </c>
      <c r="K34" s="996">
        <v>201445.4034229829</v>
      </c>
      <c r="L34" s="936">
        <v>1</v>
      </c>
      <c r="M34" s="1010">
        <v>135318.64781204765</v>
      </c>
      <c r="N34" s="1011">
        <v>5</v>
      </c>
      <c r="O34" s="992">
        <v>26742.9923005133</v>
      </c>
      <c r="P34" s="936">
        <v>14</v>
      </c>
      <c r="Q34" s="996">
        <v>37447.872860635696</v>
      </c>
      <c r="R34" s="936">
        <v>1</v>
      </c>
      <c r="S34" s="994">
        <v>27230.49883086516</v>
      </c>
      <c r="T34" s="1009">
        <v>12</v>
      </c>
      <c r="U34" s="996">
        <v>281606.645590294</v>
      </c>
      <c r="V34" s="936">
        <v>16</v>
      </c>
      <c r="W34" s="996">
        <v>361462.8850855746</v>
      </c>
      <c r="X34" s="936">
        <v>5</v>
      </c>
      <c r="Y34" s="996">
        <v>285243.34550718183</v>
      </c>
      <c r="Z34" s="1013">
        <v>15</v>
      </c>
      <c r="AA34" s="1012">
        <v>24</v>
      </c>
      <c r="AB34" s="989"/>
      <c r="AC34" s="990"/>
      <c r="AD34" s="990"/>
      <c r="AE34" s="990"/>
      <c r="AF34" s="990"/>
      <c r="AG34" s="990"/>
      <c r="AH34" s="990"/>
      <c r="AI34" s="990"/>
      <c r="AJ34" s="990"/>
      <c r="AK34" s="990"/>
      <c r="AL34" s="990"/>
      <c r="AM34" s="990"/>
      <c r="AN34" s="990"/>
      <c r="AO34" s="990"/>
      <c r="AP34" s="990"/>
      <c r="AQ34" s="990"/>
      <c r="AR34" s="990"/>
      <c r="AS34" s="990"/>
      <c r="AT34" s="990"/>
      <c r="AU34" s="990"/>
      <c r="AV34" s="990"/>
      <c r="AW34" s="990"/>
      <c r="AX34" s="990"/>
      <c r="AY34" s="990"/>
      <c r="AZ34" s="990"/>
      <c r="BA34" s="990"/>
      <c r="BB34" s="990"/>
      <c r="BC34" s="990"/>
      <c r="BD34" s="990"/>
      <c r="BE34" s="990"/>
      <c r="BF34" s="990"/>
      <c r="BG34" s="990"/>
      <c r="BH34" s="990"/>
      <c r="BI34" s="990"/>
      <c r="BJ34" s="990"/>
      <c r="BK34" s="990"/>
      <c r="BL34" s="990"/>
      <c r="BM34" s="990"/>
      <c r="BN34" s="990"/>
      <c r="BO34" s="990"/>
      <c r="BP34" s="990"/>
    </row>
    <row r="35" spans="1:68" ht="21" customHeight="1">
      <c r="A35" s="967" t="s">
        <v>517</v>
      </c>
      <c r="B35" s="967" t="s">
        <v>518</v>
      </c>
      <c r="C35" s="992">
        <v>144532.0052976005</v>
      </c>
      <c r="D35" s="936">
        <v>7</v>
      </c>
      <c r="E35" s="996">
        <v>94758.28996282528</v>
      </c>
      <c r="F35" s="936">
        <v>38</v>
      </c>
      <c r="G35" s="1010">
        <v>140682.34186313974</v>
      </c>
      <c r="H35" s="1009">
        <v>8</v>
      </c>
      <c r="I35" s="996">
        <v>116311.42848239327</v>
      </c>
      <c r="J35" s="936">
        <v>34</v>
      </c>
      <c r="K35" s="996">
        <v>107186.23048327137</v>
      </c>
      <c r="L35" s="936">
        <v>41</v>
      </c>
      <c r="M35" s="1010">
        <v>115605.65554916619</v>
      </c>
      <c r="N35" s="1011">
        <v>37</v>
      </c>
      <c r="O35" s="992">
        <v>24223.8859457775</v>
      </c>
      <c r="P35" s="936">
        <v>31</v>
      </c>
      <c r="Q35" s="996">
        <v>32892.89962825279</v>
      </c>
      <c r="R35" s="936">
        <v>7</v>
      </c>
      <c r="S35" s="994">
        <v>24894.376078205867</v>
      </c>
      <c r="T35" s="1009">
        <v>30</v>
      </c>
      <c r="U35" s="996">
        <v>285067.31972577126</v>
      </c>
      <c r="V35" s="936">
        <v>15</v>
      </c>
      <c r="W35" s="996">
        <v>234837.42007434944</v>
      </c>
      <c r="X35" s="936">
        <v>40</v>
      </c>
      <c r="Y35" s="996">
        <v>281182.3734905118</v>
      </c>
      <c r="Z35" s="1013">
        <v>17</v>
      </c>
      <c r="AA35" s="1012">
        <v>25</v>
      </c>
      <c r="AB35" s="989"/>
      <c r="AC35" s="990"/>
      <c r="AD35" s="990"/>
      <c r="AE35" s="990"/>
      <c r="AF35" s="990"/>
      <c r="AG35" s="990"/>
      <c r="AH35" s="990"/>
      <c r="AI35" s="990"/>
      <c r="AJ35" s="990"/>
      <c r="AK35" s="990"/>
      <c r="AL35" s="990"/>
      <c r="AM35" s="990"/>
      <c r="AN35" s="990"/>
      <c r="AO35" s="990"/>
      <c r="AP35" s="990"/>
      <c r="AQ35" s="990"/>
      <c r="AR35" s="990"/>
      <c r="AS35" s="990"/>
      <c r="AT35" s="990"/>
      <c r="AU35" s="990"/>
      <c r="AV35" s="990"/>
      <c r="AW35" s="990"/>
      <c r="AX35" s="990"/>
      <c r="AY35" s="990"/>
      <c r="AZ35" s="990"/>
      <c r="BA35" s="990"/>
      <c r="BB35" s="990"/>
      <c r="BC35" s="990"/>
      <c r="BD35" s="990"/>
      <c r="BE35" s="990"/>
      <c r="BF35" s="990"/>
      <c r="BG35" s="990"/>
      <c r="BH35" s="990"/>
      <c r="BI35" s="990"/>
      <c r="BJ35" s="990"/>
      <c r="BK35" s="990"/>
      <c r="BL35" s="990"/>
      <c r="BM35" s="990"/>
      <c r="BN35" s="990"/>
      <c r="BO35" s="990"/>
      <c r="BP35" s="990"/>
    </row>
    <row r="36" spans="1:68" ht="21" customHeight="1">
      <c r="A36" s="967" t="s">
        <v>519</v>
      </c>
      <c r="B36" s="967" t="s">
        <v>520</v>
      </c>
      <c r="C36" s="992">
        <v>112235.84668349782</v>
      </c>
      <c r="D36" s="936">
        <v>38</v>
      </c>
      <c r="E36" s="996">
        <v>102513.42592592593</v>
      </c>
      <c r="F36" s="936">
        <v>36</v>
      </c>
      <c r="G36" s="1010">
        <v>111562.8998077334</v>
      </c>
      <c r="H36" s="1009">
        <v>39</v>
      </c>
      <c r="I36" s="996">
        <v>119803.34542116134</v>
      </c>
      <c r="J36" s="936">
        <v>24</v>
      </c>
      <c r="K36" s="996">
        <v>127765.24691358025</v>
      </c>
      <c r="L36" s="936">
        <v>33</v>
      </c>
      <c r="M36" s="1010">
        <v>120354.43623157445</v>
      </c>
      <c r="N36" s="1011">
        <v>26</v>
      </c>
      <c r="O36" s="992">
        <v>24213.80537066789</v>
      </c>
      <c r="P36" s="936">
        <v>32</v>
      </c>
      <c r="Q36" s="996">
        <v>32800.864197530864</v>
      </c>
      <c r="R36" s="936">
        <v>8</v>
      </c>
      <c r="S36" s="994">
        <v>24808.167058320872</v>
      </c>
      <c r="T36" s="1009">
        <v>31</v>
      </c>
      <c r="U36" s="996">
        <v>256252.99747532705</v>
      </c>
      <c r="V36" s="936">
        <v>39</v>
      </c>
      <c r="W36" s="996">
        <v>263079.537037037</v>
      </c>
      <c r="X36" s="936">
        <v>36</v>
      </c>
      <c r="Y36" s="996">
        <v>256725.5030976287</v>
      </c>
      <c r="Z36" s="1013">
        <v>40</v>
      </c>
      <c r="AA36" s="1012">
        <v>26</v>
      </c>
      <c r="AB36" s="989"/>
      <c r="AC36" s="990"/>
      <c r="AD36" s="990"/>
      <c r="AE36" s="990"/>
      <c r="AF36" s="990"/>
      <c r="AG36" s="990"/>
      <c r="AH36" s="990"/>
      <c r="AI36" s="990"/>
      <c r="AJ36" s="990"/>
      <c r="AK36" s="990"/>
      <c r="AL36" s="990"/>
      <c r="AM36" s="990"/>
      <c r="AN36" s="990"/>
      <c r="AO36" s="990"/>
      <c r="AP36" s="990"/>
      <c r="AQ36" s="990"/>
      <c r="AR36" s="990"/>
      <c r="AS36" s="990"/>
      <c r="AT36" s="990"/>
      <c r="AU36" s="990"/>
      <c r="AV36" s="990"/>
      <c r="AW36" s="990"/>
      <c r="AX36" s="990"/>
      <c r="AY36" s="990"/>
      <c r="AZ36" s="990"/>
      <c r="BA36" s="990"/>
      <c r="BB36" s="990"/>
      <c r="BC36" s="990"/>
      <c r="BD36" s="990"/>
      <c r="BE36" s="990"/>
      <c r="BF36" s="990"/>
      <c r="BG36" s="990"/>
      <c r="BH36" s="990"/>
      <c r="BI36" s="990"/>
      <c r="BJ36" s="990"/>
      <c r="BK36" s="990"/>
      <c r="BL36" s="990"/>
      <c r="BM36" s="990"/>
      <c r="BN36" s="990"/>
      <c r="BO36" s="990"/>
      <c r="BP36" s="990"/>
    </row>
    <row r="37" spans="1:68" ht="21" customHeight="1">
      <c r="A37" s="967" t="s">
        <v>521</v>
      </c>
      <c r="B37" s="967" t="s">
        <v>775</v>
      </c>
      <c r="C37" s="992">
        <v>135428.5285714286</v>
      </c>
      <c r="D37" s="936">
        <v>17</v>
      </c>
      <c r="E37" s="996">
        <v>104959.70833333333</v>
      </c>
      <c r="F37" s="936">
        <v>34</v>
      </c>
      <c r="G37" s="1010">
        <v>133023.09539473685</v>
      </c>
      <c r="H37" s="1009">
        <v>18</v>
      </c>
      <c r="I37" s="996">
        <v>108613.09642857143</v>
      </c>
      <c r="J37" s="936">
        <v>43</v>
      </c>
      <c r="K37" s="996">
        <v>111960.41666666667</v>
      </c>
      <c r="L37" s="936">
        <v>39</v>
      </c>
      <c r="M37" s="1010">
        <v>108877.35855263157</v>
      </c>
      <c r="N37" s="1011">
        <v>43</v>
      </c>
      <c r="O37" s="992">
        <v>20624.789285714287</v>
      </c>
      <c r="P37" s="936">
        <v>46</v>
      </c>
      <c r="Q37" s="996">
        <v>17356.25</v>
      </c>
      <c r="R37" s="936">
        <v>41</v>
      </c>
      <c r="S37" s="994">
        <v>20366.746710526317</v>
      </c>
      <c r="T37" s="1009">
        <v>46</v>
      </c>
      <c r="U37" s="996">
        <v>264666.4142857143</v>
      </c>
      <c r="V37" s="936">
        <v>32</v>
      </c>
      <c r="W37" s="996">
        <v>234276.375</v>
      </c>
      <c r="X37" s="936">
        <v>41</v>
      </c>
      <c r="Y37" s="996">
        <v>262267.2006578947</v>
      </c>
      <c r="Z37" s="1013">
        <v>35</v>
      </c>
      <c r="AA37" s="1012">
        <v>27</v>
      </c>
      <c r="AB37" s="989"/>
      <c r="AC37" s="990"/>
      <c r="AD37" s="990"/>
      <c r="AE37" s="990"/>
      <c r="AF37" s="990"/>
      <c r="AG37" s="990"/>
      <c r="AH37" s="990"/>
      <c r="AI37" s="990"/>
      <c r="AJ37" s="990"/>
      <c r="AK37" s="990"/>
      <c r="AL37" s="990"/>
      <c r="AM37" s="990"/>
      <c r="AN37" s="990"/>
      <c r="AO37" s="990"/>
      <c r="AP37" s="990"/>
      <c r="AQ37" s="990"/>
      <c r="AR37" s="990"/>
      <c r="AS37" s="990"/>
      <c r="AT37" s="990"/>
      <c r="AU37" s="990"/>
      <c r="AV37" s="990"/>
      <c r="AW37" s="990"/>
      <c r="AX37" s="990"/>
      <c r="AY37" s="990"/>
      <c r="AZ37" s="990"/>
      <c r="BA37" s="990"/>
      <c r="BB37" s="990"/>
      <c r="BC37" s="990"/>
      <c r="BD37" s="990"/>
      <c r="BE37" s="990"/>
      <c r="BF37" s="990"/>
      <c r="BG37" s="990"/>
      <c r="BH37" s="990"/>
      <c r="BI37" s="990"/>
      <c r="BJ37" s="990"/>
      <c r="BK37" s="990"/>
      <c r="BL37" s="990"/>
      <c r="BM37" s="990"/>
      <c r="BN37" s="990"/>
      <c r="BO37" s="990"/>
      <c r="BP37" s="990"/>
    </row>
    <row r="38" spans="1:68" ht="21" customHeight="1">
      <c r="A38" s="967" t="s">
        <v>523</v>
      </c>
      <c r="B38" s="967" t="s">
        <v>524</v>
      </c>
      <c r="C38" s="992">
        <v>121729.99710868708</v>
      </c>
      <c r="D38" s="936">
        <v>28</v>
      </c>
      <c r="E38" s="996">
        <v>85556.7843137255</v>
      </c>
      <c r="F38" s="936">
        <v>39</v>
      </c>
      <c r="G38" s="1010">
        <v>119457.75440325163</v>
      </c>
      <c r="H38" s="1009">
        <v>34</v>
      </c>
      <c r="I38" s="996">
        <v>115103.50939676698</v>
      </c>
      <c r="J38" s="936">
        <v>35</v>
      </c>
      <c r="K38" s="996">
        <v>168902.3725490196</v>
      </c>
      <c r="L38" s="936">
        <v>9</v>
      </c>
      <c r="M38" s="1010">
        <v>118482.91821652913</v>
      </c>
      <c r="N38" s="1011">
        <v>31</v>
      </c>
      <c r="O38" s="992">
        <v>23810.908135103167</v>
      </c>
      <c r="P38" s="936">
        <v>37</v>
      </c>
      <c r="Q38" s="996">
        <v>27744.058823529413</v>
      </c>
      <c r="R38" s="936">
        <v>30</v>
      </c>
      <c r="S38" s="994">
        <v>24057.971425052347</v>
      </c>
      <c r="T38" s="1009">
        <v>36</v>
      </c>
      <c r="U38" s="996">
        <v>260644.41464055722</v>
      </c>
      <c r="V38" s="936">
        <v>36</v>
      </c>
      <c r="W38" s="996">
        <v>282203.2156862745</v>
      </c>
      <c r="X38" s="936">
        <v>33</v>
      </c>
      <c r="Y38" s="996">
        <v>261998.6440448331</v>
      </c>
      <c r="Z38" s="1013">
        <v>36</v>
      </c>
      <c r="AA38" s="1012">
        <v>28</v>
      </c>
      <c r="AB38" s="989"/>
      <c r="AC38" s="990"/>
      <c r="AD38" s="990"/>
      <c r="AE38" s="990"/>
      <c r="AF38" s="990"/>
      <c r="AG38" s="990"/>
      <c r="AH38" s="990"/>
      <c r="AI38" s="990"/>
      <c r="AJ38" s="990"/>
      <c r="AK38" s="990"/>
      <c r="AL38" s="990"/>
      <c r="AM38" s="990"/>
      <c r="AN38" s="990"/>
      <c r="AO38" s="990"/>
      <c r="AP38" s="990"/>
      <c r="AQ38" s="990"/>
      <c r="AR38" s="990"/>
      <c r="AS38" s="990"/>
      <c r="AT38" s="990"/>
      <c r="AU38" s="990"/>
      <c r="AV38" s="990"/>
      <c r="AW38" s="990"/>
      <c r="AX38" s="990"/>
      <c r="AY38" s="990"/>
      <c r="AZ38" s="990"/>
      <c r="BA38" s="990"/>
      <c r="BB38" s="990"/>
      <c r="BC38" s="990"/>
      <c r="BD38" s="990"/>
      <c r="BE38" s="990"/>
      <c r="BF38" s="990"/>
      <c r="BG38" s="990"/>
      <c r="BH38" s="990"/>
      <c r="BI38" s="990"/>
      <c r="BJ38" s="990"/>
      <c r="BK38" s="990"/>
      <c r="BL38" s="990"/>
      <c r="BM38" s="990"/>
      <c r="BN38" s="990"/>
      <c r="BO38" s="990"/>
      <c r="BP38" s="990"/>
    </row>
    <row r="39" spans="1:68" ht="21" customHeight="1">
      <c r="A39" s="967" t="s">
        <v>525</v>
      </c>
      <c r="B39" s="967" t="s">
        <v>776</v>
      </c>
      <c r="C39" s="992">
        <v>131680.26584525427</v>
      </c>
      <c r="D39" s="936">
        <v>19</v>
      </c>
      <c r="E39" s="996">
        <v>145345.96532702915</v>
      </c>
      <c r="F39" s="936">
        <v>13</v>
      </c>
      <c r="G39" s="1010">
        <v>132529.39538755326</v>
      </c>
      <c r="H39" s="1009">
        <v>19</v>
      </c>
      <c r="I39" s="996">
        <v>119152.60718387805</v>
      </c>
      <c r="J39" s="936">
        <v>27</v>
      </c>
      <c r="K39" s="996">
        <v>130116.33569739953</v>
      </c>
      <c r="L39" s="936">
        <v>32</v>
      </c>
      <c r="M39" s="1010">
        <v>119833.84752484944</v>
      </c>
      <c r="N39" s="1011">
        <v>28</v>
      </c>
      <c r="O39" s="992">
        <v>24100.225018272944</v>
      </c>
      <c r="P39" s="936">
        <v>34</v>
      </c>
      <c r="Q39" s="996">
        <v>25194.00315208826</v>
      </c>
      <c r="R39" s="936">
        <v>36</v>
      </c>
      <c r="S39" s="994">
        <v>24168.187827449445</v>
      </c>
      <c r="T39" s="1009">
        <v>33</v>
      </c>
      <c r="U39" s="996">
        <v>274933.09804740525</v>
      </c>
      <c r="V39" s="936">
        <v>24</v>
      </c>
      <c r="W39" s="996">
        <v>300656.30417651695</v>
      </c>
      <c r="X39" s="936">
        <v>26</v>
      </c>
      <c r="Y39" s="996">
        <v>276531.43073985213</v>
      </c>
      <c r="Z39" s="1013">
        <v>24</v>
      </c>
      <c r="AA39" s="1012">
        <v>29</v>
      </c>
      <c r="AB39" s="989"/>
      <c r="AC39" s="990"/>
      <c r="AD39" s="990"/>
      <c r="AE39" s="990"/>
      <c r="AF39" s="990"/>
      <c r="AG39" s="990"/>
      <c r="AH39" s="990"/>
      <c r="AI39" s="990"/>
      <c r="AJ39" s="990"/>
      <c r="AK39" s="990"/>
      <c r="AL39" s="990"/>
      <c r="AM39" s="990"/>
      <c r="AN39" s="990"/>
      <c r="AO39" s="990"/>
      <c r="AP39" s="990"/>
      <c r="AQ39" s="990"/>
      <c r="AR39" s="990"/>
      <c r="AS39" s="990"/>
      <c r="AT39" s="990"/>
      <c r="AU39" s="990"/>
      <c r="AV39" s="990"/>
      <c r="AW39" s="990"/>
      <c r="AX39" s="990"/>
      <c r="AY39" s="990"/>
      <c r="AZ39" s="990"/>
      <c r="BA39" s="990"/>
      <c r="BB39" s="990"/>
      <c r="BC39" s="990"/>
      <c r="BD39" s="990"/>
      <c r="BE39" s="990"/>
      <c r="BF39" s="990"/>
      <c r="BG39" s="990"/>
      <c r="BH39" s="990"/>
      <c r="BI39" s="990"/>
      <c r="BJ39" s="990"/>
      <c r="BK39" s="990"/>
      <c r="BL39" s="990"/>
      <c r="BM39" s="990"/>
      <c r="BN39" s="990"/>
      <c r="BO39" s="990"/>
      <c r="BP39" s="990"/>
    </row>
    <row r="40" spans="1:68" ht="21" customHeight="1">
      <c r="A40" s="967" t="s">
        <v>528</v>
      </c>
      <c r="B40" s="967" t="s">
        <v>529</v>
      </c>
      <c r="C40" s="992">
        <v>130230.77763755679</v>
      </c>
      <c r="D40" s="936">
        <v>20</v>
      </c>
      <c r="E40" s="996">
        <v>128341.29973474801</v>
      </c>
      <c r="F40" s="936">
        <v>24</v>
      </c>
      <c r="G40" s="1010">
        <v>130066.60774371975</v>
      </c>
      <c r="H40" s="1009">
        <v>20</v>
      </c>
      <c r="I40" s="996">
        <v>164665.825340737</v>
      </c>
      <c r="J40" s="936">
        <v>1</v>
      </c>
      <c r="K40" s="996">
        <v>153642.9973474801</v>
      </c>
      <c r="L40" s="936">
        <v>21</v>
      </c>
      <c r="M40" s="1010">
        <v>163708.0917262042</v>
      </c>
      <c r="N40" s="1011">
        <v>1</v>
      </c>
      <c r="O40" s="992">
        <v>24204.818273599194</v>
      </c>
      <c r="P40" s="936">
        <v>33</v>
      </c>
      <c r="Q40" s="996">
        <v>22663.713527851458</v>
      </c>
      <c r="R40" s="936">
        <v>39</v>
      </c>
      <c r="S40" s="994">
        <v>24070.917262041945</v>
      </c>
      <c r="T40" s="1009">
        <v>35</v>
      </c>
      <c r="U40" s="996">
        <v>319101.421251893</v>
      </c>
      <c r="V40" s="936">
        <v>4</v>
      </c>
      <c r="W40" s="996">
        <v>304648.01061007957</v>
      </c>
      <c r="X40" s="936">
        <v>25</v>
      </c>
      <c r="Y40" s="996">
        <v>317845.6167319659</v>
      </c>
      <c r="Z40" s="1013">
        <v>4</v>
      </c>
      <c r="AA40" s="1012">
        <v>30</v>
      </c>
      <c r="AB40" s="989"/>
      <c r="AC40" s="990"/>
      <c r="AD40" s="990"/>
      <c r="AE40" s="990"/>
      <c r="AF40" s="990"/>
      <c r="AG40" s="990"/>
      <c r="AH40" s="990"/>
      <c r="AI40" s="990"/>
      <c r="AJ40" s="990"/>
      <c r="AK40" s="990"/>
      <c r="AL40" s="990"/>
      <c r="AM40" s="990"/>
      <c r="AN40" s="990"/>
      <c r="AO40" s="990"/>
      <c r="AP40" s="990"/>
      <c r="AQ40" s="990"/>
      <c r="AR40" s="990"/>
      <c r="AS40" s="990"/>
      <c r="AT40" s="990"/>
      <c r="AU40" s="990"/>
      <c r="AV40" s="990"/>
      <c r="AW40" s="990"/>
      <c r="AX40" s="990"/>
      <c r="AY40" s="990"/>
      <c r="AZ40" s="990"/>
      <c r="BA40" s="990"/>
      <c r="BB40" s="990"/>
      <c r="BC40" s="990"/>
      <c r="BD40" s="990"/>
      <c r="BE40" s="990"/>
      <c r="BF40" s="990"/>
      <c r="BG40" s="990"/>
      <c r="BH40" s="990"/>
      <c r="BI40" s="990"/>
      <c r="BJ40" s="990"/>
      <c r="BK40" s="990"/>
      <c r="BL40" s="990"/>
      <c r="BM40" s="990"/>
      <c r="BN40" s="990"/>
      <c r="BO40" s="990"/>
      <c r="BP40" s="990"/>
    </row>
    <row r="41" spans="1:68" ht="21" customHeight="1">
      <c r="A41" s="967" t="s">
        <v>530</v>
      </c>
      <c r="B41" s="967" t="s">
        <v>532</v>
      </c>
      <c r="C41" s="992">
        <v>174007.0418604651</v>
      </c>
      <c r="D41" s="936">
        <v>1</v>
      </c>
      <c r="E41" s="996">
        <v>145768.87179487178</v>
      </c>
      <c r="F41" s="936">
        <v>12</v>
      </c>
      <c r="G41" s="1010">
        <v>171658.87846481876</v>
      </c>
      <c r="H41" s="1009">
        <v>1</v>
      </c>
      <c r="I41" s="996">
        <v>118687.30930232558</v>
      </c>
      <c r="J41" s="936">
        <v>28</v>
      </c>
      <c r="K41" s="996">
        <v>113358.76923076923</v>
      </c>
      <c r="L41" s="936">
        <v>38</v>
      </c>
      <c r="M41" s="1010">
        <v>118244.21108742004</v>
      </c>
      <c r="N41" s="1011">
        <v>33</v>
      </c>
      <c r="O41" s="992">
        <v>23844.616279069767</v>
      </c>
      <c r="P41" s="936">
        <v>35</v>
      </c>
      <c r="Q41" s="996">
        <v>27313.94871794872</v>
      </c>
      <c r="R41" s="936">
        <v>31</v>
      </c>
      <c r="S41" s="994">
        <v>24133.110874200425</v>
      </c>
      <c r="T41" s="1009">
        <v>34</v>
      </c>
      <c r="U41" s="996">
        <v>316538.96744186047</v>
      </c>
      <c r="V41" s="936">
        <v>5</v>
      </c>
      <c r="W41" s="996">
        <v>286441.58974358975</v>
      </c>
      <c r="X41" s="936">
        <v>31</v>
      </c>
      <c r="Y41" s="996">
        <v>314036.20042643923</v>
      </c>
      <c r="Z41" s="1013">
        <v>5</v>
      </c>
      <c r="AA41" s="1012">
        <v>31</v>
      </c>
      <c r="AB41" s="989"/>
      <c r="AC41" s="990"/>
      <c r="AD41" s="990"/>
      <c r="AE41" s="990"/>
      <c r="AF41" s="990"/>
      <c r="AG41" s="990"/>
      <c r="AH41" s="990"/>
      <c r="AI41" s="990"/>
      <c r="AJ41" s="990"/>
      <c r="AK41" s="990"/>
      <c r="AL41" s="990"/>
      <c r="AM41" s="990"/>
      <c r="AN41" s="990"/>
      <c r="AO41" s="990"/>
      <c r="AP41" s="990"/>
      <c r="AQ41" s="990"/>
      <c r="AR41" s="990"/>
      <c r="AS41" s="990"/>
      <c r="AT41" s="990"/>
      <c r="AU41" s="990"/>
      <c r="AV41" s="990"/>
      <c r="AW41" s="990"/>
      <c r="AX41" s="990"/>
      <c r="AY41" s="990"/>
      <c r="AZ41" s="990"/>
      <c r="BA41" s="990"/>
      <c r="BB41" s="990"/>
      <c r="BC41" s="990"/>
      <c r="BD41" s="990"/>
      <c r="BE41" s="990"/>
      <c r="BF41" s="990"/>
      <c r="BG41" s="990"/>
      <c r="BH41" s="990"/>
      <c r="BI41" s="990"/>
      <c r="BJ41" s="990"/>
      <c r="BK41" s="990"/>
      <c r="BL41" s="990"/>
      <c r="BM41" s="990"/>
      <c r="BN41" s="990"/>
      <c r="BO41" s="990"/>
      <c r="BP41" s="990"/>
    </row>
    <row r="42" spans="1:68" ht="21" customHeight="1">
      <c r="A42" s="967" t="s">
        <v>533</v>
      </c>
      <c r="B42" s="967" t="s">
        <v>777</v>
      </c>
      <c r="C42" s="992">
        <v>124936.4932425863</v>
      </c>
      <c r="D42" s="936">
        <v>23</v>
      </c>
      <c r="E42" s="996">
        <v>120919.87012987013</v>
      </c>
      <c r="F42" s="936">
        <v>31</v>
      </c>
      <c r="G42" s="1010">
        <v>124682.93887775551</v>
      </c>
      <c r="H42" s="1009">
        <v>24</v>
      </c>
      <c r="I42" s="996">
        <v>118398.79572192514</v>
      </c>
      <c r="J42" s="936">
        <v>29</v>
      </c>
      <c r="K42" s="996">
        <v>149681.12554112554</v>
      </c>
      <c r="L42" s="936">
        <v>23</v>
      </c>
      <c r="M42" s="1010">
        <v>120373.53197303698</v>
      </c>
      <c r="N42" s="1011">
        <v>25</v>
      </c>
      <c r="O42" s="992">
        <v>21821.891103548856</v>
      </c>
      <c r="P42" s="936">
        <v>41</v>
      </c>
      <c r="Q42" s="996">
        <v>24377.18614718615</v>
      </c>
      <c r="R42" s="936">
        <v>37</v>
      </c>
      <c r="S42" s="994">
        <v>21983.197303698307</v>
      </c>
      <c r="T42" s="1009">
        <v>41</v>
      </c>
      <c r="U42" s="996">
        <v>265157.1800680603</v>
      </c>
      <c r="V42" s="936">
        <v>31</v>
      </c>
      <c r="W42" s="996">
        <v>294978.1818181818</v>
      </c>
      <c r="X42" s="936">
        <v>28</v>
      </c>
      <c r="Y42" s="996">
        <v>267039.6681544908</v>
      </c>
      <c r="Z42" s="1013">
        <v>32</v>
      </c>
      <c r="AA42" s="1012">
        <v>32</v>
      </c>
      <c r="AB42" s="989"/>
      <c r="AC42" s="990"/>
      <c r="AD42" s="990"/>
      <c r="AE42" s="990"/>
      <c r="AF42" s="990"/>
      <c r="AG42" s="990"/>
      <c r="AH42" s="990"/>
      <c r="AI42" s="990"/>
      <c r="AJ42" s="990"/>
      <c r="AK42" s="990"/>
      <c r="AL42" s="990"/>
      <c r="AM42" s="990"/>
      <c r="AN42" s="990"/>
      <c r="AO42" s="990"/>
      <c r="AP42" s="990"/>
      <c r="AQ42" s="990"/>
      <c r="AR42" s="990"/>
      <c r="AS42" s="990"/>
      <c r="AT42" s="990"/>
      <c r="AU42" s="990"/>
      <c r="AV42" s="990"/>
      <c r="AW42" s="990"/>
      <c r="AX42" s="990"/>
      <c r="AY42" s="990"/>
      <c r="AZ42" s="990"/>
      <c r="BA42" s="990"/>
      <c r="BB42" s="990"/>
      <c r="BC42" s="990"/>
      <c r="BD42" s="990"/>
      <c r="BE42" s="990"/>
      <c r="BF42" s="990"/>
      <c r="BG42" s="990"/>
      <c r="BH42" s="990"/>
      <c r="BI42" s="990"/>
      <c r="BJ42" s="990"/>
      <c r="BK42" s="990"/>
      <c r="BL42" s="990"/>
      <c r="BM42" s="990"/>
      <c r="BN42" s="990"/>
      <c r="BO42" s="990"/>
      <c r="BP42" s="990"/>
    </row>
    <row r="43" spans="1:68" ht="21" customHeight="1">
      <c r="A43" s="967" t="s">
        <v>536</v>
      </c>
      <c r="B43" s="967" t="s">
        <v>778</v>
      </c>
      <c r="C43" s="992">
        <v>137778.10587102984</v>
      </c>
      <c r="D43" s="936">
        <v>14</v>
      </c>
      <c r="E43" s="996">
        <v>119252.20708446867</v>
      </c>
      <c r="F43" s="936">
        <v>32</v>
      </c>
      <c r="G43" s="1010">
        <v>136555.70298453793</v>
      </c>
      <c r="H43" s="1009">
        <v>15</v>
      </c>
      <c r="I43" s="996">
        <v>122670.0103946102</v>
      </c>
      <c r="J43" s="936">
        <v>17</v>
      </c>
      <c r="K43" s="996">
        <v>173153.54223433242</v>
      </c>
      <c r="L43" s="936">
        <v>5</v>
      </c>
      <c r="M43" s="1010">
        <v>126001.08845738943</v>
      </c>
      <c r="N43" s="1011">
        <v>13</v>
      </c>
      <c r="O43" s="992">
        <v>26575.703561116457</v>
      </c>
      <c r="P43" s="936">
        <v>16</v>
      </c>
      <c r="Q43" s="996">
        <v>31130.299727520436</v>
      </c>
      <c r="R43" s="936">
        <v>21</v>
      </c>
      <c r="S43" s="994">
        <v>26876.231571377204</v>
      </c>
      <c r="T43" s="1009">
        <v>16</v>
      </c>
      <c r="U43" s="996">
        <v>287023.8198267565</v>
      </c>
      <c r="V43" s="936">
        <v>11</v>
      </c>
      <c r="W43" s="996">
        <v>323536.04904632154</v>
      </c>
      <c r="X43" s="936">
        <v>19</v>
      </c>
      <c r="Y43" s="996">
        <v>289433.02301330457</v>
      </c>
      <c r="Z43" s="1013">
        <v>13</v>
      </c>
      <c r="AA43" s="1012">
        <v>34</v>
      </c>
      <c r="AB43" s="989"/>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0"/>
      <c r="AY43" s="990"/>
      <c r="AZ43" s="990"/>
      <c r="BA43" s="990"/>
      <c r="BB43" s="990"/>
      <c r="BC43" s="990"/>
      <c r="BD43" s="990"/>
      <c r="BE43" s="990"/>
      <c r="BF43" s="990"/>
      <c r="BG43" s="990"/>
      <c r="BH43" s="990"/>
      <c r="BI43" s="990"/>
      <c r="BJ43" s="990"/>
      <c r="BK43" s="990"/>
      <c r="BL43" s="990"/>
      <c r="BM43" s="990"/>
      <c r="BN43" s="990"/>
      <c r="BO43" s="990"/>
      <c r="BP43" s="990"/>
    </row>
    <row r="44" spans="1:68" ht="21" customHeight="1">
      <c r="A44" s="967" t="s">
        <v>538</v>
      </c>
      <c r="B44" s="967" t="s">
        <v>779</v>
      </c>
      <c r="C44" s="992">
        <v>173343.608570682</v>
      </c>
      <c r="D44" s="936">
        <v>2</v>
      </c>
      <c r="E44" s="996">
        <v>110340.7055214724</v>
      </c>
      <c r="F44" s="936">
        <v>33</v>
      </c>
      <c r="G44" s="1010">
        <v>168398.03997110523</v>
      </c>
      <c r="H44" s="1009">
        <v>2</v>
      </c>
      <c r="I44" s="996">
        <v>123924.59628952183</v>
      </c>
      <c r="J44" s="936">
        <v>13</v>
      </c>
      <c r="K44" s="996">
        <v>110207.05521472392</v>
      </c>
      <c r="L44" s="936">
        <v>40</v>
      </c>
      <c r="M44" s="1010">
        <v>122847.80399711052</v>
      </c>
      <c r="N44" s="1011">
        <v>21</v>
      </c>
      <c r="O44" s="992">
        <v>26863.718317219755</v>
      </c>
      <c r="P44" s="936">
        <v>12</v>
      </c>
      <c r="Q44" s="996">
        <v>28270.552147239265</v>
      </c>
      <c r="R44" s="936">
        <v>28</v>
      </c>
      <c r="S44" s="994">
        <v>26974.15121598844</v>
      </c>
      <c r="T44" s="1009">
        <v>15</v>
      </c>
      <c r="U44" s="996">
        <v>324131.9231774236</v>
      </c>
      <c r="V44" s="936">
        <v>3</v>
      </c>
      <c r="W44" s="996">
        <v>248818.31288343557</v>
      </c>
      <c r="X44" s="936">
        <v>38</v>
      </c>
      <c r="Y44" s="996">
        <v>318219.9951842042</v>
      </c>
      <c r="Z44" s="1013">
        <v>3</v>
      </c>
      <c r="AA44" s="1012">
        <v>35</v>
      </c>
      <c r="AB44" s="989"/>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0"/>
      <c r="AY44" s="990"/>
      <c r="AZ44" s="990"/>
      <c r="BA44" s="990"/>
      <c r="BB44" s="990"/>
      <c r="BC44" s="990"/>
      <c r="BD44" s="990"/>
      <c r="BE44" s="990"/>
      <c r="BF44" s="990"/>
      <c r="BG44" s="990"/>
      <c r="BH44" s="990"/>
      <c r="BI44" s="990"/>
      <c r="BJ44" s="990"/>
      <c r="BK44" s="990"/>
      <c r="BL44" s="990"/>
      <c r="BM44" s="990"/>
      <c r="BN44" s="990"/>
      <c r="BO44" s="990"/>
      <c r="BP44" s="990"/>
    </row>
    <row r="45" spans="1:68" ht="21" customHeight="1">
      <c r="A45" s="967" t="s">
        <v>541</v>
      </c>
      <c r="B45" s="967" t="s">
        <v>780</v>
      </c>
      <c r="C45" s="992">
        <v>157047.59269979096</v>
      </c>
      <c r="D45" s="936">
        <v>4</v>
      </c>
      <c r="E45" s="996">
        <v>127192.4093816631</v>
      </c>
      <c r="F45" s="936">
        <v>27</v>
      </c>
      <c r="G45" s="1010">
        <v>154953.98011363635</v>
      </c>
      <c r="H45" s="1009">
        <v>4</v>
      </c>
      <c r="I45" s="996">
        <v>124955.80607814761</v>
      </c>
      <c r="J45" s="936">
        <v>12</v>
      </c>
      <c r="K45" s="996">
        <v>146722.15351812367</v>
      </c>
      <c r="L45" s="936">
        <v>26</v>
      </c>
      <c r="M45" s="1010">
        <v>126482.18421052632</v>
      </c>
      <c r="N45" s="1011">
        <v>12</v>
      </c>
      <c r="O45" s="992">
        <v>19061.879401833092</v>
      </c>
      <c r="P45" s="936">
        <v>47</v>
      </c>
      <c r="Q45" s="996">
        <v>17946.28997867804</v>
      </c>
      <c r="R45" s="936">
        <v>40</v>
      </c>
      <c r="S45" s="994">
        <v>18983.64802631579</v>
      </c>
      <c r="T45" s="1009">
        <v>47</v>
      </c>
      <c r="U45" s="996">
        <v>301065.2781797717</v>
      </c>
      <c r="V45" s="936">
        <v>6</v>
      </c>
      <c r="W45" s="996">
        <v>291860.8528784648</v>
      </c>
      <c r="X45" s="936">
        <v>30</v>
      </c>
      <c r="Y45" s="996">
        <v>300419.8123504785</v>
      </c>
      <c r="Z45" s="1013">
        <v>6</v>
      </c>
      <c r="AA45" s="1012">
        <v>36</v>
      </c>
      <c r="AB45" s="989"/>
      <c r="AC45" s="990"/>
      <c r="AD45" s="990"/>
      <c r="AE45" s="990"/>
      <c r="AF45" s="990"/>
      <c r="AG45" s="990"/>
      <c r="AH45" s="990"/>
      <c r="AI45" s="990"/>
      <c r="AJ45" s="990"/>
      <c r="AK45" s="990"/>
      <c r="AL45" s="990"/>
      <c r="AM45" s="990"/>
      <c r="AN45" s="990"/>
      <c r="AO45" s="990"/>
      <c r="AP45" s="990"/>
      <c r="AQ45" s="990"/>
      <c r="AR45" s="990"/>
      <c r="AS45" s="990"/>
      <c r="AT45" s="990"/>
      <c r="AU45" s="990"/>
      <c r="AV45" s="990"/>
      <c r="AW45" s="990"/>
      <c r="AX45" s="990"/>
      <c r="AY45" s="990"/>
      <c r="AZ45" s="990"/>
      <c r="BA45" s="990"/>
      <c r="BB45" s="990"/>
      <c r="BC45" s="990"/>
      <c r="BD45" s="990"/>
      <c r="BE45" s="990"/>
      <c r="BF45" s="990"/>
      <c r="BG45" s="990"/>
      <c r="BH45" s="990"/>
      <c r="BI45" s="990"/>
      <c r="BJ45" s="990"/>
      <c r="BK45" s="990"/>
      <c r="BL45" s="990"/>
      <c r="BM45" s="990"/>
      <c r="BN45" s="990"/>
      <c r="BO45" s="990"/>
      <c r="BP45" s="990"/>
    </row>
    <row r="46" spans="1:68" ht="21" customHeight="1">
      <c r="A46" s="967" t="s">
        <v>543</v>
      </c>
      <c r="B46" s="967" t="s">
        <v>781</v>
      </c>
      <c r="C46" s="992">
        <v>134499.98423955872</v>
      </c>
      <c r="D46" s="936">
        <v>18</v>
      </c>
      <c r="E46" s="996">
        <v>141151.683991684</v>
      </c>
      <c r="F46" s="936">
        <v>18</v>
      </c>
      <c r="G46" s="1010">
        <v>134895.22421247684</v>
      </c>
      <c r="H46" s="1009">
        <v>17</v>
      </c>
      <c r="I46" s="996">
        <v>133944.35907538745</v>
      </c>
      <c r="J46" s="936">
        <v>5</v>
      </c>
      <c r="K46" s="996">
        <v>162669.08523908525</v>
      </c>
      <c r="L46" s="936">
        <v>15</v>
      </c>
      <c r="M46" s="1010">
        <v>135651.1649166152</v>
      </c>
      <c r="N46" s="1011">
        <v>4</v>
      </c>
      <c r="O46" s="992">
        <v>22692.031783556606</v>
      </c>
      <c r="P46" s="936">
        <v>39</v>
      </c>
      <c r="Q46" s="996">
        <v>25804.449064449065</v>
      </c>
      <c r="R46" s="936">
        <v>34</v>
      </c>
      <c r="S46" s="994">
        <v>22876.969734403952</v>
      </c>
      <c r="T46" s="1009">
        <v>39</v>
      </c>
      <c r="U46" s="996">
        <v>291136.3750985027</v>
      </c>
      <c r="V46" s="936">
        <v>10</v>
      </c>
      <c r="W46" s="996">
        <v>329625.2182952183</v>
      </c>
      <c r="X46" s="936">
        <v>16</v>
      </c>
      <c r="Y46" s="996">
        <v>293423.358863496</v>
      </c>
      <c r="Z46" s="1013">
        <v>10</v>
      </c>
      <c r="AA46" s="1012">
        <v>37</v>
      </c>
      <c r="AB46" s="989"/>
      <c r="AC46" s="990"/>
      <c r="AD46" s="990"/>
      <c r="AE46" s="990"/>
      <c r="AF46" s="990"/>
      <c r="AG46" s="990"/>
      <c r="AH46" s="990"/>
      <c r="AI46" s="990"/>
      <c r="AJ46" s="990"/>
      <c r="AK46" s="990"/>
      <c r="AL46" s="990"/>
      <c r="AM46" s="990"/>
      <c r="AN46" s="990"/>
      <c r="AO46" s="990"/>
      <c r="AP46" s="990"/>
      <c r="AQ46" s="990"/>
      <c r="AR46" s="990"/>
      <c r="AS46" s="990"/>
      <c r="AT46" s="990"/>
      <c r="AU46" s="990"/>
      <c r="AV46" s="990"/>
      <c r="AW46" s="990"/>
      <c r="AX46" s="990"/>
      <c r="AY46" s="990"/>
      <c r="AZ46" s="990"/>
      <c r="BA46" s="990"/>
      <c r="BB46" s="990"/>
      <c r="BC46" s="990"/>
      <c r="BD46" s="990"/>
      <c r="BE46" s="990"/>
      <c r="BF46" s="990"/>
      <c r="BG46" s="990"/>
      <c r="BH46" s="990"/>
      <c r="BI46" s="990"/>
      <c r="BJ46" s="990"/>
      <c r="BK46" s="990"/>
      <c r="BL46" s="990"/>
      <c r="BM46" s="990"/>
      <c r="BN46" s="990"/>
      <c r="BO46" s="990"/>
      <c r="BP46" s="990"/>
    </row>
    <row r="47" spans="1:68" ht="21" customHeight="1">
      <c r="A47" s="967" t="s">
        <v>545</v>
      </c>
      <c r="B47" s="967" t="s">
        <v>782</v>
      </c>
      <c r="C47" s="992">
        <v>140018.7347109566</v>
      </c>
      <c r="D47" s="936">
        <v>10</v>
      </c>
      <c r="E47" s="996">
        <v>149704.12024756853</v>
      </c>
      <c r="F47" s="936">
        <v>7</v>
      </c>
      <c r="G47" s="1010">
        <v>140676.05070507052</v>
      </c>
      <c r="H47" s="1009">
        <v>9</v>
      </c>
      <c r="I47" s="996">
        <v>126608.88811638985</v>
      </c>
      <c r="J47" s="936">
        <v>10</v>
      </c>
      <c r="K47" s="996">
        <v>173154.0848806366</v>
      </c>
      <c r="L47" s="936">
        <v>4</v>
      </c>
      <c r="M47" s="1010">
        <v>129767.7610561056</v>
      </c>
      <c r="N47" s="1011">
        <v>9</v>
      </c>
      <c r="O47" s="992">
        <v>25219.63499420626</v>
      </c>
      <c r="P47" s="936">
        <v>27</v>
      </c>
      <c r="Q47" s="996">
        <v>28741.158267020335</v>
      </c>
      <c r="R47" s="936">
        <v>26</v>
      </c>
      <c r="S47" s="994">
        <v>25458.629462946294</v>
      </c>
      <c r="T47" s="1009">
        <v>28</v>
      </c>
      <c r="U47" s="996">
        <v>291847.25782155275</v>
      </c>
      <c r="V47" s="936">
        <v>9</v>
      </c>
      <c r="W47" s="996">
        <v>351599.3633952255</v>
      </c>
      <c r="X47" s="936">
        <v>6</v>
      </c>
      <c r="Y47" s="996">
        <v>295902.4412241224</v>
      </c>
      <c r="Z47" s="1013">
        <v>9</v>
      </c>
      <c r="AA47" s="1012">
        <v>38</v>
      </c>
      <c r="AB47" s="989"/>
      <c r="AC47" s="990"/>
      <c r="AD47" s="990"/>
      <c r="AE47" s="990"/>
      <c r="AF47" s="990"/>
      <c r="AG47" s="990"/>
      <c r="AH47" s="990"/>
      <c r="AI47" s="990"/>
      <c r="AJ47" s="990"/>
      <c r="AK47" s="990"/>
      <c r="AL47" s="990"/>
      <c r="AM47" s="990"/>
      <c r="AN47" s="990"/>
      <c r="AO47" s="990"/>
      <c r="AP47" s="990"/>
      <c r="AQ47" s="990"/>
      <c r="AR47" s="990"/>
      <c r="AS47" s="990"/>
      <c r="AT47" s="990"/>
      <c r="AU47" s="990"/>
      <c r="AV47" s="990"/>
      <c r="AW47" s="990"/>
      <c r="AX47" s="990"/>
      <c r="AY47" s="990"/>
      <c r="AZ47" s="990"/>
      <c r="BA47" s="990"/>
      <c r="BB47" s="990"/>
      <c r="BC47" s="990"/>
      <c r="BD47" s="990"/>
      <c r="BE47" s="990"/>
      <c r="BF47" s="990"/>
      <c r="BG47" s="990"/>
      <c r="BH47" s="990"/>
      <c r="BI47" s="990"/>
      <c r="BJ47" s="990"/>
      <c r="BK47" s="990"/>
      <c r="BL47" s="990"/>
      <c r="BM47" s="990"/>
      <c r="BN47" s="990"/>
      <c r="BO47" s="990"/>
      <c r="BP47" s="990"/>
    </row>
    <row r="48" spans="1:68" ht="21" customHeight="1">
      <c r="A48" s="967" t="s">
        <v>547</v>
      </c>
      <c r="B48" s="967" t="s">
        <v>783</v>
      </c>
      <c r="C48" s="992">
        <v>140638.81246212887</v>
      </c>
      <c r="D48" s="936">
        <v>9</v>
      </c>
      <c r="E48" s="996">
        <v>122662.49936948298</v>
      </c>
      <c r="F48" s="936">
        <v>29</v>
      </c>
      <c r="G48" s="1010">
        <v>139305.92641421224</v>
      </c>
      <c r="H48" s="1009">
        <v>12</v>
      </c>
      <c r="I48" s="996">
        <v>110592.69410220158</v>
      </c>
      <c r="J48" s="936">
        <v>42</v>
      </c>
      <c r="K48" s="996">
        <v>163005.97730138715</v>
      </c>
      <c r="L48" s="936">
        <v>14</v>
      </c>
      <c r="M48" s="1010">
        <v>114478.97120149602</v>
      </c>
      <c r="N48" s="1011">
        <v>40</v>
      </c>
      <c r="O48" s="992">
        <v>26709.28903251868</v>
      </c>
      <c r="P48" s="936">
        <v>15</v>
      </c>
      <c r="Q48" s="996">
        <v>33467.03656998739</v>
      </c>
      <c r="R48" s="936">
        <v>6</v>
      </c>
      <c r="S48" s="994">
        <v>27210.354371201494</v>
      </c>
      <c r="T48" s="1009">
        <v>13</v>
      </c>
      <c r="U48" s="996">
        <v>277940.7955968491</v>
      </c>
      <c r="V48" s="936">
        <v>18</v>
      </c>
      <c r="W48" s="996">
        <v>319135.5132408575</v>
      </c>
      <c r="X48" s="936">
        <v>21</v>
      </c>
      <c r="Y48" s="996">
        <v>280995.2519869098</v>
      </c>
      <c r="Z48" s="1013">
        <v>18</v>
      </c>
      <c r="AA48" s="1012">
        <v>39</v>
      </c>
      <c r="AB48" s="989"/>
      <c r="AC48" s="990"/>
      <c r="AD48" s="990"/>
      <c r="AE48" s="990"/>
      <c r="AF48" s="990"/>
      <c r="AG48" s="990"/>
      <c r="AH48" s="990"/>
      <c r="AI48" s="990"/>
      <c r="AJ48" s="990"/>
      <c r="AK48" s="990"/>
      <c r="AL48" s="990"/>
      <c r="AM48" s="990"/>
      <c r="AN48" s="990"/>
      <c r="AO48" s="990"/>
      <c r="AP48" s="990"/>
      <c r="AQ48" s="990"/>
      <c r="AR48" s="990"/>
      <c r="AS48" s="990"/>
      <c r="AT48" s="990"/>
      <c r="AU48" s="990"/>
      <c r="AV48" s="990"/>
      <c r="AW48" s="990"/>
      <c r="AX48" s="990"/>
      <c r="AY48" s="990"/>
      <c r="AZ48" s="990"/>
      <c r="BA48" s="990"/>
      <c r="BB48" s="990"/>
      <c r="BC48" s="990"/>
      <c r="BD48" s="990"/>
      <c r="BE48" s="990"/>
      <c r="BF48" s="990"/>
      <c r="BG48" s="990"/>
      <c r="BH48" s="990"/>
      <c r="BI48" s="990"/>
      <c r="BJ48" s="990"/>
      <c r="BK48" s="990"/>
      <c r="BL48" s="990"/>
      <c r="BM48" s="990"/>
      <c r="BN48" s="990"/>
      <c r="BO48" s="990"/>
      <c r="BP48" s="990"/>
    </row>
    <row r="49" spans="1:68" ht="21" customHeight="1">
      <c r="A49" s="967" t="s">
        <v>549</v>
      </c>
      <c r="B49" s="967" t="s">
        <v>784</v>
      </c>
      <c r="C49" s="992">
        <v>121195.5591179559</v>
      </c>
      <c r="D49" s="936">
        <v>30</v>
      </c>
      <c r="E49" s="996">
        <v>142225.45839210154</v>
      </c>
      <c r="F49" s="936">
        <v>17</v>
      </c>
      <c r="G49" s="1010">
        <v>122189.97012138189</v>
      </c>
      <c r="H49" s="1009">
        <v>27</v>
      </c>
      <c r="I49" s="996">
        <v>118226.3215960798</v>
      </c>
      <c r="J49" s="936">
        <v>30</v>
      </c>
      <c r="K49" s="996">
        <v>140200.03385049367</v>
      </c>
      <c r="L49" s="936">
        <v>27</v>
      </c>
      <c r="M49" s="1010">
        <v>119265.36134453781</v>
      </c>
      <c r="N49" s="1011">
        <v>30</v>
      </c>
      <c r="O49" s="992">
        <v>23304.373118655934</v>
      </c>
      <c r="P49" s="936">
        <v>38</v>
      </c>
      <c r="Q49" s="996">
        <v>27947.475317348377</v>
      </c>
      <c r="R49" s="936">
        <v>29</v>
      </c>
      <c r="S49" s="994">
        <v>23523.92490329465</v>
      </c>
      <c r="T49" s="1009">
        <v>38</v>
      </c>
      <c r="U49" s="996">
        <v>262726.25383269164</v>
      </c>
      <c r="V49" s="936">
        <v>35</v>
      </c>
      <c r="W49" s="996">
        <v>310372.96755994356</v>
      </c>
      <c r="X49" s="936">
        <v>23</v>
      </c>
      <c r="Y49" s="996">
        <v>264979.25636921433</v>
      </c>
      <c r="Z49" s="1013">
        <v>34</v>
      </c>
      <c r="AA49" s="1012">
        <v>40</v>
      </c>
      <c r="AB49" s="989"/>
      <c r="AC49" s="990"/>
      <c r="AD49" s="990"/>
      <c r="AE49" s="990"/>
      <c r="AF49" s="990"/>
      <c r="AG49" s="990"/>
      <c r="AH49" s="990"/>
      <c r="AI49" s="990"/>
      <c r="AJ49" s="990"/>
      <c r="AK49" s="990"/>
      <c r="AL49" s="990"/>
      <c r="AM49" s="990"/>
      <c r="AN49" s="990"/>
      <c r="AO49" s="990"/>
      <c r="AP49" s="990"/>
      <c r="AQ49" s="990"/>
      <c r="AR49" s="990"/>
      <c r="AS49" s="990"/>
      <c r="AT49" s="990"/>
      <c r="AU49" s="990"/>
      <c r="AV49" s="990"/>
      <c r="AW49" s="990"/>
      <c r="AX49" s="990"/>
      <c r="AY49" s="990"/>
      <c r="AZ49" s="990"/>
      <c r="BA49" s="990"/>
      <c r="BB49" s="990"/>
      <c r="BC49" s="990"/>
      <c r="BD49" s="990"/>
      <c r="BE49" s="990"/>
      <c r="BF49" s="990"/>
      <c r="BG49" s="990"/>
      <c r="BH49" s="990"/>
      <c r="BI49" s="990"/>
      <c r="BJ49" s="990"/>
      <c r="BK49" s="990"/>
      <c r="BL49" s="990"/>
      <c r="BM49" s="990"/>
      <c r="BN49" s="990"/>
      <c r="BO49" s="990"/>
      <c r="BP49" s="990"/>
    </row>
    <row r="50" spans="1:68" ht="21" customHeight="1">
      <c r="A50" s="967" t="s">
        <v>551</v>
      </c>
      <c r="B50" s="967" t="s">
        <v>785</v>
      </c>
      <c r="C50" s="992">
        <v>117880.52164430638</v>
      </c>
      <c r="D50" s="936">
        <v>36</v>
      </c>
      <c r="E50" s="996">
        <v>137238.21522309713</v>
      </c>
      <c r="F50" s="936">
        <v>20</v>
      </c>
      <c r="G50" s="1010">
        <v>118808.63858302397</v>
      </c>
      <c r="H50" s="1009">
        <v>35</v>
      </c>
      <c r="I50" s="996">
        <v>121313.0828101249</v>
      </c>
      <c r="J50" s="936">
        <v>21</v>
      </c>
      <c r="K50" s="996">
        <v>161331.6535433071</v>
      </c>
      <c r="L50" s="936">
        <v>16</v>
      </c>
      <c r="M50" s="1010">
        <v>123231.79865349525</v>
      </c>
      <c r="N50" s="1011">
        <v>20</v>
      </c>
      <c r="O50" s="992">
        <v>23829.00601414315</v>
      </c>
      <c r="P50" s="936">
        <v>36</v>
      </c>
      <c r="Q50" s="996">
        <v>27303.779527559054</v>
      </c>
      <c r="R50" s="936">
        <v>32</v>
      </c>
      <c r="S50" s="994">
        <v>23995.606241741647</v>
      </c>
      <c r="T50" s="1009">
        <v>37</v>
      </c>
      <c r="U50" s="996">
        <v>263022.61046857445</v>
      </c>
      <c r="V50" s="936">
        <v>34</v>
      </c>
      <c r="W50" s="996">
        <v>325873.6482939632</v>
      </c>
      <c r="X50" s="936">
        <v>18</v>
      </c>
      <c r="Y50" s="996">
        <v>266036.04347826086</v>
      </c>
      <c r="Z50" s="1013">
        <v>33</v>
      </c>
      <c r="AA50" s="1012">
        <v>41</v>
      </c>
      <c r="AB50" s="989"/>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0"/>
      <c r="AY50" s="990"/>
      <c r="AZ50" s="990"/>
      <c r="BA50" s="990"/>
      <c r="BB50" s="990"/>
      <c r="BC50" s="990"/>
      <c r="BD50" s="990"/>
      <c r="BE50" s="990"/>
      <c r="BF50" s="990"/>
      <c r="BG50" s="990"/>
      <c r="BH50" s="990"/>
      <c r="BI50" s="990"/>
      <c r="BJ50" s="990"/>
      <c r="BK50" s="990"/>
      <c r="BL50" s="990"/>
      <c r="BM50" s="990"/>
      <c r="BN50" s="990"/>
      <c r="BO50" s="990"/>
      <c r="BP50" s="990"/>
    </row>
    <row r="51" spans="1:68" ht="21" customHeight="1">
      <c r="A51" s="967" t="s">
        <v>553</v>
      </c>
      <c r="B51" s="967" t="s">
        <v>786</v>
      </c>
      <c r="C51" s="992">
        <v>105721.2510818525</v>
      </c>
      <c r="D51" s="936">
        <v>40</v>
      </c>
      <c r="E51" s="996">
        <v>103757.15816655906</v>
      </c>
      <c r="F51" s="936">
        <v>35</v>
      </c>
      <c r="G51" s="1010">
        <v>105590.51411628207</v>
      </c>
      <c r="H51" s="1009">
        <v>40</v>
      </c>
      <c r="I51" s="996">
        <v>112993.36575821748</v>
      </c>
      <c r="J51" s="936">
        <v>41</v>
      </c>
      <c r="K51" s="996">
        <v>124210.7295029051</v>
      </c>
      <c r="L51" s="936">
        <v>37</v>
      </c>
      <c r="M51" s="1010">
        <v>113740.03313136521</v>
      </c>
      <c r="N51" s="1011">
        <v>41</v>
      </c>
      <c r="O51" s="992">
        <v>21133.7634656109</v>
      </c>
      <c r="P51" s="936">
        <v>43</v>
      </c>
      <c r="Q51" s="996">
        <v>25933.718528082634</v>
      </c>
      <c r="R51" s="936">
        <v>33</v>
      </c>
      <c r="S51" s="994">
        <v>21453.2654376692</v>
      </c>
      <c r="T51" s="1009">
        <v>43</v>
      </c>
      <c r="U51" s="996">
        <v>239848.38030568088</v>
      </c>
      <c r="V51" s="936">
        <v>41</v>
      </c>
      <c r="W51" s="996">
        <v>253901.60619754682</v>
      </c>
      <c r="X51" s="936">
        <v>37</v>
      </c>
      <c r="Y51" s="996">
        <v>240783.8126853165</v>
      </c>
      <c r="Z51" s="1013">
        <v>41</v>
      </c>
      <c r="AA51" s="1012">
        <v>42</v>
      </c>
      <c r="AB51" s="989"/>
      <c r="AC51" s="990"/>
      <c r="AD51" s="990"/>
      <c r="AE51" s="990"/>
      <c r="AF51" s="990"/>
      <c r="AG51" s="990"/>
      <c r="AH51" s="990"/>
      <c r="AI51" s="990"/>
      <c r="AJ51" s="990"/>
      <c r="AK51" s="990"/>
      <c r="AL51" s="990"/>
      <c r="AM51" s="990"/>
      <c r="AN51" s="990"/>
      <c r="AO51" s="990"/>
      <c r="AP51" s="990"/>
      <c r="AQ51" s="990"/>
      <c r="AR51" s="990"/>
      <c r="AS51" s="990"/>
      <c r="AT51" s="990"/>
      <c r="AU51" s="990"/>
      <c r="AV51" s="990"/>
      <c r="AW51" s="990"/>
      <c r="AX51" s="990"/>
      <c r="AY51" s="990"/>
      <c r="AZ51" s="990"/>
      <c r="BA51" s="990"/>
      <c r="BB51" s="990"/>
      <c r="BC51" s="990"/>
      <c r="BD51" s="990"/>
      <c r="BE51" s="990"/>
      <c r="BF51" s="990"/>
      <c r="BG51" s="990"/>
      <c r="BH51" s="990"/>
      <c r="BI51" s="990"/>
      <c r="BJ51" s="990"/>
      <c r="BK51" s="990"/>
      <c r="BL51" s="990"/>
      <c r="BM51" s="990"/>
      <c r="BN51" s="990"/>
      <c r="BO51" s="990"/>
      <c r="BP51" s="990"/>
    </row>
    <row r="52" spans="1:68" ht="21" customHeight="1">
      <c r="A52" s="967" t="s">
        <v>653</v>
      </c>
      <c r="B52" s="967" t="s">
        <v>70</v>
      </c>
      <c r="C52" s="992">
        <v>76220.1453488372</v>
      </c>
      <c r="D52" s="936">
        <v>44</v>
      </c>
      <c r="E52" s="996"/>
      <c r="F52" s="936"/>
      <c r="G52" s="1010">
        <v>76220.1453488372</v>
      </c>
      <c r="H52" s="1009">
        <v>44</v>
      </c>
      <c r="I52" s="996">
        <v>113351.61337209302</v>
      </c>
      <c r="J52" s="936">
        <v>39</v>
      </c>
      <c r="K52" s="996"/>
      <c r="L52" s="936"/>
      <c r="M52" s="1010">
        <v>113351.61337209302</v>
      </c>
      <c r="N52" s="1011">
        <v>42</v>
      </c>
      <c r="O52" s="992">
        <v>25093.372093023256</v>
      </c>
      <c r="P52" s="936">
        <v>28</v>
      </c>
      <c r="Q52" s="996"/>
      <c r="R52" s="936"/>
      <c r="S52" s="994">
        <v>25093.372093023256</v>
      </c>
      <c r="T52" s="1009">
        <v>29</v>
      </c>
      <c r="U52" s="996">
        <v>214665.1308139535</v>
      </c>
      <c r="V52" s="936">
        <v>43</v>
      </c>
      <c r="W52" s="996"/>
      <c r="X52" s="936"/>
      <c r="Y52" s="996">
        <v>214665.1308139535</v>
      </c>
      <c r="Z52" s="1013">
        <v>43</v>
      </c>
      <c r="AA52" s="1012">
        <v>43</v>
      </c>
      <c r="AB52" s="989"/>
      <c r="AC52" s="990"/>
      <c r="AD52" s="990"/>
      <c r="AE52" s="990"/>
      <c r="AF52" s="990"/>
      <c r="AG52" s="990"/>
      <c r="AH52" s="990"/>
      <c r="AI52" s="990"/>
      <c r="AJ52" s="990"/>
      <c r="AK52" s="990"/>
      <c r="AL52" s="990"/>
      <c r="AM52" s="990"/>
      <c r="AN52" s="990"/>
      <c r="AO52" s="990"/>
      <c r="AP52" s="990"/>
      <c r="AQ52" s="990"/>
      <c r="AR52" s="990"/>
      <c r="AS52" s="990"/>
      <c r="AT52" s="990"/>
      <c r="AU52" s="990"/>
      <c r="AV52" s="990"/>
      <c r="AW52" s="990"/>
      <c r="AX52" s="990"/>
      <c r="AY52" s="990"/>
      <c r="AZ52" s="990"/>
      <c r="BA52" s="990"/>
      <c r="BB52" s="990"/>
      <c r="BC52" s="990"/>
      <c r="BD52" s="990"/>
      <c r="BE52" s="990"/>
      <c r="BF52" s="990"/>
      <c r="BG52" s="990"/>
      <c r="BH52" s="990"/>
      <c r="BI52" s="990"/>
      <c r="BJ52" s="990"/>
      <c r="BK52" s="990"/>
      <c r="BL52" s="990"/>
      <c r="BM52" s="990"/>
      <c r="BN52" s="990"/>
      <c r="BO52" s="990"/>
      <c r="BP52" s="990"/>
    </row>
    <row r="53" spans="1:68" ht="21" customHeight="1">
      <c r="A53" s="967" t="s">
        <v>654</v>
      </c>
      <c r="B53" s="967" t="s">
        <v>74</v>
      </c>
      <c r="C53" s="992"/>
      <c r="D53" s="936"/>
      <c r="E53" s="996"/>
      <c r="F53" s="936"/>
      <c r="G53" s="1010"/>
      <c r="H53" s="1009"/>
      <c r="I53" s="996"/>
      <c r="J53" s="936"/>
      <c r="K53" s="996"/>
      <c r="L53" s="936"/>
      <c r="M53" s="1010"/>
      <c r="N53" s="1011"/>
      <c r="O53" s="992"/>
      <c r="P53" s="936"/>
      <c r="Q53" s="996"/>
      <c r="R53" s="936"/>
      <c r="S53" s="994"/>
      <c r="T53" s="1009"/>
      <c r="U53" s="996"/>
      <c r="V53" s="936"/>
      <c r="W53" s="996"/>
      <c r="X53" s="936"/>
      <c r="Y53" s="996"/>
      <c r="Z53" s="1013"/>
      <c r="AA53" s="1012">
        <v>44</v>
      </c>
      <c r="AB53" s="989"/>
      <c r="AC53" s="990"/>
      <c r="AD53" s="990"/>
      <c r="AE53" s="990"/>
      <c r="AF53" s="990"/>
      <c r="AG53" s="990"/>
      <c r="AH53" s="990"/>
      <c r="AI53" s="990"/>
      <c r="AJ53" s="990"/>
      <c r="AK53" s="990"/>
      <c r="AL53" s="990"/>
      <c r="AM53" s="990"/>
      <c r="AN53" s="990"/>
      <c r="AO53" s="990"/>
      <c r="AP53" s="990"/>
      <c r="AQ53" s="990"/>
      <c r="AR53" s="990"/>
      <c r="AS53" s="990"/>
      <c r="AT53" s="990"/>
      <c r="AU53" s="990"/>
      <c r="AV53" s="990"/>
      <c r="AW53" s="990"/>
      <c r="AX53" s="990"/>
      <c r="AY53" s="990"/>
      <c r="AZ53" s="990"/>
      <c r="BA53" s="990"/>
      <c r="BB53" s="990"/>
      <c r="BC53" s="990"/>
      <c r="BD53" s="990"/>
      <c r="BE53" s="990"/>
      <c r="BF53" s="990"/>
      <c r="BG53" s="990"/>
      <c r="BH53" s="990"/>
      <c r="BI53" s="990"/>
      <c r="BJ53" s="990"/>
      <c r="BK53" s="990"/>
      <c r="BL53" s="990"/>
      <c r="BM53" s="990"/>
      <c r="BN53" s="990"/>
      <c r="BO53" s="990"/>
      <c r="BP53" s="990"/>
    </row>
    <row r="54" spans="1:68" ht="21" customHeight="1">
      <c r="A54" s="967" t="s">
        <v>655</v>
      </c>
      <c r="B54" s="967" t="s">
        <v>75</v>
      </c>
      <c r="C54" s="992">
        <v>91002.44680851063</v>
      </c>
      <c r="D54" s="936">
        <v>42</v>
      </c>
      <c r="E54" s="996"/>
      <c r="F54" s="936"/>
      <c r="G54" s="1010">
        <v>91002.44680851063</v>
      </c>
      <c r="H54" s="1009">
        <v>42</v>
      </c>
      <c r="I54" s="996">
        <v>82421.66666666667</v>
      </c>
      <c r="J54" s="936">
        <v>44</v>
      </c>
      <c r="K54" s="996"/>
      <c r="L54" s="936"/>
      <c r="M54" s="1010">
        <v>82421.66666666667</v>
      </c>
      <c r="N54" s="1011">
        <v>44</v>
      </c>
      <c r="O54" s="992">
        <v>26215.141843971633</v>
      </c>
      <c r="P54" s="936">
        <v>19</v>
      </c>
      <c r="Q54" s="996"/>
      <c r="R54" s="936"/>
      <c r="S54" s="994">
        <v>26215.141843971633</v>
      </c>
      <c r="T54" s="1009">
        <v>22</v>
      </c>
      <c r="U54" s="996">
        <v>199639.25531914894</v>
      </c>
      <c r="V54" s="936">
        <v>44</v>
      </c>
      <c r="W54" s="996"/>
      <c r="X54" s="936"/>
      <c r="Y54" s="996">
        <v>199639.25531914894</v>
      </c>
      <c r="Z54" s="1013">
        <v>44</v>
      </c>
      <c r="AA54" s="1012">
        <v>45</v>
      </c>
      <c r="AB54" s="989"/>
      <c r="AC54" s="990"/>
      <c r="AD54" s="990"/>
      <c r="AE54" s="990"/>
      <c r="AF54" s="990"/>
      <c r="AG54" s="990"/>
      <c r="AH54" s="990"/>
      <c r="AI54" s="990"/>
      <c r="AJ54" s="990"/>
      <c r="AK54" s="990"/>
      <c r="AL54" s="990"/>
      <c r="AM54" s="990"/>
      <c r="AN54" s="990"/>
      <c r="AO54" s="990"/>
      <c r="AP54" s="990"/>
      <c r="AQ54" s="990"/>
      <c r="AR54" s="990"/>
      <c r="AS54" s="990"/>
      <c r="AT54" s="990"/>
      <c r="AU54" s="990"/>
      <c r="AV54" s="990"/>
      <c r="AW54" s="990"/>
      <c r="AX54" s="990"/>
      <c r="AY54" s="990"/>
      <c r="AZ54" s="990"/>
      <c r="BA54" s="990"/>
      <c r="BB54" s="990"/>
      <c r="BC54" s="990"/>
      <c r="BD54" s="990"/>
      <c r="BE54" s="990"/>
      <c r="BF54" s="990"/>
      <c r="BG54" s="990"/>
      <c r="BH54" s="990"/>
      <c r="BI54" s="990"/>
      <c r="BJ54" s="990"/>
      <c r="BK54" s="990"/>
      <c r="BL54" s="990"/>
      <c r="BM54" s="990"/>
      <c r="BN54" s="990"/>
      <c r="BO54" s="990"/>
      <c r="BP54" s="990"/>
    </row>
    <row r="55" spans="1:68" ht="21" customHeight="1">
      <c r="A55" s="967" t="s">
        <v>656</v>
      </c>
      <c r="B55" s="967" t="s">
        <v>729</v>
      </c>
      <c r="C55" s="992">
        <v>77028.16326530612</v>
      </c>
      <c r="D55" s="936">
        <v>43</v>
      </c>
      <c r="E55" s="996"/>
      <c r="F55" s="936"/>
      <c r="G55" s="1010">
        <v>77028.16326530612</v>
      </c>
      <c r="H55" s="1009">
        <v>43</v>
      </c>
      <c r="I55" s="996">
        <v>119418.04664723032</v>
      </c>
      <c r="J55" s="936">
        <v>25</v>
      </c>
      <c r="K55" s="996"/>
      <c r="L55" s="936"/>
      <c r="M55" s="1010">
        <v>119418.04664723032</v>
      </c>
      <c r="N55" s="1011">
        <v>29</v>
      </c>
      <c r="O55" s="992">
        <v>26068.91156462585</v>
      </c>
      <c r="P55" s="936">
        <v>22</v>
      </c>
      <c r="Q55" s="996"/>
      <c r="R55" s="936"/>
      <c r="S55" s="994">
        <v>26068.91156462585</v>
      </c>
      <c r="T55" s="1009">
        <v>23</v>
      </c>
      <c r="U55" s="996">
        <v>222515.1214771623</v>
      </c>
      <c r="V55" s="936">
        <v>42</v>
      </c>
      <c r="W55" s="996"/>
      <c r="X55" s="936"/>
      <c r="Y55" s="996">
        <v>222515.1214771623</v>
      </c>
      <c r="Z55" s="1013">
        <v>42</v>
      </c>
      <c r="AA55" s="1012">
        <v>46</v>
      </c>
      <c r="AB55" s="989"/>
      <c r="AC55" s="990"/>
      <c r="AD55" s="990"/>
      <c r="AE55" s="990"/>
      <c r="AF55" s="990"/>
      <c r="AG55" s="990"/>
      <c r="AH55" s="990"/>
      <c r="AI55" s="990"/>
      <c r="AJ55" s="990"/>
      <c r="AK55" s="990"/>
      <c r="AL55" s="990"/>
      <c r="AM55" s="990"/>
      <c r="AN55" s="990"/>
      <c r="AO55" s="990"/>
      <c r="AP55" s="990"/>
      <c r="AQ55" s="990"/>
      <c r="AR55" s="990"/>
      <c r="AS55" s="990"/>
      <c r="AT55" s="990"/>
      <c r="AU55" s="990"/>
      <c r="AV55" s="990"/>
      <c r="AW55" s="990"/>
      <c r="AX55" s="990"/>
      <c r="AY55" s="990"/>
      <c r="AZ55" s="990"/>
      <c r="BA55" s="990"/>
      <c r="BB55" s="990"/>
      <c r="BC55" s="990"/>
      <c r="BD55" s="990"/>
      <c r="BE55" s="990"/>
      <c r="BF55" s="990"/>
      <c r="BG55" s="990"/>
      <c r="BH55" s="990"/>
      <c r="BI55" s="990"/>
      <c r="BJ55" s="990"/>
      <c r="BK55" s="990"/>
      <c r="BL55" s="990"/>
      <c r="BM55" s="990"/>
      <c r="BN55" s="990"/>
      <c r="BO55" s="990"/>
      <c r="BP55" s="990"/>
    </row>
    <row r="56" spans="1:68" ht="21" customHeight="1">
      <c r="A56" s="967" t="s">
        <v>657</v>
      </c>
      <c r="B56" s="967" t="s">
        <v>82</v>
      </c>
      <c r="C56" s="992">
        <v>40442.10758548604</v>
      </c>
      <c r="D56" s="936">
        <v>48</v>
      </c>
      <c r="E56" s="996"/>
      <c r="F56" s="936"/>
      <c r="G56" s="1010">
        <v>40442.10758548604</v>
      </c>
      <c r="H56" s="1009">
        <v>48</v>
      </c>
      <c r="I56" s="996">
        <v>69177.6099746155</v>
      </c>
      <c r="J56" s="936">
        <v>47</v>
      </c>
      <c r="K56" s="996"/>
      <c r="L56" s="936"/>
      <c r="M56" s="1010">
        <v>69177.6099746155</v>
      </c>
      <c r="N56" s="1011">
        <v>47</v>
      </c>
      <c r="O56" s="992">
        <v>13206.243840525609</v>
      </c>
      <c r="P56" s="936">
        <v>48</v>
      </c>
      <c r="Q56" s="996"/>
      <c r="R56" s="936"/>
      <c r="S56" s="994">
        <v>13206.243840525609</v>
      </c>
      <c r="T56" s="1009">
        <v>48</v>
      </c>
      <c r="U56" s="996">
        <v>122825.96140062714</v>
      </c>
      <c r="V56" s="936">
        <v>48</v>
      </c>
      <c r="W56" s="996"/>
      <c r="X56" s="936"/>
      <c r="Y56" s="996">
        <v>122825.96140062714</v>
      </c>
      <c r="Z56" s="1013">
        <v>48</v>
      </c>
      <c r="AA56" s="1012">
        <v>47</v>
      </c>
      <c r="AB56" s="989"/>
      <c r="AC56" s="990"/>
      <c r="AD56" s="990"/>
      <c r="AE56" s="990"/>
      <c r="AF56" s="990"/>
      <c r="AG56" s="990"/>
      <c r="AH56" s="990"/>
      <c r="AI56" s="990"/>
      <c r="AJ56" s="990"/>
      <c r="AK56" s="990"/>
      <c r="AL56" s="990"/>
      <c r="AM56" s="990"/>
      <c r="AN56" s="990"/>
      <c r="AO56" s="990"/>
      <c r="AP56" s="990"/>
      <c r="AQ56" s="990"/>
      <c r="AR56" s="990"/>
      <c r="AS56" s="990"/>
      <c r="AT56" s="990"/>
      <c r="AU56" s="990"/>
      <c r="AV56" s="990"/>
      <c r="AW56" s="990"/>
      <c r="AX56" s="990"/>
      <c r="AY56" s="990"/>
      <c r="AZ56" s="990"/>
      <c r="BA56" s="990"/>
      <c r="BB56" s="990"/>
      <c r="BC56" s="990"/>
      <c r="BD56" s="990"/>
      <c r="BE56" s="990"/>
      <c r="BF56" s="990"/>
      <c r="BG56" s="990"/>
      <c r="BH56" s="990"/>
      <c r="BI56" s="990"/>
      <c r="BJ56" s="990"/>
      <c r="BK56" s="990"/>
      <c r="BL56" s="990"/>
      <c r="BM56" s="990"/>
      <c r="BN56" s="990"/>
      <c r="BO56" s="990"/>
      <c r="BP56" s="990"/>
    </row>
    <row r="57" spans="1:68" ht="21" customHeight="1">
      <c r="A57" s="967" t="s">
        <v>658</v>
      </c>
      <c r="B57" s="967" t="s">
        <v>730</v>
      </c>
      <c r="C57" s="992">
        <v>47312.85140771637</v>
      </c>
      <c r="D57" s="936">
        <v>46</v>
      </c>
      <c r="E57" s="996"/>
      <c r="F57" s="936"/>
      <c r="G57" s="1010">
        <v>47312.85140771637</v>
      </c>
      <c r="H57" s="1009">
        <v>46</v>
      </c>
      <c r="I57" s="996">
        <v>63720.03023983316</v>
      </c>
      <c r="J57" s="936">
        <v>48</v>
      </c>
      <c r="K57" s="996"/>
      <c r="L57" s="936"/>
      <c r="M57" s="1010">
        <v>63720.03023983316</v>
      </c>
      <c r="N57" s="1011">
        <v>48</v>
      </c>
      <c r="O57" s="992">
        <v>20644.07977059437</v>
      </c>
      <c r="P57" s="936">
        <v>45</v>
      </c>
      <c r="Q57" s="996"/>
      <c r="R57" s="936"/>
      <c r="S57" s="994">
        <v>20644.07977059437</v>
      </c>
      <c r="T57" s="1009">
        <v>45</v>
      </c>
      <c r="U57" s="996">
        <v>131676.9614181439</v>
      </c>
      <c r="V57" s="936">
        <v>47</v>
      </c>
      <c r="W57" s="996"/>
      <c r="X57" s="936"/>
      <c r="Y57" s="996">
        <v>131676.9614181439</v>
      </c>
      <c r="Z57" s="1013">
        <v>47</v>
      </c>
      <c r="AA57" s="1012">
        <v>48</v>
      </c>
      <c r="AB57" s="989"/>
      <c r="AC57" s="990"/>
      <c r="AD57" s="990"/>
      <c r="AE57" s="990"/>
      <c r="AF57" s="990"/>
      <c r="AG57" s="990"/>
      <c r="AH57" s="990"/>
      <c r="AI57" s="990"/>
      <c r="AJ57" s="990"/>
      <c r="AK57" s="990"/>
      <c r="AL57" s="990"/>
      <c r="AM57" s="990"/>
      <c r="AN57" s="990"/>
      <c r="AO57" s="990"/>
      <c r="AP57" s="990"/>
      <c r="AQ57" s="990"/>
      <c r="AR57" s="990"/>
      <c r="AS57" s="990"/>
      <c r="AT57" s="990"/>
      <c r="AU57" s="990"/>
      <c r="AV57" s="990"/>
      <c r="AW57" s="990"/>
      <c r="AX57" s="990"/>
      <c r="AY57" s="990"/>
      <c r="AZ57" s="990"/>
      <c r="BA57" s="990"/>
      <c r="BB57" s="990"/>
      <c r="BC57" s="990"/>
      <c r="BD57" s="990"/>
      <c r="BE57" s="990"/>
      <c r="BF57" s="990"/>
      <c r="BG57" s="990"/>
      <c r="BH57" s="990"/>
      <c r="BI57" s="990"/>
      <c r="BJ57" s="990"/>
      <c r="BK57" s="990"/>
      <c r="BL57" s="990"/>
      <c r="BM57" s="990"/>
      <c r="BN57" s="990"/>
      <c r="BO57" s="990"/>
      <c r="BP57" s="990"/>
    </row>
    <row r="58" spans="1:68" ht="21" customHeight="1">
      <c r="A58" s="967" t="s">
        <v>659</v>
      </c>
      <c r="B58" s="967" t="s">
        <v>88</v>
      </c>
      <c r="C58" s="1014">
        <v>40653.62889935256</v>
      </c>
      <c r="D58" s="936">
        <v>47</v>
      </c>
      <c r="E58" s="996"/>
      <c r="F58" s="936"/>
      <c r="G58" s="1010">
        <v>40653.62889935256</v>
      </c>
      <c r="H58" s="1009">
        <v>47</v>
      </c>
      <c r="I58" s="996">
        <v>76778.34873454974</v>
      </c>
      <c r="J58" s="936">
        <v>45</v>
      </c>
      <c r="K58" s="996"/>
      <c r="L58" s="936"/>
      <c r="M58" s="1010">
        <v>76778.34873454974</v>
      </c>
      <c r="N58" s="1011">
        <v>45</v>
      </c>
      <c r="O58" s="1014">
        <v>22530.697469099472</v>
      </c>
      <c r="P58" s="936">
        <v>40</v>
      </c>
      <c r="Q58" s="996"/>
      <c r="R58" s="936"/>
      <c r="S58" s="994">
        <v>22530.697469099472</v>
      </c>
      <c r="T58" s="1009">
        <v>40</v>
      </c>
      <c r="U58" s="994">
        <v>139962.67510300176</v>
      </c>
      <c r="V58" s="936">
        <v>46</v>
      </c>
      <c r="W58" s="996"/>
      <c r="X58" s="936"/>
      <c r="Y58" s="994">
        <v>139962.67510300176</v>
      </c>
      <c r="Z58" s="1013">
        <v>46</v>
      </c>
      <c r="AA58" s="1012">
        <v>49</v>
      </c>
      <c r="AB58" s="989"/>
      <c r="AC58" s="990"/>
      <c r="AD58" s="990"/>
      <c r="AE58" s="990"/>
      <c r="AF58" s="990"/>
      <c r="AG58" s="990"/>
      <c r="AH58" s="990"/>
      <c r="AI58" s="990"/>
      <c r="AJ58" s="990"/>
      <c r="AK58" s="990"/>
      <c r="AL58" s="990"/>
      <c r="AM58" s="990"/>
      <c r="AN58" s="990"/>
      <c r="AO58" s="990"/>
      <c r="AP58" s="990"/>
      <c r="AQ58" s="990"/>
      <c r="AR58" s="990"/>
      <c r="AS58" s="990"/>
      <c r="AT58" s="990"/>
      <c r="AU58" s="990"/>
      <c r="AV58" s="990"/>
      <c r="AW58" s="990"/>
      <c r="AX58" s="990"/>
      <c r="AY58" s="990"/>
      <c r="AZ58" s="990"/>
      <c r="BA58" s="990"/>
      <c r="BB58" s="990"/>
      <c r="BC58" s="990"/>
      <c r="BD58" s="990"/>
      <c r="BE58" s="990"/>
      <c r="BF58" s="990"/>
      <c r="BG58" s="990"/>
      <c r="BH58" s="990"/>
      <c r="BI58" s="990"/>
      <c r="BJ58" s="990"/>
      <c r="BK58" s="990"/>
      <c r="BL58" s="990"/>
      <c r="BM58" s="990"/>
      <c r="BN58" s="990"/>
      <c r="BO58" s="990"/>
      <c r="BP58" s="990"/>
    </row>
    <row r="59" spans="1:68" ht="21" customHeight="1" thickBot="1">
      <c r="A59" s="1015" t="s">
        <v>660</v>
      </c>
      <c r="B59" s="1015" t="s">
        <v>89</v>
      </c>
      <c r="C59" s="1016">
        <v>59865.16811680572</v>
      </c>
      <c r="D59" s="1017">
        <v>45</v>
      </c>
      <c r="E59" s="1018"/>
      <c r="F59" s="1017"/>
      <c r="G59" s="1019">
        <v>59865.16811680572</v>
      </c>
      <c r="H59" s="1020">
        <v>45</v>
      </c>
      <c r="I59" s="1018">
        <v>76104.61420738975</v>
      </c>
      <c r="J59" s="1017">
        <v>46</v>
      </c>
      <c r="K59" s="1018"/>
      <c r="L59" s="1017"/>
      <c r="M59" s="1019">
        <v>76104.61420738975</v>
      </c>
      <c r="N59" s="1021">
        <v>46</v>
      </c>
      <c r="O59" s="1016">
        <v>20853.26159713945</v>
      </c>
      <c r="P59" s="1017">
        <v>44</v>
      </c>
      <c r="Q59" s="1018"/>
      <c r="R59" s="1022"/>
      <c r="S59" s="1023">
        <v>20853.26159713945</v>
      </c>
      <c r="T59" s="1020">
        <v>44</v>
      </c>
      <c r="U59" s="1023">
        <v>156823.04392133493</v>
      </c>
      <c r="V59" s="1017">
        <v>45</v>
      </c>
      <c r="W59" s="1018"/>
      <c r="X59" s="1017"/>
      <c r="Y59" s="1023">
        <v>156823.04392133493</v>
      </c>
      <c r="Z59" s="1024">
        <v>45</v>
      </c>
      <c r="AA59" s="1025">
        <v>50</v>
      </c>
      <c r="AB59" s="1025"/>
      <c r="AC59" s="990"/>
      <c r="AD59" s="990"/>
      <c r="AE59" s="990"/>
      <c r="AF59" s="990"/>
      <c r="AG59" s="990"/>
      <c r="AH59" s="990"/>
      <c r="AI59" s="990"/>
      <c r="AJ59" s="990"/>
      <c r="AK59" s="990"/>
      <c r="AL59" s="990"/>
      <c r="AM59" s="990"/>
      <c r="AN59" s="990"/>
      <c r="AO59" s="990"/>
      <c r="AP59" s="990"/>
      <c r="AQ59" s="990"/>
      <c r="AR59" s="990"/>
      <c r="AS59" s="990"/>
      <c r="AT59" s="990"/>
      <c r="AU59" s="990"/>
      <c r="AV59" s="990"/>
      <c r="AW59" s="990"/>
      <c r="AX59" s="990"/>
      <c r="AY59" s="990"/>
      <c r="AZ59" s="990"/>
      <c r="BA59" s="990"/>
      <c r="BB59" s="990"/>
      <c r="BC59" s="990"/>
      <c r="BD59" s="990"/>
      <c r="BE59" s="990"/>
      <c r="BF59" s="990"/>
      <c r="BG59" s="990"/>
      <c r="BH59" s="990"/>
      <c r="BI59" s="990"/>
      <c r="BJ59" s="990"/>
      <c r="BK59" s="990"/>
      <c r="BL59" s="990"/>
      <c r="BM59" s="990"/>
      <c r="BN59" s="990"/>
      <c r="BO59" s="990"/>
      <c r="BP59" s="990"/>
    </row>
    <row r="60" spans="3:68" ht="14.25">
      <c r="C60" s="990"/>
      <c r="D60" s="990"/>
      <c r="E60" s="990"/>
      <c r="F60" s="990"/>
      <c r="G60" s="990"/>
      <c r="H60" s="990"/>
      <c r="I60" s="990"/>
      <c r="J60" s="990"/>
      <c r="K60" s="990"/>
      <c r="L60" s="990"/>
      <c r="M60" s="990"/>
      <c r="N60" s="990"/>
      <c r="O60" s="990"/>
      <c r="P60" s="990"/>
      <c r="Q60" s="990"/>
      <c r="R60" s="990"/>
      <c r="S60" s="990"/>
      <c r="T60" s="990"/>
      <c r="U60" s="990"/>
      <c r="V60" s="990"/>
      <c r="W60" s="990"/>
      <c r="X60" s="990"/>
      <c r="Y60" s="990"/>
      <c r="Z60" s="990"/>
      <c r="AA60" s="990"/>
      <c r="AB60" s="990"/>
      <c r="AC60" s="990"/>
      <c r="AD60" s="990"/>
      <c r="AE60" s="990"/>
      <c r="AF60" s="990"/>
      <c r="AG60" s="990"/>
      <c r="AH60" s="990"/>
      <c r="AI60" s="990"/>
      <c r="AJ60" s="990"/>
      <c r="AK60" s="990"/>
      <c r="AL60" s="990"/>
      <c r="AM60" s="990"/>
      <c r="AN60" s="990"/>
      <c r="AO60" s="990"/>
      <c r="AP60" s="990"/>
      <c r="AQ60" s="990"/>
      <c r="AR60" s="990"/>
      <c r="AS60" s="990"/>
      <c r="AT60" s="990"/>
      <c r="AU60" s="990"/>
      <c r="AV60" s="990"/>
      <c r="AW60" s="990"/>
      <c r="AX60" s="990"/>
      <c r="AY60" s="990"/>
      <c r="AZ60" s="990"/>
      <c r="BA60" s="990"/>
      <c r="BB60" s="990"/>
      <c r="BC60" s="990"/>
      <c r="BD60" s="990"/>
      <c r="BE60" s="990"/>
      <c r="BF60" s="990"/>
      <c r="BG60" s="990"/>
      <c r="BH60" s="990"/>
      <c r="BI60" s="990"/>
      <c r="BJ60" s="990"/>
      <c r="BK60" s="990"/>
      <c r="BL60" s="990"/>
      <c r="BM60" s="990"/>
      <c r="BN60" s="990"/>
      <c r="BO60" s="990"/>
      <c r="BP60" s="990"/>
    </row>
    <row r="61" spans="3:68" ht="14.25">
      <c r="C61" s="990"/>
      <c r="D61" s="990"/>
      <c r="E61" s="990"/>
      <c r="F61" s="990"/>
      <c r="G61" s="990"/>
      <c r="H61" s="990"/>
      <c r="I61" s="990"/>
      <c r="J61" s="990"/>
      <c r="K61" s="990"/>
      <c r="L61" s="990"/>
      <c r="M61" s="990"/>
      <c r="N61" s="990"/>
      <c r="O61" s="990"/>
      <c r="P61" s="990"/>
      <c r="Q61" s="990"/>
      <c r="R61" s="990"/>
      <c r="S61" s="990"/>
      <c r="T61" s="990"/>
      <c r="U61" s="990"/>
      <c r="V61" s="990"/>
      <c r="W61" s="990"/>
      <c r="X61" s="990"/>
      <c r="Y61" s="990"/>
      <c r="Z61" s="990"/>
      <c r="AA61" s="990"/>
      <c r="AB61" s="990"/>
      <c r="AC61" s="990"/>
      <c r="AD61" s="990"/>
      <c r="AE61" s="990"/>
      <c r="AF61" s="990"/>
      <c r="AG61" s="990"/>
      <c r="AH61" s="990"/>
      <c r="AI61" s="990"/>
      <c r="AJ61" s="990"/>
      <c r="AK61" s="990"/>
      <c r="AL61" s="990"/>
      <c r="AM61" s="990"/>
      <c r="AN61" s="990"/>
      <c r="AO61" s="990"/>
      <c r="AP61" s="990"/>
      <c r="AQ61" s="990"/>
      <c r="AR61" s="990"/>
      <c r="AS61" s="990"/>
      <c r="AT61" s="990"/>
      <c r="AU61" s="990"/>
      <c r="AV61" s="990"/>
      <c r="AW61" s="990"/>
      <c r="AX61" s="990"/>
      <c r="AY61" s="990"/>
      <c r="AZ61" s="990"/>
      <c r="BA61" s="990"/>
      <c r="BB61" s="990"/>
      <c r="BC61" s="990"/>
      <c r="BD61" s="990"/>
      <c r="BE61" s="990"/>
      <c r="BF61" s="990"/>
      <c r="BG61" s="990"/>
      <c r="BH61" s="990"/>
      <c r="BI61" s="990"/>
      <c r="BJ61" s="990"/>
      <c r="BK61" s="990"/>
      <c r="BL61" s="990"/>
      <c r="BM61" s="990"/>
      <c r="BN61" s="990"/>
      <c r="BO61" s="990"/>
      <c r="BP61" s="990"/>
    </row>
    <row r="62" spans="3:68" ht="14.25">
      <c r="C62" s="990"/>
      <c r="D62" s="990"/>
      <c r="E62" s="990"/>
      <c r="F62" s="990"/>
      <c r="G62" s="990"/>
      <c r="H62" s="990"/>
      <c r="I62" s="990"/>
      <c r="J62" s="990"/>
      <c r="K62" s="990"/>
      <c r="L62" s="990"/>
      <c r="M62" s="990"/>
      <c r="N62" s="990"/>
      <c r="O62" s="990"/>
      <c r="P62" s="990"/>
      <c r="Q62" s="990"/>
      <c r="R62" s="990"/>
      <c r="S62" s="990"/>
      <c r="T62" s="990"/>
      <c r="U62" s="990"/>
      <c r="V62" s="990"/>
      <c r="W62" s="990"/>
      <c r="X62" s="990"/>
      <c r="Y62" s="990"/>
      <c r="Z62" s="990"/>
      <c r="AA62" s="990"/>
      <c r="AB62" s="990"/>
      <c r="AC62" s="990"/>
      <c r="AD62" s="990"/>
      <c r="AE62" s="990"/>
      <c r="AF62" s="990"/>
      <c r="AG62" s="990"/>
      <c r="AH62" s="990"/>
      <c r="AI62" s="990"/>
      <c r="AJ62" s="990"/>
      <c r="AK62" s="990"/>
      <c r="AL62" s="990"/>
      <c r="AM62" s="990"/>
      <c r="AN62" s="990"/>
      <c r="AO62" s="990"/>
      <c r="AP62" s="990"/>
      <c r="AQ62" s="990"/>
      <c r="AR62" s="990"/>
      <c r="AS62" s="990"/>
      <c r="AT62" s="990"/>
      <c r="AU62" s="990"/>
      <c r="AV62" s="990"/>
      <c r="AW62" s="990"/>
      <c r="AX62" s="990"/>
      <c r="AY62" s="990"/>
      <c r="AZ62" s="990"/>
      <c r="BA62" s="990"/>
      <c r="BB62" s="990"/>
      <c r="BC62" s="990"/>
      <c r="BD62" s="990"/>
      <c r="BE62" s="990"/>
      <c r="BF62" s="990"/>
      <c r="BG62" s="990"/>
      <c r="BH62" s="990"/>
      <c r="BI62" s="990"/>
      <c r="BJ62" s="990"/>
      <c r="BK62" s="990"/>
      <c r="BL62" s="990"/>
      <c r="BM62" s="990"/>
      <c r="BN62" s="990"/>
      <c r="BO62" s="990"/>
      <c r="BP62" s="990"/>
    </row>
    <row r="63" spans="3:68" ht="14.25">
      <c r="C63" s="990"/>
      <c r="D63" s="990"/>
      <c r="E63" s="990"/>
      <c r="F63" s="990"/>
      <c r="G63" s="990"/>
      <c r="H63" s="990"/>
      <c r="I63" s="990"/>
      <c r="J63" s="990"/>
      <c r="K63" s="990"/>
      <c r="L63" s="990"/>
      <c r="M63" s="990"/>
      <c r="N63" s="990"/>
      <c r="O63" s="990"/>
      <c r="P63" s="990"/>
      <c r="Q63" s="990"/>
      <c r="R63" s="990"/>
      <c r="S63" s="990"/>
      <c r="T63" s="990"/>
      <c r="U63" s="990"/>
      <c r="V63" s="990"/>
      <c r="W63" s="990"/>
      <c r="X63" s="990"/>
      <c r="Y63" s="990"/>
      <c r="Z63" s="990"/>
      <c r="AA63" s="990"/>
      <c r="AB63" s="990"/>
      <c r="AC63" s="990"/>
      <c r="AD63" s="990"/>
      <c r="AE63" s="990"/>
      <c r="AF63" s="990"/>
      <c r="AG63" s="990"/>
      <c r="AH63" s="990"/>
      <c r="AI63" s="990"/>
      <c r="AJ63" s="990"/>
      <c r="AK63" s="990"/>
      <c r="AL63" s="990"/>
      <c r="AM63" s="990"/>
      <c r="AN63" s="990"/>
      <c r="AO63" s="990"/>
      <c r="AP63" s="990"/>
      <c r="AQ63" s="990"/>
      <c r="AR63" s="990"/>
      <c r="AS63" s="990"/>
      <c r="AT63" s="990"/>
      <c r="AU63" s="990"/>
      <c r="AV63" s="990"/>
      <c r="AW63" s="990"/>
      <c r="AX63" s="990"/>
      <c r="AY63" s="990"/>
      <c r="AZ63" s="990"/>
      <c r="BA63" s="990"/>
      <c r="BB63" s="990"/>
      <c r="BC63" s="990"/>
      <c r="BD63" s="990"/>
      <c r="BE63" s="990"/>
      <c r="BF63" s="990"/>
      <c r="BG63" s="990"/>
      <c r="BH63" s="990"/>
      <c r="BI63" s="990"/>
      <c r="BJ63" s="990"/>
      <c r="BK63" s="990"/>
      <c r="BL63" s="990"/>
      <c r="BM63" s="990"/>
      <c r="BN63" s="990"/>
      <c r="BO63" s="990"/>
      <c r="BP63" s="990"/>
    </row>
    <row r="64" spans="3:68" ht="14.25">
      <c r="C64" s="990"/>
      <c r="D64" s="990"/>
      <c r="E64" s="990"/>
      <c r="F64" s="990"/>
      <c r="G64" s="990"/>
      <c r="H64" s="990"/>
      <c r="I64" s="990"/>
      <c r="J64" s="990"/>
      <c r="K64" s="990"/>
      <c r="L64" s="990"/>
      <c r="M64" s="990"/>
      <c r="N64" s="990"/>
      <c r="O64" s="990"/>
      <c r="P64" s="990"/>
      <c r="Q64" s="990"/>
      <c r="R64" s="990"/>
      <c r="S64" s="990"/>
      <c r="T64" s="990"/>
      <c r="U64" s="990"/>
      <c r="V64" s="990"/>
      <c r="W64" s="990"/>
      <c r="X64" s="990"/>
      <c r="Y64" s="990"/>
      <c r="Z64" s="990"/>
      <c r="AA64" s="990"/>
      <c r="AB64" s="990"/>
      <c r="AC64" s="990"/>
      <c r="AD64" s="990"/>
      <c r="AE64" s="990"/>
      <c r="AF64" s="990"/>
      <c r="AG64" s="990"/>
      <c r="AH64" s="990"/>
      <c r="AI64" s="990"/>
      <c r="AJ64" s="990"/>
      <c r="AK64" s="990"/>
      <c r="AL64" s="990"/>
      <c r="AM64" s="990"/>
      <c r="AN64" s="990"/>
      <c r="AO64" s="990"/>
      <c r="AP64" s="990"/>
      <c r="AQ64" s="990"/>
      <c r="AR64" s="990"/>
      <c r="AS64" s="990"/>
      <c r="AT64" s="990"/>
      <c r="AU64" s="990"/>
      <c r="AV64" s="990"/>
      <c r="AW64" s="990"/>
      <c r="AX64" s="990"/>
      <c r="AY64" s="990"/>
      <c r="AZ64" s="990"/>
      <c r="BA64" s="990"/>
      <c r="BB64" s="990"/>
      <c r="BC64" s="990"/>
      <c r="BD64" s="990"/>
      <c r="BE64" s="990"/>
      <c r="BF64" s="990"/>
      <c r="BG64" s="990"/>
      <c r="BH64" s="990"/>
      <c r="BI64" s="990"/>
      <c r="BJ64" s="990"/>
      <c r="BK64" s="990"/>
      <c r="BL64" s="990"/>
      <c r="BM64" s="990"/>
      <c r="BN64" s="990"/>
      <c r="BO64" s="990"/>
      <c r="BP64" s="990"/>
    </row>
    <row r="65" spans="3:68" ht="14.25">
      <c r="C65" s="990"/>
      <c r="D65" s="990"/>
      <c r="E65" s="990"/>
      <c r="F65" s="990"/>
      <c r="G65" s="990"/>
      <c r="H65" s="990"/>
      <c r="I65" s="990"/>
      <c r="J65" s="990"/>
      <c r="K65" s="990"/>
      <c r="L65" s="990"/>
      <c r="M65" s="990"/>
      <c r="N65" s="990"/>
      <c r="O65" s="990"/>
      <c r="P65" s="990"/>
      <c r="Q65" s="990"/>
      <c r="R65" s="990"/>
      <c r="S65" s="990"/>
      <c r="T65" s="990"/>
      <c r="U65" s="990"/>
      <c r="V65" s="990"/>
      <c r="W65" s="990"/>
      <c r="X65" s="990"/>
      <c r="Y65" s="990"/>
      <c r="Z65" s="990"/>
      <c r="AA65" s="990"/>
      <c r="AB65" s="990"/>
      <c r="AC65" s="990"/>
      <c r="AD65" s="990"/>
      <c r="AE65" s="990"/>
      <c r="AF65" s="990"/>
      <c r="AG65" s="990"/>
      <c r="AH65" s="990"/>
      <c r="AI65" s="990"/>
      <c r="AJ65" s="990"/>
      <c r="AK65" s="990"/>
      <c r="AL65" s="990"/>
      <c r="AM65" s="990"/>
      <c r="AN65" s="990"/>
      <c r="AO65" s="990"/>
      <c r="AP65" s="990"/>
      <c r="AQ65" s="990"/>
      <c r="AR65" s="990"/>
      <c r="AS65" s="990"/>
      <c r="AT65" s="990"/>
      <c r="AU65" s="990"/>
      <c r="AV65" s="990"/>
      <c r="AW65" s="990"/>
      <c r="AX65" s="990"/>
      <c r="AY65" s="990"/>
      <c r="AZ65" s="990"/>
      <c r="BA65" s="990"/>
      <c r="BB65" s="990"/>
      <c r="BC65" s="990"/>
      <c r="BD65" s="990"/>
      <c r="BE65" s="990"/>
      <c r="BF65" s="990"/>
      <c r="BG65" s="990"/>
      <c r="BH65" s="990"/>
      <c r="BI65" s="990"/>
      <c r="BJ65" s="990"/>
      <c r="BK65" s="990"/>
      <c r="BL65" s="990"/>
      <c r="BM65" s="990"/>
      <c r="BN65" s="990"/>
      <c r="BO65" s="990"/>
      <c r="BP65" s="990"/>
    </row>
    <row r="66" spans="3:68" ht="14.25">
      <c r="C66" s="990"/>
      <c r="D66" s="990"/>
      <c r="E66" s="990"/>
      <c r="F66" s="990"/>
      <c r="G66" s="990"/>
      <c r="H66" s="990"/>
      <c r="I66" s="990"/>
      <c r="J66" s="990"/>
      <c r="K66" s="990"/>
      <c r="L66" s="990"/>
      <c r="M66" s="990"/>
      <c r="N66" s="990"/>
      <c r="O66" s="990"/>
      <c r="P66" s="990"/>
      <c r="Q66" s="990"/>
      <c r="R66" s="990"/>
      <c r="S66" s="990"/>
      <c r="T66" s="990"/>
      <c r="U66" s="990"/>
      <c r="V66" s="990"/>
      <c r="W66" s="990"/>
      <c r="X66" s="990"/>
      <c r="Y66" s="990"/>
      <c r="Z66" s="990"/>
      <c r="AA66" s="990"/>
      <c r="AB66" s="990"/>
      <c r="AC66" s="990"/>
      <c r="AD66" s="990"/>
      <c r="AE66" s="990"/>
      <c r="AF66" s="990"/>
      <c r="AG66" s="990"/>
      <c r="AH66" s="990"/>
      <c r="AI66" s="990"/>
      <c r="AJ66" s="990"/>
      <c r="AK66" s="990"/>
      <c r="AL66" s="990"/>
      <c r="AM66" s="990"/>
      <c r="AN66" s="990"/>
      <c r="AO66" s="990"/>
      <c r="AP66" s="990"/>
      <c r="AQ66" s="990"/>
      <c r="AR66" s="990"/>
      <c r="AS66" s="990"/>
      <c r="AT66" s="990"/>
      <c r="AU66" s="990"/>
      <c r="AV66" s="990"/>
      <c r="AW66" s="990"/>
      <c r="AX66" s="990"/>
      <c r="AY66" s="990"/>
      <c r="AZ66" s="990"/>
      <c r="BA66" s="990"/>
      <c r="BB66" s="990"/>
      <c r="BC66" s="990"/>
      <c r="BD66" s="990"/>
      <c r="BE66" s="990"/>
      <c r="BF66" s="990"/>
      <c r="BG66" s="990"/>
      <c r="BH66" s="990"/>
      <c r="BI66" s="990"/>
      <c r="BJ66" s="990"/>
      <c r="BK66" s="990"/>
      <c r="BL66" s="990"/>
      <c r="BM66" s="990"/>
      <c r="BN66" s="990"/>
      <c r="BO66" s="990"/>
      <c r="BP66" s="990"/>
    </row>
    <row r="67" spans="3:68" ht="14.25">
      <c r="C67" s="990"/>
      <c r="D67" s="990"/>
      <c r="E67" s="990"/>
      <c r="F67" s="990"/>
      <c r="G67" s="990"/>
      <c r="H67" s="990"/>
      <c r="I67" s="990"/>
      <c r="J67" s="990"/>
      <c r="K67" s="990"/>
      <c r="L67" s="990"/>
      <c r="M67" s="990"/>
      <c r="N67" s="990"/>
      <c r="O67" s="990"/>
      <c r="P67" s="990"/>
      <c r="Q67" s="990"/>
      <c r="R67" s="990"/>
      <c r="S67" s="990"/>
      <c r="T67" s="990"/>
      <c r="U67" s="990"/>
      <c r="V67" s="990"/>
      <c r="W67" s="990"/>
      <c r="X67" s="990"/>
      <c r="Y67" s="990"/>
      <c r="Z67" s="990"/>
      <c r="AA67" s="990"/>
      <c r="AB67" s="990"/>
      <c r="AC67" s="990"/>
      <c r="AD67" s="990"/>
      <c r="AE67" s="990"/>
      <c r="AF67" s="990"/>
      <c r="AG67" s="990"/>
      <c r="AH67" s="990"/>
      <c r="AI67" s="990"/>
      <c r="AJ67" s="990"/>
      <c r="AK67" s="990"/>
      <c r="AL67" s="990"/>
      <c r="AM67" s="990"/>
      <c r="AN67" s="990"/>
      <c r="AO67" s="990"/>
      <c r="AP67" s="990"/>
      <c r="AQ67" s="990"/>
      <c r="AR67" s="990"/>
      <c r="AS67" s="990"/>
      <c r="AT67" s="990"/>
      <c r="AU67" s="990"/>
      <c r="AV67" s="990"/>
      <c r="AW67" s="990"/>
      <c r="AX67" s="990"/>
      <c r="AY67" s="990"/>
      <c r="AZ67" s="990"/>
      <c r="BA67" s="990"/>
      <c r="BB67" s="990"/>
      <c r="BC67" s="990"/>
      <c r="BD67" s="990"/>
      <c r="BE67" s="990"/>
      <c r="BF67" s="990"/>
      <c r="BG67" s="990"/>
      <c r="BH67" s="990"/>
      <c r="BI67" s="990"/>
      <c r="BJ67" s="990"/>
      <c r="BK67" s="990"/>
      <c r="BL67" s="990"/>
      <c r="BM67" s="990"/>
      <c r="BN67" s="990"/>
      <c r="BO67" s="990"/>
      <c r="BP67" s="990"/>
    </row>
    <row r="68" spans="3:68" ht="14.25">
      <c r="C68" s="990"/>
      <c r="D68" s="990"/>
      <c r="E68" s="990"/>
      <c r="F68" s="990"/>
      <c r="G68" s="990"/>
      <c r="H68" s="990"/>
      <c r="I68" s="990"/>
      <c r="J68" s="990"/>
      <c r="K68" s="990"/>
      <c r="L68" s="990"/>
      <c r="M68" s="990"/>
      <c r="N68" s="990"/>
      <c r="O68" s="990"/>
      <c r="P68" s="990"/>
      <c r="Q68" s="990"/>
      <c r="R68" s="990"/>
      <c r="S68" s="990"/>
      <c r="T68" s="990"/>
      <c r="U68" s="990"/>
      <c r="V68" s="990"/>
      <c r="W68" s="990"/>
      <c r="X68" s="990"/>
      <c r="Y68" s="990"/>
      <c r="Z68" s="990"/>
      <c r="AA68" s="990"/>
      <c r="AB68" s="990"/>
      <c r="AC68" s="990"/>
      <c r="AD68" s="990"/>
      <c r="AE68" s="990"/>
      <c r="AF68" s="990"/>
      <c r="AG68" s="990"/>
      <c r="AH68" s="990"/>
      <c r="AI68" s="990"/>
      <c r="AJ68" s="990"/>
      <c r="AK68" s="990"/>
      <c r="AL68" s="990"/>
      <c r="AM68" s="990"/>
      <c r="AN68" s="990"/>
      <c r="AO68" s="990"/>
      <c r="AP68" s="990"/>
      <c r="AQ68" s="990"/>
      <c r="AR68" s="990"/>
      <c r="AS68" s="990"/>
      <c r="AT68" s="990"/>
      <c r="AU68" s="990"/>
      <c r="AV68" s="990"/>
      <c r="AW68" s="990"/>
      <c r="AX68" s="990"/>
      <c r="AY68" s="990"/>
      <c r="AZ68" s="990"/>
      <c r="BA68" s="990"/>
      <c r="BB68" s="990"/>
      <c r="BC68" s="990"/>
      <c r="BD68" s="990"/>
      <c r="BE68" s="990"/>
      <c r="BF68" s="990"/>
      <c r="BG68" s="990"/>
      <c r="BH68" s="990"/>
      <c r="BI68" s="990"/>
      <c r="BJ68" s="990"/>
      <c r="BK68" s="990"/>
      <c r="BL68" s="990"/>
      <c r="BM68" s="990"/>
      <c r="BN68" s="990"/>
      <c r="BO68" s="990"/>
      <c r="BP68" s="990"/>
    </row>
    <row r="69" spans="3:68" ht="14.25">
      <c r="C69" s="990"/>
      <c r="D69" s="990"/>
      <c r="E69" s="990"/>
      <c r="F69" s="990"/>
      <c r="G69" s="990"/>
      <c r="H69" s="990"/>
      <c r="I69" s="990"/>
      <c r="J69" s="990"/>
      <c r="K69" s="990"/>
      <c r="L69" s="990"/>
      <c r="M69" s="990"/>
      <c r="N69" s="990"/>
      <c r="O69" s="990"/>
      <c r="P69" s="990"/>
      <c r="Q69" s="990"/>
      <c r="R69" s="990"/>
      <c r="S69" s="990"/>
      <c r="T69" s="990"/>
      <c r="U69" s="990"/>
      <c r="V69" s="990"/>
      <c r="W69" s="990"/>
      <c r="X69" s="990"/>
      <c r="Y69" s="990"/>
      <c r="Z69" s="990"/>
      <c r="AA69" s="990"/>
      <c r="AB69" s="990"/>
      <c r="AC69" s="990"/>
      <c r="AD69" s="990"/>
      <c r="AE69" s="990"/>
      <c r="AF69" s="990"/>
      <c r="AG69" s="990"/>
      <c r="AH69" s="990"/>
      <c r="AI69" s="990"/>
      <c r="AJ69" s="990"/>
      <c r="AK69" s="990"/>
      <c r="AL69" s="990"/>
      <c r="AM69" s="990"/>
      <c r="AN69" s="990"/>
      <c r="AO69" s="990"/>
      <c r="AP69" s="990"/>
      <c r="AQ69" s="990"/>
      <c r="AR69" s="990"/>
      <c r="AS69" s="990"/>
      <c r="AT69" s="990"/>
      <c r="AU69" s="990"/>
      <c r="AV69" s="990"/>
      <c r="AW69" s="990"/>
      <c r="AX69" s="990"/>
      <c r="AY69" s="990"/>
      <c r="AZ69" s="990"/>
      <c r="BA69" s="990"/>
      <c r="BB69" s="990"/>
      <c r="BC69" s="990"/>
      <c r="BD69" s="990"/>
      <c r="BE69" s="990"/>
      <c r="BF69" s="990"/>
      <c r="BG69" s="990"/>
      <c r="BH69" s="990"/>
      <c r="BI69" s="990"/>
      <c r="BJ69" s="990"/>
      <c r="BK69" s="990"/>
      <c r="BL69" s="990"/>
      <c r="BM69" s="990"/>
      <c r="BN69" s="990"/>
      <c r="BO69" s="990"/>
      <c r="BP69" s="990"/>
    </row>
    <row r="70" spans="3:68" ht="14.25">
      <c r="C70" s="990"/>
      <c r="D70" s="990"/>
      <c r="E70" s="990"/>
      <c r="F70" s="990"/>
      <c r="G70" s="990"/>
      <c r="H70" s="990"/>
      <c r="I70" s="990"/>
      <c r="J70" s="990"/>
      <c r="K70" s="990"/>
      <c r="L70" s="990"/>
      <c r="M70" s="990"/>
      <c r="N70" s="990"/>
      <c r="O70" s="990"/>
      <c r="P70" s="990"/>
      <c r="Q70" s="990"/>
      <c r="R70" s="990"/>
      <c r="S70" s="990"/>
      <c r="T70" s="990"/>
      <c r="U70" s="990"/>
      <c r="V70" s="990"/>
      <c r="W70" s="990"/>
      <c r="X70" s="990"/>
      <c r="Y70" s="990"/>
      <c r="Z70" s="990"/>
      <c r="AA70" s="990"/>
      <c r="AB70" s="990"/>
      <c r="AC70" s="990"/>
      <c r="AD70" s="990"/>
      <c r="AE70" s="990"/>
      <c r="AF70" s="990"/>
      <c r="AG70" s="990"/>
      <c r="AH70" s="990"/>
      <c r="AI70" s="990"/>
      <c r="AJ70" s="990"/>
      <c r="AK70" s="990"/>
      <c r="AL70" s="990"/>
      <c r="AM70" s="990"/>
      <c r="AN70" s="990"/>
      <c r="AO70" s="990"/>
      <c r="AP70" s="990"/>
      <c r="AQ70" s="990"/>
      <c r="AR70" s="990"/>
      <c r="AS70" s="990"/>
      <c r="AT70" s="990"/>
      <c r="AU70" s="990"/>
      <c r="AV70" s="990"/>
      <c r="AW70" s="990"/>
      <c r="AX70" s="990"/>
      <c r="AY70" s="990"/>
      <c r="AZ70" s="990"/>
      <c r="BA70" s="990"/>
      <c r="BB70" s="990"/>
      <c r="BC70" s="990"/>
      <c r="BD70" s="990"/>
      <c r="BE70" s="990"/>
      <c r="BF70" s="990"/>
      <c r="BG70" s="990"/>
      <c r="BH70" s="990"/>
      <c r="BI70" s="990"/>
      <c r="BJ70" s="990"/>
      <c r="BK70" s="990"/>
      <c r="BL70" s="990"/>
      <c r="BM70" s="990"/>
      <c r="BN70" s="990"/>
      <c r="BO70" s="990"/>
      <c r="BP70" s="990"/>
    </row>
    <row r="71" spans="3:68" ht="14.25">
      <c r="C71" s="990"/>
      <c r="D71" s="990"/>
      <c r="E71" s="990"/>
      <c r="F71" s="990"/>
      <c r="G71" s="990"/>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0"/>
      <c r="AY71" s="990"/>
      <c r="AZ71" s="990"/>
      <c r="BA71" s="990"/>
      <c r="BB71" s="990"/>
      <c r="BC71" s="990"/>
      <c r="BD71" s="990"/>
      <c r="BE71" s="990"/>
      <c r="BF71" s="990"/>
      <c r="BG71" s="990"/>
      <c r="BH71" s="990"/>
      <c r="BI71" s="990"/>
      <c r="BJ71" s="990"/>
      <c r="BK71" s="990"/>
      <c r="BL71" s="990"/>
      <c r="BM71" s="990"/>
      <c r="BN71" s="990"/>
      <c r="BO71" s="990"/>
      <c r="BP71" s="990"/>
    </row>
    <row r="72" spans="3:68" ht="14.25">
      <c r="C72" s="990"/>
      <c r="D72" s="990"/>
      <c r="E72" s="990"/>
      <c r="F72" s="990"/>
      <c r="G72" s="990"/>
      <c r="H72" s="990"/>
      <c r="I72" s="990"/>
      <c r="J72" s="990"/>
      <c r="K72" s="990"/>
      <c r="L72" s="990"/>
      <c r="M72" s="990"/>
      <c r="N72" s="990"/>
      <c r="O72" s="990"/>
      <c r="P72" s="990"/>
      <c r="Q72" s="990"/>
      <c r="R72" s="990"/>
      <c r="S72" s="990"/>
      <c r="T72" s="990"/>
      <c r="U72" s="990"/>
      <c r="V72" s="990"/>
      <c r="W72" s="990"/>
      <c r="X72" s="990"/>
      <c r="Y72" s="990"/>
      <c r="Z72" s="990"/>
      <c r="AA72" s="990"/>
      <c r="AB72" s="990"/>
      <c r="AC72" s="990"/>
      <c r="AD72" s="990"/>
      <c r="AE72" s="990"/>
      <c r="AF72" s="990"/>
      <c r="AG72" s="990"/>
      <c r="AH72" s="990"/>
      <c r="AI72" s="990"/>
      <c r="AJ72" s="990"/>
      <c r="AK72" s="990"/>
      <c r="AL72" s="990"/>
      <c r="AM72" s="990"/>
      <c r="AN72" s="990"/>
      <c r="AO72" s="990"/>
      <c r="AP72" s="990"/>
      <c r="AQ72" s="990"/>
      <c r="AR72" s="990"/>
      <c r="AS72" s="990"/>
      <c r="AT72" s="990"/>
      <c r="AU72" s="990"/>
      <c r="AV72" s="990"/>
      <c r="AW72" s="990"/>
      <c r="AX72" s="990"/>
      <c r="AY72" s="990"/>
      <c r="AZ72" s="990"/>
      <c r="BA72" s="990"/>
      <c r="BB72" s="990"/>
      <c r="BC72" s="990"/>
      <c r="BD72" s="990"/>
      <c r="BE72" s="990"/>
      <c r="BF72" s="990"/>
      <c r="BG72" s="990"/>
      <c r="BH72" s="990"/>
      <c r="BI72" s="990"/>
      <c r="BJ72" s="990"/>
      <c r="BK72" s="990"/>
      <c r="BL72" s="990"/>
      <c r="BM72" s="990"/>
      <c r="BN72" s="990"/>
      <c r="BO72" s="990"/>
      <c r="BP72" s="990"/>
    </row>
    <row r="73" spans="3:68" ht="14.25">
      <c r="C73" s="990"/>
      <c r="D73" s="990"/>
      <c r="E73" s="990"/>
      <c r="F73" s="990"/>
      <c r="G73" s="990"/>
      <c r="H73" s="990"/>
      <c r="I73" s="990"/>
      <c r="J73" s="990"/>
      <c r="K73" s="990"/>
      <c r="L73" s="990"/>
      <c r="M73" s="990"/>
      <c r="N73" s="990"/>
      <c r="O73" s="990"/>
      <c r="P73" s="990"/>
      <c r="Q73" s="990"/>
      <c r="R73" s="990"/>
      <c r="S73" s="990"/>
      <c r="T73" s="990"/>
      <c r="U73" s="990"/>
      <c r="V73" s="990"/>
      <c r="W73" s="990"/>
      <c r="X73" s="990"/>
      <c r="Y73" s="990"/>
      <c r="Z73" s="990"/>
      <c r="AA73" s="990"/>
      <c r="AB73" s="990"/>
      <c r="AC73" s="990"/>
      <c r="AD73" s="990"/>
      <c r="AE73" s="990"/>
      <c r="AF73" s="990"/>
      <c r="AG73" s="990"/>
      <c r="AH73" s="990"/>
      <c r="AI73" s="990"/>
      <c r="AJ73" s="990"/>
      <c r="AK73" s="990"/>
      <c r="AL73" s="990"/>
      <c r="AM73" s="990"/>
      <c r="AN73" s="990"/>
      <c r="AO73" s="990"/>
      <c r="AP73" s="990"/>
      <c r="AQ73" s="990"/>
      <c r="AR73" s="990"/>
      <c r="AS73" s="990"/>
      <c r="AT73" s="990"/>
      <c r="AU73" s="990"/>
      <c r="AV73" s="990"/>
      <c r="AW73" s="990"/>
      <c r="AX73" s="990"/>
      <c r="AY73" s="990"/>
      <c r="AZ73" s="990"/>
      <c r="BA73" s="990"/>
      <c r="BB73" s="990"/>
      <c r="BC73" s="990"/>
      <c r="BD73" s="990"/>
      <c r="BE73" s="990"/>
      <c r="BF73" s="990"/>
      <c r="BG73" s="990"/>
      <c r="BH73" s="990"/>
      <c r="BI73" s="990"/>
      <c r="BJ73" s="990"/>
      <c r="BK73" s="990"/>
      <c r="BL73" s="990"/>
      <c r="BM73" s="990"/>
      <c r="BN73" s="990"/>
      <c r="BO73" s="990"/>
      <c r="BP73" s="990"/>
    </row>
    <row r="74" spans="3:68" ht="14.25">
      <c r="C74" s="990"/>
      <c r="D74" s="990"/>
      <c r="E74" s="990"/>
      <c r="F74" s="990"/>
      <c r="G74" s="990"/>
      <c r="H74" s="990"/>
      <c r="I74" s="990"/>
      <c r="J74" s="990"/>
      <c r="K74" s="990"/>
      <c r="L74" s="990"/>
      <c r="M74" s="990"/>
      <c r="N74" s="990"/>
      <c r="O74" s="990"/>
      <c r="P74" s="990"/>
      <c r="Q74" s="990"/>
      <c r="R74" s="990"/>
      <c r="S74" s="990"/>
      <c r="T74" s="990"/>
      <c r="U74" s="990"/>
      <c r="V74" s="990"/>
      <c r="W74" s="990"/>
      <c r="X74" s="990"/>
      <c r="Y74" s="990"/>
      <c r="Z74" s="990"/>
      <c r="AA74" s="990"/>
      <c r="AB74" s="990"/>
      <c r="AC74" s="990"/>
      <c r="AD74" s="990"/>
      <c r="AE74" s="990"/>
      <c r="AF74" s="990"/>
      <c r="AG74" s="990"/>
      <c r="AH74" s="990"/>
      <c r="AI74" s="990"/>
      <c r="AJ74" s="990"/>
      <c r="AK74" s="990"/>
      <c r="AL74" s="990"/>
      <c r="AM74" s="990"/>
      <c r="AN74" s="990"/>
      <c r="AO74" s="990"/>
      <c r="AP74" s="990"/>
      <c r="AQ74" s="990"/>
      <c r="AR74" s="990"/>
      <c r="AS74" s="990"/>
      <c r="AT74" s="990"/>
      <c r="AU74" s="990"/>
      <c r="AV74" s="990"/>
      <c r="AW74" s="990"/>
      <c r="AX74" s="990"/>
      <c r="AY74" s="990"/>
      <c r="AZ74" s="990"/>
      <c r="BA74" s="990"/>
      <c r="BB74" s="990"/>
      <c r="BC74" s="990"/>
      <c r="BD74" s="990"/>
      <c r="BE74" s="990"/>
      <c r="BF74" s="990"/>
      <c r="BG74" s="990"/>
      <c r="BH74" s="990"/>
      <c r="BI74" s="990"/>
      <c r="BJ74" s="990"/>
      <c r="BK74" s="990"/>
      <c r="BL74" s="990"/>
      <c r="BM74" s="990"/>
      <c r="BN74" s="990"/>
      <c r="BO74" s="990"/>
      <c r="BP74" s="990"/>
    </row>
    <row r="75" spans="3:68" ht="14.25">
      <c r="C75" s="990"/>
      <c r="D75" s="990"/>
      <c r="E75" s="990"/>
      <c r="F75" s="990"/>
      <c r="G75" s="990"/>
      <c r="H75" s="990"/>
      <c r="I75" s="990"/>
      <c r="J75" s="990"/>
      <c r="K75" s="990"/>
      <c r="L75" s="990"/>
      <c r="M75" s="990"/>
      <c r="N75" s="990"/>
      <c r="O75" s="990"/>
      <c r="P75" s="990"/>
      <c r="Q75" s="990"/>
      <c r="R75" s="990"/>
      <c r="S75" s="990"/>
      <c r="T75" s="990"/>
      <c r="U75" s="990"/>
      <c r="V75" s="990"/>
      <c r="W75" s="990"/>
      <c r="X75" s="990"/>
      <c r="Y75" s="990"/>
      <c r="Z75" s="990"/>
      <c r="AA75" s="990"/>
      <c r="AB75" s="990"/>
      <c r="AC75" s="990"/>
      <c r="AD75" s="990"/>
      <c r="AE75" s="990"/>
      <c r="AF75" s="990"/>
      <c r="AG75" s="990"/>
      <c r="AH75" s="990"/>
      <c r="AI75" s="990"/>
      <c r="AJ75" s="990"/>
      <c r="AK75" s="990"/>
      <c r="AL75" s="990"/>
      <c r="AM75" s="990"/>
      <c r="AN75" s="990"/>
      <c r="AO75" s="990"/>
      <c r="AP75" s="990"/>
      <c r="AQ75" s="990"/>
      <c r="AR75" s="990"/>
      <c r="AS75" s="990"/>
      <c r="AT75" s="990"/>
      <c r="AU75" s="990"/>
      <c r="AV75" s="990"/>
      <c r="AW75" s="990"/>
      <c r="AX75" s="990"/>
      <c r="AY75" s="990"/>
      <c r="AZ75" s="990"/>
      <c r="BA75" s="990"/>
      <c r="BB75" s="990"/>
      <c r="BC75" s="990"/>
      <c r="BD75" s="990"/>
      <c r="BE75" s="990"/>
      <c r="BF75" s="990"/>
      <c r="BG75" s="990"/>
      <c r="BH75" s="990"/>
      <c r="BI75" s="990"/>
      <c r="BJ75" s="990"/>
      <c r="BK75" s="990"/>
      <c r="BL75" s="990"/>
      <c r="BM75" s="990"/>
      <c r="BN75" s="990"/>
      <c r="BO75" s="990"/>
      <c r="BP75" s="990"/>
    </row>
    <row r="76" spans="3:68" ht="14.25">
      <c r="C76" s="990"/>
      <c r="D76" s="990"/>
      <c r="E76" s="990"/>
      <c r="F76" s="990"/>
      <c r="G76" s="990"/>
      <c r="H76" s="990"/>
      <c r="I76" s="990"/>
      <c r="J76" s="990"/>
      <c r="K76" s="990"/>
      <c r="L76" s="990"/>
      <c r="M76" s="990"/>
      <c r="N76" s="990"/>
      <c r="O76" s="990"/>
      <c r="P76" s="990"/>
      <c r="Q76" s="990"/>
      <c r="R76" s="990"/>
      <c r="S76" s="990"/>
      <c r="T76" s="990"/>
      <c r="U76" s="990"/>
      <c r="V76" s="990"/>
      <c r="W76" s="990"/>
      <c r="X76" s="990"/>
      <c r="Y76" s="990"/>
      <c r="Z76" s="990"/>
      <c r="AA76" s="990"/>
      <c r="AB76" s="990"/>
      <c r="AC76" s="990"/>
      <c r="AD76" s="990"/>
      <c r="AE76" s="990"/>
      <c r="AF76" s="990"/>
      <c r="AG76" s="990"/>
      <c r="AH76" s="990"/>
      <c r="AI76" s="990"/>
      <c r="AJ76" s="990"/>
      <c r="AK76" s="990"/>
      <c r="AL76" s="990"/>
      <c r="AM76" s="990"/>
      <c r="AN76" s="990"/>
      <c r="AO76" s="990"/>
      <c r="AP76" s="990"/>
      <c r="AQ76" s="990"/>
      <c r="AR76" s="990"/>
      <c r="AS76" s="990"/>
      <c r="AT76" s="990"/>
      <c r="AU76" s="990"/>
      <c r="AV76" s="990"/>
      <c r="AW76" s="990"/>
      <c r="AX76" s="990"/>
      <c r="AY76" s="990"/>
      <c r="AZ76" s="990"/>
      <c r="BA76" s="990"/>
      <c r="BB76" s="990"/>
      <c r="BC76" s="990"/>
      <c r="BD76" s="990"/>
      <c r="BE76" s="990"/>
      <c r="BF76" s="990"/>
      <c r="BG76" s="990"/>
      <c r="BH76" s="990"/>
      <c r="BI76" s="990"/>
      <c r="BJ76" s="990"/>
      <c r="BK76" s="990"/>
      <c r="BL76" s="990"/>
      <c r="BM76" s="990"/>
      <c r="BN76" s="990"/>
      <c r="BO76" s="990"/>
      <c r="BP76" s="990"/>
    </row>
    <row r="77" spans="3:68" ht="14.25">
      <c r="C77" s="990"/>
      <c r="D77" s="990"/>
      <c r="E77" s="990"/>
      <c r="F77" s="990"/>
      <c r="G77" s="990"/>
      <c r="H77" s="990"/>
      <c r="I77" s="990"/>
      <c r="J77" s="990"/>
      <c r="K77" s="990"/>
      <c r="L77" s="990"/>
      <c r="M77" s="990"/>
      <c r="N77" s="990"/>
      <c r="O77" s="990"/>
      <c r="P77" s="990"/>
      <c r="Q77" s="990"/>
      <c r="R77" s="990"/>
      <c r="S77" s="990"/>
      <c r="T77" s="990"/>
      <c r="U77" s="990"/>
      <c r="V77" s="990"/>
      <c r="W77" s="990"/>
      <c r="X77" s="990"/>
      <c r="Y77" s="990"/>
      <c r="Z77" s="990"/>
      <c r="AA77" s="990"/>
      <c r="AB77" s="990"/>
      <c r="AC77" s="990"/>
      <c r="AD77" s="990"/>
      <c r="AE77" s="990"/>
      <c r="AF77" s="990"/>
      <c r="AG77" s="990"/>
      <c r="AH77" s="990"/>
      <c r="AI77" s="990"/>
      <c r="AJ77" s="990"/>
      <c r="AK77" s="990"/>
      <c r="AL77" s="990"/>
      <c r="AM77" s="990"/>
      <c r="AN77" s="990"/>
      <c r="AO77" s="990"/>
      <c r="AP77" s="990"/>
      <c r="AQ77" s="990"/>
      <c r="AR77" s="990"/>
      <c r="AS77" s="990"/>
      <c r="AT77" s="990"/>
      <c r="AU77" s="990"/>
      <c r="AV77" s="990"/>
      <c r="AW77" s="990"/>
      <c r="AX77" s="990"/>
      <c r="AY77" s="990"/>
      <c r="AZ77" s="990"/>
      <c r="BA77" s="990"/>
      <c r="BB77" s="990"/>
      <c r="BC77" s="990"/>
      <c r="BD77" s="990"/>
      <c r="BE77" s="990"/>
      <c r="BF77" s="990"/>
      <c r="BG77" s="990"/>
      <c r="BH77" s="990"/>
      <c r="BI77" s="990"/>
      <c r="BJ77" s="990"/>
      <c r="BK77" s="990"/>
      <c r="BL77" s="990"/>
      <c r="BM77" s="990"/>
      <c r="BN77" s="990"/>
      <c r="BO77" s="990"/>
      <c r="BP77" s="990"/>
    </row>
    <row r="78" spans="3:68" ht="14.25">
      <c r="C78" s="990"/>
      <c r="D78" s="990"/>
      <c r="E78" s="990"/>
      <c r="F78" s="990"/>
      <c r="G78" s="990"/>
      <c r="H78" s="990"/>
      <c r="I78" s="990"/>
      <c r="J78" s="990"/>
      <c r="K78" s="990"/>
      <c r="L78" s="990"/>
      <c r="M78" s="990"/>
      <c r="N78" s="990"/>
      <c r="O78" s="990"/>
      <c r="P78" s="990"/>
      <c r="Q78" s="990"/>
      <c r="R78" s="990"/>
      <c r="S78" s="990"/>
      <c r="T78" s="990"/>
      <c r="U78" s="990"/>
      <c r="V78" s="990"/>
      <c r="W78" s="990"/>
      <c r="X78" s="990"/>
      <c r="Y78" s="990"/>
      <c r="Z78" s="990"/>
      <c r="AA78" s="990"/>
      <c r="AB78" s="990"/>
      <c r="AC78" s="990"/>
      <c r="AD78" s="990"/>
      <c r="AE78" s="990"/>
      <c r="AF78" s="990"/>
      <c r="AG78" s="990"/>
      <c r="AH78" s="990"/>
      <c r="AI78" s="990"/>
      <c r="AJ78" s="990"/>
      <c r="AK78" s="990"/>
      <c r="AL78" s="990"/>
      <c r="AM78" s="990"/>
      <c r="AN78" s="990"/>
      <c r="AO78" s="990"/>
      <c r="AP78" s="990"/>
      <c r="AQ78" s="990"/>
      <c r="AR78" s="990"/>
      <c r="AS78" s="990"/>
      <c r="AT78" s="990"/>
      <c r="AU78" s="990"/>
      <c r="AV78" s="990"/>
      <c r="AW78" s="990"/>
      <c r="AX78" s="990"/>
      <c r="AY78" s="990"/>
      <c r="AZ78" s="990"/>
      <c r="BA78" s="990"/>
      <c r="BB78" s="990"/>
      <c r="BC78" s="990"/>
      <c r="BD78" s="990"/>
      <c r="BE78" s="990"/>
      <c r="BF78" s="990"/>
      <c r="BG78" s="990"/>
      <c r="BH78" s="990"/>
      <c r="BI78" s="990"/>
      <c r="BJ78" s="990"/>
      <c r="BK78" s="990"/>
      <c r="BL78" s="990"/>
      <c r="BM78" s="990"/>
      <c r="BN78" s="990"/>
      <c r="BO78" s="990"/>
      <c r="BP78" s="990"/>
    </row>
    <row r="79" spans="3:68" ht="14.25">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c r="AK79" s="990"/>
      <c r="AL79" s="990"/>
      <c r="AM79" s="990"/>
      <c r="AN79" s="990"/>
      <c r="AO79" s="990"/>
      <c r="AP79" s="990"/>
      <c r="AQ79" s="990"/>
      <c r="AR79" s="990"/>
      <c r="AS79" s="990"/>
      <c r="AT79" s="990"/>
      <c r="AU79" s="990"/>
      <c r="AV79" s="990"/>
      <c r="AW79" s="990"/>
      <c r="AX79" s="990"/>
      <c r="AY79" s="990"/>
      <c r="AZ79" s="990"/>
      <c r="BA79" s="990"/>
      <c r="BB79" s="990"/>
      <c r="BC79" s="990"/>
      <c r="BD79" s="990"/>
      <c r="BE79" s="990"/>
      <c r="BF79" s="990"/>
      <c r="BG79" s="990"/>
      <c r="BH79" s="990"/>
      <c r="BI79" s="990"/>
      <c r="BJ79" s="990"/>
      <c r="BK79" s="990"/>
      <c r="BL79" s="990"/>
      <c r="BM79" s="990"/>
      <c r="BN79" s="990"/>
      <c r="BO79" s="990"/>
      <c r="BP79" s="990"/>
    </row>
    <row r="80" spans="3:68" ht="14.25">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K80" s="990"/>
      <c r="AL80" s="990"/>
      <c r="AM80" s="990"/>
      <c r="AN80" s="990"/>
      <c r="AO80" s="990"/>
      <c r="AP80" s="990"/>
      <c r="AQ80" s="990"/>
      <c r="AR80" s="990"/>
      <c r="AS80" s="990"/>
      <c r="AT80" s="990"/>
      <c r="AU80" s="990"/>
      <c r="AV80" s="990"/>
      <c r="AW80" s="990"/>
      <c r="AX80" s="990"/>
      <c r="AY80" s="990"/>
      <c r="AZ80" s="990"/>
      <c r="BA80" s="990"/>
      <c r="BB80" s="990"/>
      <c r="BC80" s="990"/>
      <c r="BD80" s="990"/>
      <c r="BE80" s="990"/>
      <c r="BF80" s="990"/>
      <c r="BG80" s="990"/>
      <c r="BH80" s="990"/>
      <c r="BI80" s="990"/>
      <c r="BJ80" s="990"/>
      <c r="BK80" s="990"/>
      <c r="BL80" s="990"/>
      <c r="BM80" s="990"/>
      <c r="BN80" s="990"/>
      <c r="BO80" s="990"/>
      <c r="BP80" s="990"/>
    </row>
    <row r="81" spans="3:68" ht="14.25">
      <c r="C81" s="990"/>
      <c r="D81" s="990"/>
      <c r="E81" s="990"/>
      <c r="F81" s="990"/>
      <c r="G81" s="990"/>
      <c r="H81" s="990"/>
      <c r="I81" s="990"/>
      <c r="J81" s="990"/>
      <c r="K81" s="990"/>
      <c r="L81" s="990"/>
      <c r="M81" s="990"/>
      <c r="N81" s="990"/>
      <c r="O81" s="990"/>
      <c r="P81" s="990"/>
      <c r="Q81" s="990"/>
      <c r="R81" s="990"/>
      <c r="S81" s="990"/>
      <c r="T81" s="990"/>
      <c r="U81" s="990"/>
      <c r="V81" s="990"/>
      <c r="W81" s="990"/>
      <c r="X81" s="990"/>
      <c r="Y81" s="990"/>
      <c r="Z81" s="990"/>
      <c r="AA81" s="990"/>
      <c r="AB81" s="990"/>
      <c r="AC81" s="990"/>
      <c r="AD81" s="990"/>
      <c r="AE81" s="990"/>
      <c r="AF81" s="990"/>
      <c r="AG81" s="990"/>
      <c r="AH81" s="990"/>
      <c r="AI81" s="990"/>
      <c r="AJ81" s="990"/>
      <c r="AK81" s="990"/>
      <c r="AL81" s="990"/>
      <c r="AM81" s="990"/>
      <c r="AN81" s="990"/>
      <c r="AO81" s="990"/>
      <c r="AP81" s="990"/>
      <c r="AQ81" s="990"/>
      <c r="AR81" s="990"/>
      <c r="AS81" s="990"/>
      <c r="AT81" s="990"/>
      <c r="AU81" s="990"/>
      <c r="AV81" s="990"/>
      <c r="AW81" s="990"/>
      <c r="AX81" s="990"/>
      <c r="AY81" s="990"/>
      <c r="AZ81" s="990"/>
      <c r="BA81" s="990"/>
      <c r="BB81" s="990"/>
      <c r="BC81" s="990"/>
      <c r="BD81" s="990"/>
      <c r="BE81" s="990"/>
      <c r="BF81" s="990"/>
      <c r="BG81" s="990"/>
      <c r="BH81" s="990"/>
      <c r="BI81" s="990"/>
      <c r="BJ81" s="990"/>
      <c r="BK81" s="990"/>
      <c r="BL81" s="990"/>
      <c r="BM81" s="990"/>
      <c r="BN81" s="990"/>
      <c r="BO81" s="990"/>
      <c r="BP81" s="990"/>
    </row>
    <row r="82" spans="3:68" ht="14.25">
      <c r="C82" s="990"/>
      <c r="D82" s="990"/>
      <c r="E82" s="990"/>
      <c r="F82" s="990"/>
      <c r="G82" s="990"/>
      <c r="H82" s="990"/>
      <c r="I82" s="990"/>
      <c r="J82" s="990"/>
      <c r="K82" s="990"/>
      <c r="L82" s="990"/>
      <c r="M82" s="990"/>
      <c r="N82" s="990"/>
      <c r="O82" s="990"/>
      <c r="P82" s="990"/>
      <c r="Q82" s="990"/>
      <c r="R82" s="990"/>
      <c r="S82" s="990"/>
      <c r="T82" s="990"/>
      <c r="U82" s="990"/>
      <c r="V82" s="990"/>
      <c r="W82" s="990"/>
      <c r="X82" s="990"/>
      <c r="Y82" s="990"/>
      <c r="Z82" s="990"/>
      <c r="AA82" s="990"/>
      <c r="AB82" s="990"/>
      <c r="AC82" s="990"/>
      <c r="AD82" s="990"/>
      <c r="AE82" s="990"/>
      <c r="AF82" s="990"/>
      <c r="AG82" s="990"/>
      <c r="AH82" s="990"/>
      <c r="AI82" s="990"/>
      <c r="AJ82" s="990"/>
      <c r="AK82" s="990"/>
      <c r="AL82" s="990"/>
      <c r="AM82" s="990"/>
      <c r="AN82" s="990"/>
      <c r="AO82" s="990"/>
      <c r="AP82" s="990"/>
      <c r="AQ82" s="990"/>
      <c r="AR82" s="990"/>
      <c r="AS82" s="990"/>
      <c r="AT82" s="990"/>
      <c r="AU82" s="990"/>
      <c r="AV82" s="990"/>
      <c r="AW82" s="990"/>
      <c r="AX82" s="990"/>
      <c r="AY82" s="990"/>
      <c r="AZ82" s="990"/>
      <c r="BA82" s="990"/>
      <c r="BB82" s="990"/>
      <c r="BC82" s="990"/>
      <c r="BD82" s="990"/>
      <c r="BE82" s="990"/>
      <c r="BF82" s="990"/>
      <c r="BG82" s="990"/>
      <c r="BH82" s="990"/>
      <c r="BI82" s="990"/>
      <c r="BJ82" s="990"/>
      <c r="BK82" s="990"/>
      <c r="BL82" s="990"/>
      <c r="BM82" s="990"/>
      <c r="BN82" s="990"/>
      <c r="BO82" s="990"/>
      <c r="BP82" s="990"/>
    </row>
    <row r="83" spans="3:68" ht="14.25">
      <c r="C83" s="990"/>
      <c r="D83" s="990"/>
      <c r="E83" s="990"/>
      <c r="F83" s="990"/>
      <c r="G83" s="990"/>
      <c r="H83" s="990"/>
      <c r="I83" s="990"/>
      <c r="J83" s="990"/>
      <c r="K83" s="990"/>
      <c r="L83" s="990"/>
      <c r="M83" s="990"/>
      <c r="N83" s="990"/>
      <c r="O83" s="990"/>
      <c r="P83" s="990"/>
      <c r="Q83" s="990"/>
      <c r="R83" s="990"/>
      <c r="S83" s="990"/>
      <c r="T83" s="990"/>
      <c r="U83" s="990"/>
      <c r="V83" s="990"/>
      <c r="W83" s="990"/>
      <c r="X83" s="990"/>
      <c r="Y83" s="990"/>
      <c r="Z83" s="990"/>
      <c r="AA83" s="990"/>
      <c r="AB83" s="990"/>
      <c r="AC83" s="990"/>
      <c r="AD83" s="990"/>
      <c r="AE83" s="990"/>
      <c r="AF83" s="990"/>
      <c r="AG83" s="990"/>
      <c r="AH83" s="990"/>
      <c r="AI83" s="990"/>
      <c r="AJ83" s="990"/>
      <c r="AK83" s="990"/>
      <c r="AL83" s="990"/>
      <c r="AM83" s="990"/>
      <c r="AN83" s="990"/>
      <c r="AO83" s="990"/>
      <c r="AP83" s="990"/>
      <c r="AQ83" s="990"/>
      <c r="AR83" s="990"/>
      <c r="AS83" s="990"/>
      <c r="AT83" s="990"/>
      <c r="AU83" s="990"/>
      <c r="AV83" s="990"/>
      <c r="AW83" s="990"/>
      <c r="AX83" s="990"/>
      <c r="AY83" s="990"/>
      <c r="AZ83" s="990"/>
      <c r="BA83" s="990"/>
      <c r="BB83" s="990"/>
      <c r="BC83" s="990"/>
      <c r="BD83" s="990"/>
      <c r="BE83" s="990"/>
      <c r="BF83" s="990"/>
      <c r="BG83" s="990"/>
      <c r="BH83" s="990"/>
      <c r="BI83" s="990"/>
      <c r="BJ83" s="990"/>
      <c r="BK83" s="990"/>
      <c r="BL83" s="990"/>
      <c r="BM83" s="990"/>
      <c r="BN83" s="990"/>
      <c r="BO83" s="990"/>
      <c r="BP83" s="990"/>
    </row>
    <row r="84" spans="3:68" ht="14.25">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c r="AK84" s="990"/>
      <c r="AL84" s="990"/>
      <c r="AM84" s="990"/>
      <c r="AN84" s="990"/>
      <c r="AO84" s="990"/>
      <c r="AP84" s="990"/>
      <c r="AQ84" s="990"/>
      <c r="AR84" s="990"/>
      <c r="AS84" s="990"/>
      <c r="AT84" s="990"/>
      <c r="AU84" s="990"/>
      <c r="AV84" s="990"/>
      <c r="AW84" s="990"/>
      <c r="AX84" s="990"/>
      <c r="AY84" s="990"/>
      <c r="AZ84" s="990"/>
      <c r="BA84" s="990"/>
      <c r="BB84" s="990"/>
      <c r="BC84" s="990"/>
      <c r="BD84" s="990"/>
      <c r="BE84" s="990"/>
      <c r="BF84" s="990"/>
      <c r="BG84" s="990"/>
      <c r="BH84" s="990"/>
      <c r="BI84" s="990"/>
      <c r="BJ84" s="990"/>
      <c r="BK84" s="990"/>
      <c r="BL84" s="990"/>
      <c r="BM84" s="990"/>
      <c r="BN84" s="990"/>
      <c r="BO84" s="990"/>
      <c r="BP84" s="990"/>
    </row>
    <row r="85" spans="3:68" ht="14.25">
      <c r="C85" s="990"/>
      <c r="D85" s="990"/>
      <c r="E85" s="990"/>
      <c r="F85" s="990"/>
      <c r="G85" s="990"/>
      <c r="H85" s="990"/>
      <c r="I85" s="990"/>
      <c r="J85" s="990"/>
      <c r="K85" s="990"/>
      <c r="L85" s="990"/>
      <c r="M85" s="990"/>
      <c r="N85" s="990"/>
      <c r="O85" s="990"/>
      <c r="P85" s="990"/>
      <c r="Q85" s="990"/>
      <c r="R85" s="990"/>
      <c r="S85" s="990"/>
      <c r="T85" s="990"/>
      <c r="U85" s="990"/>
      <c r="V85" s="990"/>
      <c r="W85" s="990"/>
      <c r="X85" s="990"/>
      <c r="Y85" s="990"/>
      <c r="Z85" s="990"/>
      <c r="AA85" s="990"/>
      <c r="AB85" s="990"/>
      <c r="AC85" s="990"/>
      <c r="AD85" s="990"/>
      <c r="AE85" s="990"/>
      <c r="AF85" s="990"/>
      <c r="AG85" s="990"/>
      <c r="AH85" s="990"/>
      <c r="AI85" s="990"/>
      <c r="AJ85" s="990"/>
      <c r="AK85" s="990"/>
      <c r="AL85" s="990"/>
      <c r="AM85" s="990"/>
      <c r="AN85" s="990"/>
      <c r="AO85" s="990"/>
      <c r="AP85" s="990"/>
      <c r="AQ85" s="990"/>
      <c r="AR85" s="990"/>
      <c r="AS85" s="990"/>
      <c r="AT85" s="990"/>
      <c r="AU85" s="990"/>
      <c r="AV85" s="990"/>
      <c r="AW85" s="990"/>
      <c r="AX85" s="990"/>
      <c r="AY85" s="990"/>
      <c r="AZ85" s="990"/>
      <c r="BA85" s="990"/>
      <c r="BB85" s="990"/>
      <c r="BC85" s="990"/>
      <c r="BD85" s="990"/>
      <c r="BE85" s="990"/>
      <c r="BF85" s="990"/>
      <c r="BG85" s="990"/>
      <c r="BH85" s="990"/>
      <c r="BI85" s="990"/>
      <c r="BJ85" s="990"/>
      <c r="BK85" s="990"/>
      <c r="BL85" s="990"/>
      <c r="BM85" s="990"/>
      <c r="BN85" s="990"/>
      <c r="BO85" s="990"/>
      <c r="BP85" s="990"/>
    </row>
    <row r="86" spans="3:68" ht="14.25">
      <c r="C86" s="990"/>
      <c r="D86" s="990"/>
      <c r="E86" s="990"/>
      <c r="F86" s="990"/>
      <c r="G86" s="990"/>
      <c r="H86" s="990"/>
      <c r="I86" s="990"/>
      <c r="J86" s="990"/>
      <c r="K86" s="990"/>
      <c r="L86" s="990"/>
      <c r="M86" s="990"/>
      <c r="N86" s="990"/>
      <c r="O86" s="990"/>
      <c r="P86" s="990"/>
      <c r="Q86" s="990"/>
      <c r="R86" s="990"/>
      <c r="S86" s="990"/>
      <c r="T86" s="990"/>
      <c r="U86" s="990"/>
      <c r="V86" s="990"/>
      <c r="W86" s="990"/>
      <c r="X86" s="990"/>
      <c r="Y86" s="990"/>
      <c r="Z86" s="990"/>
      <c r="AA86" s="990"/>
      <c r="AB86" s="990"/>
      <c r="AC86" s="990"/>
      <c r="AD86" s="990"/>
      <c r="AE86" s="990"/>
      <c r="AF86" s="990"/>
      <c r="AG86" s="990"/>
      <c r="AH86" s="990"/>
      <c r="AI86" s="990"/>
      <c r="AJ86" s="990"/>
      <c r="AK86" s="990"/>
      <c r="AL86" s="990"/>
      <c r="AM86" s="990"/>
      <c r="AN86" s="990"/>
      <c r="AO86" s="990"/>
      <c r="AP86" s="990"/>
      <c r="AQ86" s="990"/>
      <c r="AR86" s="990"/>
      <c r="AS86" s="990"/>
      <c r="AT86" s="990"/>
      <c r="AU86" s="990"/>
      <c r="AV86" s="990"/>
      <c r="AW86" s="990"/>
      <c r="AX86" s="990"/>
      <c r="AY86" s="990"/>
      <c r="AZ86" s="990"/>
      <c r="BA86" s="990"/>
      <c r="BB86" s="990"/>
      <c r="BC86" s="990"/>
      <c r="BD86" s="990"/>
      <c r="BE86" s="990"/>
      <c r="BF86" s="990"/>
      <c r="BG86" s="990"/>
      <c r="BH86" s="990"/>
      <c r="BI86" s="990"/>
      <c r="BJ86" s="990"/>
      <c r="BK86" s="990"/>
      <c r="BL86" s="990"/>
      <c r="BM86" s="990"/>
      <c r="BN86" s="990"/>
      <c r="BO86" s="990"/>
      <c r="BP86" s="990"/>
    </row>
    <row r="87" spans="3:68" ht="14.25">
      <c r="C87" s="990"/>
      <c r="D87" s="990"/>
      <c r="E87" s="990"/>
      <c r="F87" s="990"/>
      <c r="G87" s="990"/>
      <c r="H87" s="990"/>
      <c r="I87" s="990"/>
      <c r="J87" s="990"/>
      <c r="K87" s="990"/>
      <c r="L87" s="990"/>
      <c r="M87" s="990"/>
      <c r="N87" s="990"/>
      <c r="O87" s="990"/>
      <c r="P87" s="990"/>
      <c r="Q87" s="990"/>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0"/>
      <c r="BA87" s="990"/>
      <c r="BB87" s="990"/>
      <c r="BC87" s="990"/>
      <c r="BD87" s="990"/>
      <c r="BE87" s="990"/>
      <c r="BF87" s="990"/>
      <c r="BG87" s="990"/>
      <c r="BH87" s="990"/>
      <c r="BI87" s="990"/>
      <c r="BJ87" s="990"/>
      <c r="BK87" s="990"/>
      <c r="BL87" s="990"/>
      <c r="BM87" s="990"/>
      <c r="BN87" s="990"/>
      <c r="BO87" s="990"/>
      <c r="BP87" s="990"/>
    </row>
    <row r="88" spans="3:68" ht="14.25">
      <c r="C88" s="990"/>
      <c r="D88" s="990"/>
      <c r="E88" s="990"/>
      <c r="F88" s="990"/>
      <c r="G88" s="990"/>
      <c r="H88" s="990"/>
      <c r="I88" s="990"/>
      <c r="J88" s="990"/>
      <c r="K88" s="990"/>
      <c r="L88" s="990"/>
      <c r="M88" s="990"/>
      <c r="N88" s="990"/>
      <c r="O88" s="990"/>
      <c r="P88" s="990"/>
      <c r="Q88" s="990"/>
      <c r="R88" s="990"/>
      <c r="S88" s="990"/>
      <c r="T88" s="990"/>
      <c r="U88" s="990"/>
      <c r="V88" s="990"/>
      <c r="W88" s="990"/>
      <c r="X88" s="990"/>
      <c r="Y88" s="990"/>
      <c r="Z88" s="990"/>
      <c r="AA88" s="990"/>
      <c r="AB88" s="990"/>
      <c r="AC88" s="990"/>
      <c r="AD88" s="990"/>
      <c r="AE88" s="990"/>
      <c r="AF88" s="990"/>
      <c r="AG88" s="990"/>
      <c r="AH88" s="990"/>
      <c r="AI88" s="990"/>
      <c r="AJ88" s="990"/>
      <c r="AK88" s="990"/>
      <c r="AL88" s="990"/>
      <c r="AM88" s="990"/>
      <c r="AN88" s="990"/>
      <c r="AO88" s="990"/>
      <c r="AP88" s="990"/>
      <c r="AQ88" s="990"/>
      <c r="AR88" s="990"/>
      <c r="AS88" s="990"/>
      <c r="AT88" s="990"/>
      <c r="AU88" s="990"/>
      <c r="AV88" s="990"/>
      <c r="AW88" s="990"/>
      <c r="AX88" s="990"/>
      <c r="AY88" s="990"/>
      <c r="AZ88" s="990"/>
      <c r="BA88" s="990"/>
      <c r="BB88" s="990"/>
      <c r="BC88" s="990"/>
      <c r="BD88" s="990"/>
      <c r="BE88" s="990"/>
      <c r="BF88" s="990"/>
      <c r="BG88" s="990"/>
      <c r="BH88" s="990"/>
      <c r="BI88" s="990"/>
      <c r="BJ88" s="990"/>
      <c r="BK88" s="990"/>
      <c r="BL88" s="990"/>
      <c r="BM88" s="990"/>
      <c r="BN88" s="990"/>
      <c r="BO88" s="990"/>
      <c r="BP88" s="990"/>
    </row>
    <row r="89" spans="3:68" ht="14.25">
      <c r="C89" s="990"/>
      <c r="D89" s="990"/>
      <c r="E89" s="990"/>
      <c r="F89" s="990"/>
      <c r="G89" s="990"/>
      <c r="H89" s="990"/>
      <c r="I89" s="990"/>
      <c r="J89" s="990"/>
      <c r="K89" s="990"/>
      <c r="L89" s="990"/>
      <c r="M89" s="990"/>
      <c r="N89" s="990"/>
      <c r="O89" s="990"/>
      <c r="P89" s="990"/>
      <c r="Q89" s="990"/>
      <c r="R89" s="990"/>
      <c r="S89" s="990"/>
      <c r="T89" s="990"/>
      <c r="U89" s="990"/>
      <c r="V89" s="990"/>
      <c r="W89" s="990"/>
      <c r="X89" s="990"/>
      <c r="Y89" s="990"/>
      <c r="Z89" s="990"/>
      <c r="AA89" s="990"/>
      <c r="AB89" s="990"/>
      <c r="AC89" s="990"/>
      <c r="AD89" s="990"/>
      <c r="AE89" s="990"/>
      <c r="AF89" s="990"/>
      <c r="AG89" s="990"/>
      <c r="AH89" s="990"/>
      <c r="AI89" s="990"/>
      <c r="AJ89" s="990"/>
      <c r="AK89" s="990"/>
      <c r="AL89" s="990"/>
      <c r="AM89" s="990"/>
      <c r="AN89" s="990"/>
      <c r="AO89" s="990"/>
      <c r="AP89" s="990"/>
      <c r="AQ89" s="990"/>
      <c r="AR89" s="990"/>
      <c r="AS89" s="990"/>
      <c r="AT89" s="990"/>
      <c r="AU89" s="990"/>
      <c r="AV89" s="990"/>
      <c r="AW89" s="990"/>
      <c r="AX89" s="990"/>
      <c r="AY89" s="990"/>
      <c r="AZ89" s="990"/>
      <c r="BA89" s="990"/>
      <c r="BB89" s="990"/>
      <c r="BC89" s="990"/>
      <c r="BD89" s="990"/>
      <c r="BE89" s="990"/>
      <c r="BF89" s="990"/>
      <c r="BG89" s="990"/>
      <c r="BH89" s="990"/>
      <c r="BI89" s="990"/>
      <c r="BJ89" s="990"/>
      <c r="BK89" s="990"/>
      <c r="BL89" s="990"/>
      <c r="BM89" s="990"/>
      <c r="BN89" s="990"/>
      <c r="BO89" s="990"/>
      <c r="BP89" s="990"/>
    </row>
    <row r="90" spans="3:68" ht="14.25">
      <c r="C90" s="990"/>
      <c r="D90" s="990"/>
      <c r="E90" s="990"/>
      <c r="F90" s="990"/>
      <c r="G90" s="990"/>
      <c r="H90" s="990"/>
      <c r="I90" s="990"/>
      <c r="J90" s="990"/>
      <c r="K90" s="990"/>
      <c r="L90" s="990"/>
      <c r="M90" s="990"/>
      <c r="N90" s="990"/>
      <c r="O90" s="990"/>
      <c r="P90" s="990"/>
      <c r="Q90" s="990"/>
      <c r="R90" s="990"/>
      <c r="S90" s="990"/>
      <c r="T90" s="990"/>
      <c r="U90" s="990"/>
      <c r="V90" s="990"/>
      <c r="W90" s="990"/>
      <c r="X90" s="990"/>
      <c r="Y90" s="990"/>
      <c r="Z90" s="990"/>
      <c r="AA90" s="990"/>
      <c r="AB90" s="990"/>
      <c r="AC90" s="990"/>
      <c r="AD90" s="990"/>
      <c r="AE90" s="990"/>
      <c r="AF90" s="990"/>
      <c r="AG90" s="990"/>
      <c r="AH90" s="990"/>
      <c r="AI90" s="990"/>
      <c r="AJ90" s="990"/>
      <c r="AK90" s="990"/>
      <c r="AL90" s="990"/>
      <c r="AM90" s="990"/>
      <c r="AN90" s="990"/>
      <c r="AO90" s="990"/>
      <c r="AP90" s="990"/>
      <c r="AQ90" s="990"/>
      <c r="AR90" s="990"/>
      <c r="AS90" s="990"/>
      <c r="AT90" s="990"/>
      <c r="AU90" s="990"/>
      <c r="AV90" s="990"/>
      <c r="AW90" s="990"/>
      <c r="AX90" s="990"/>
      <c r="AY90" s="990"/>
      <c r="AZ90" s="990"/>
      <c r="BA90" s="990"/>
      <c r="BB90" s="990"/>
      <c r="BC90" s="990"/>
      <c r="BD90" s="990"/>
      <c r="BE90" s="990"/>
      <c r="BF90" s="990"/>
      <c r="BG90" s="990"/>
      <c r="BH90" s="990"/>
      <c r="BI90" s="990"/>
      <c r="BJ90" s="990"/>
      <c r="BK90" s="990"/>
      <c r="BL90" s="990"/>
      <c r="BM90" s="990"/>
      <c r="BN90" s="990"/>
      <c r="BO90" s="990"/>
      <c r="BP90" s="990"/>
    </row>
    <row r="91" spans="3:68" ht="14.25">
      <c r="C91" s="990"/>
      <c r="D91" s="990"/>
      <c r="E91" s="990"/>
      <c r="F91" s="990"/>
      <c r="G91" s="990"/>
      <c r="H91" s="990"/>
      <c r="I91" s="990"/>
      <c r="J91" s="990"/>
      <c r="K91" s="990"/>
      <c r="L91" s="990"/>
      <c r="M91" s="990"/>
      <c r="N91" s="990"/>
      <c r="O91" s="990"/>
      <c r="P91" s="990"/>
      <c r="Q91" s="990"/>
      <c r="R91" s="990"/>
      <c r="S91" s="990"/>
      <c r="T91" s="990"/>
      <c r="U91" s="990"/>
      <c r="V91" s="990"/>
      <c r="W91" s="990"/>
      <c r="X91" s="990"/>
      <c r="Y91" s="990"/>
      <c r="Z91" s="990"/>
      <c r="AA91" s="990"/>
      <c r="AB91" s="990"/>
      <c r="AC91" s="990"/>
      <c r="AD91" s="990"/>
      <c r="AE91" s="990"/>
      <c r="AF91" s="990"/>
      <c r="AG91" s="990"/>
      <c r="AH91" s="990"/>
      <c r="AI91" s="990"/>
      <c r="AJ91" s="990"/>
      <c r="AK91" s="990"/>
      <c r="AL91" s="990"/>
      <c r="AM91" s="990"/>
      <c r="AN91" s="990"/>
      <c r="AO91" s="990"/>
      <c r="AP91" s="990"/>
      <c r="AQ91" s="990"/>
      <c r="AR91" s="990"/>
      <c r="AS91" s="990"/>
      <c r="AT91" s="990"/>
      <c r="AU91" s="990"/>
      <c r="AV91" s="990"/>
      <c r="AW91" s="990"/>
      <c r="AX91" s="990"/>
      <c r="AY91" s="990"/>
      <c r="AZ91" s="990"/>
      <c r="BA91" s="990"/>
      <c r="BB91" s="990"/>
      <c r="BC91" s="990"/>
      <c r="BD91" s="990"/>
      <c r="BE91" s="990"/>
      <c r="BF91" s="990"/>
      <c r="BG91" s="990"/>
      <c r="BH91" s="990"/>
      <c r="BI91" s="990"/>
      <c r="BJ91" s="990"/>
      <c r="BK91" s="990"/>
      <c r="BL91" s="990"/>
      <c r="BM91" s="990"/>
      <c r="BN91" s="990"/>
      <c r="BO91" s="990"/>
      <c r="BP91" s="990"/>
    </row>
    <row r="92" spans="3:68" ht="14.25">
      <c r="C92" s="990"/>
      <c r="D92" s="990"/>
      <c r="E92" s="990"/>
      <c r="F92" s="990"/>
      <c r="G92" s="990"/>
      <c r="H92" s="990"/>
      <c r="I92" s="990"/>
      <c r="J92" s="990"/>
      <c r="K92" s="990"/>
      <c r="L92" s="990"/>
      <c r="M92" s="990"/>
      <c r="N92" s="990"/>
      <c r="O92" s="990"/>
      <c r="P92" s="990"/>
      <c r="Q92" s="990"/>
      <c r="R92" s="990"/>
      <c r="S92" s="990"/>
      <c r="T92" s="990"/>
      <c r="U92" s="990"/>
      <c r="V92" s="990"/>
      <c r="W92" s="990"/>
      <c r="X92" s="990"/>
      <c r="Y92" s="990"/>
      <c r="Z92" s="990"/>
      <c r="AA92" s="990"/>
      <c r="AB92" s="990"/>
      <c r="AC92" s="990"/>
      <c r="AD92" s="990"/>
      <c r="AE92" s="990"/>
      <c r="AF92" s="990"/>
      <c r="AG92" s="990"/>
      <c r="AH92" s="990"/>
      <c r="AI92" s="990"/>
      <c r="AJ92" s="990"/>
      <c r="AK92" s="990"/>
      <c r="AL92" s="990"/>
      <c r="AM92" s="990"/>
      <c r="AN92" s="990"/>
      <c r="AO92" s="990"/>
      <c r="AP92" s="990"/>
      <c r="AQ92" s="990"/>
      <c r="AR92" s="990"/>
      <c r="AS92" s="990"/>
      <c r="AT92" s="990"/>
      <c r="AU92" s="990"/>
      <c r="AV92" s="990"/>
      <c r="AW92" s="990"/>
      <c r="AX92" s="990"/>
      <c r="AY92" s="990"/>
      <c r="AZ92" s="990"/>
      <c r="BA92" s="990"/>
      <c r="BB92" s="990"/>
      <c r="BC92" s="990"/>
      <c r="BD92" s="990"/>
      <c r="BE92" s="990"/>
      <c r="BF92" s="990"/>
      <c r="BG92" s="990"/>
      <c r="BH92" s="990"/>
      <c r="BI92" s="990"/>
      <c r="BJ92" s="990"/>
      <c r="BK92" s="990"/>
      <c r="BL92" s="990"/>
      <c r="BM92" s="990"/>
      <c r="BN92" s="990"/>
      <c r="BO92" s="990"/>
      <c r="BP92" s="990"/>
    </row>
    <row r="93" spans="3:68" ht="14.25">
      <c r="C93" s="990"/>
      <c r="D93" s="990"/>
      <c r="E93" s="990"/>
      <c r="F93" s="990"/>
      <c r="G93" s="990"/>
      <c r="H93" s="990"/>
      <c r="I93" s="990"/>
      <c r="J93" s="990"/>
      <c r="K93" s="990"/>
      <c r="L93" s="990"/>
      <c r="M93" s="990"/>
      <c r="N93" s="990"/>
      <c r="O93" s="990"/>
      <c r="P93" s="990"/>
      <c r="Q93" s="990"/>
      <c r="R93" s="990"/>
      <c r="S93" s="990"/>
      <c r="T93" s="990"/>
      <c r="U93" s="990"/>
      <c r="V93" s="990"/>
      <c r="W93" s="990"/>
      <c r="X93" s="990"/>
      <c r="Y93" s="990"/>
      <c r="Z93" s="990"/>
      <c r="AA93" s="990"/>
      <c r="AB93" s="990"/>
      <c r="AC93" s="990"/>
      <c r="AD93" s="990"/>
      <c r="AE93" s="990"/>
      <c r="AF93" s="990"/>
      <c r="AG93" s="990"/>
      <c r="AH93" s="990"/>
      <c r="AI93" s="990"/>
      <c r="AJ93" s="990"/>
      <c r="AK93" s="990"/>
      <c r="AL93" s="990"/>
      <c r="AM93" s="990"/>
      <c r="AN93" s="990"/>
      <c r="AO93" s="990"/>
      <c r="AP93" s="990"/>
      <c r="AQ93" s="990"/>
      <c r="AR93" s="990"/>
      <c r="AS93" s="990"/>
      <c r="AT93" s="990"/>
      <c r="AU93" s="990"/>
      <c r="AV93" s="990"/>
      <c r="AW93" s="990"/>
      <c r="AX93" s="990"/>
      <c r="AY93" s="990"/>
      <c r="AZ93" s="990"/>
      <c r="BA93" s="990"/>
      <c r="BB93" s="990"/>
      <c r="BC93" s="990"/>
      <c r="BD93" s="990"/>
      <c r="BE93" s="990"/>
      <c r="BF93" s="990"/>
      <c r="BG93" s="990"/>
      <c r="BH93" s="990"/>
      <c r="BI93" s="990"/>
      <c r="BJ93" s="990"/>
      <c r="BK93" s="990"/>
      <c r="BL93" s="990"/>
      <c r="BM93" s="990"/>
      <c r="BN93" s="990"/>
      <c r="BO93" s="990"/>
      <c r="BP93" s="990"/>
    </row>
    <row r="94" spans="3:68" ht="14.25">
      <c r="C94" s="990"/>
      <c r="D94" s="990"/>
      <c r="E94" s="990"/>
      <c r="F94" s="990"/>
      <c r="G94" s="990"/>
      <c r="H94" s="990"/>
      <c r="I94" s="990"/>
      <c r="J94" s="990"/>
      <c r="K94" s="990"/>
      <c r="L94" s="990"/>
      <c r="M94" s="990"/>
      <c r="N94" s="990"/>
      <c r="O94" s="990"/>
      <c r="P94" s="990"/>
      <c r="Q94" s="990"/>
      <c r="R94" s="990"/>
      <c r="S94" s="990"/>
      <c r="T94" s="990"/>
      <c r="U94" s="990"/>
      <c r="V94" s="990"/>
      <c r="W94" s="990"/>
      <c r="X94" s="990"/>
      <c r="Y94" s="990"/>
      <c r="Z94" s="990"/>
      <c r="AA94" s="990"/>
      <c r="AB94" s="990"/>
      <c r="AC94" s="990"/>
      <c r="AD94" s="990"/>
      <c r="AE94" s="990"/>
      <c r="AF94" s="990"/>
      <c r="AG94" s="990"/>
      <c r="AH94" s="990"/>
      <c r="AI94" s="990"/>
      <c r="AJ94" s="990"/>
      <c r="AK94" s="990"/>
      <c r="AL94" s="990"/>
      <c r="AM94" s="990"/>
      <c r="AN94" s="990"/>
      <c r="AO94" s="990"/>
      <c r="AP94" s="990"/>
      <c r="AQ94" s="990"/>
      <c r="AR94" s="990"/>
      <c r="AS94" s="990"/>
      <c r="AT94" s="990"/>
      <c r="AU94" s="990"/>
      <c r="AV94" s="990"/>
      <c r="AW94" s="990"/>
      <c r="AX94" s="990"/>
      <c r="AY94" s="990"/>
      <c r="AZ94" s="990"/>
      <c r="BA94" s="990"/>
      <c r="BB94" s="990"/>
      <c r="BC94" s="990"/>
      <c r="BD94" s="990"/>
      <c r="BE94" s="990"/>
      <c r="BF94" s="990"/>
      <c r="BG94" s="990"/>
      <c r="BH94" s="990"/>
      <c r="BI94" s="990"/>
      <c r="BJ94" s="990"/>
      <c r="BK94" s="990"/>
      <c r="BL94" s="990"/>
      <c r="BM94" s="990"/>
      <c r="BN94" s="990"/>
      <c r="BO94" s="990"/>
      <c r="BP94" s="990"/>
    </row>
    <row r="95" spans="3:68" ht="14.25">
      <c r="C95" s="990"/>
      <c r="D95" s="990"/>
      <c r="E95" s="990"/>
      <c r="F95" s="990"/>
      <c r="G95" s="990"/>
      <c r="H95" s="990"/>
      <c r="I95" s="990"/>
      <c r="J95" s="990"/>
      <c r="K95" s="990"/>
      <c r="L95" s="990"/>
      <c r="M95" s="990"/>
      <c r="N95" s="990"/>
      <c r="O95" s="990"/>
      <c r="P95" s="990"/>
      <c r="Q95" s="990"/>
      <c r="R95" s="990"/>
      <c r="S95" s="990"/>
      <c r="T95" s="990"/>
      <c r="U95" s="990"/>
      <c r="V95" s="990"/>
      <c r="W95" s="990"/>
      <c r="X95" s="990"/>
      <c r="Y95" s="990"/>
      <c r="Z95" s="990"/>
      <c r="AA95" s="990"/>
      <c r="AB95" s="990"/>
      <c r="AC95" s="990"/>
      <c r="AD95" s="990"/>
      <c r="AE95" s="990"/>
      <c r="AF95" s="990"/>
      <c r="AG95" s="990"/>
      <c r="AH95" s="990"/>
      <c r="AI95" s="990"/>
      <c r="AJ95" s="990"/>
      <c r="AK95" s="990"/>
      <c r="AL95" s="990"/>
      <c r="AM95" s="990"/>
      <c r="AN95" s="990"/>
      <c r="AO95" s="990"/>
      <c r="AP95" s="990"/>
      <c r="AQ95" s="990"/>
      <c r="AR95" s="990"/>
      <c r="AS95" s="990"/>
      <c r="AT95" s="990"/>
      <c r="AU95" s="990"/>
      <c r="AV95" s="990"/>
      <c r="AW95" s="990"/>
      <c r="AX95" s="990"/>
      <c r="AY95" s="990"/>
      <c r="AZ95" s="990"/>
      <c r="BA95" s="990"/>
      <c r="BB95" s="990"/>
      <c r="BC95" s="990"/>
      <c r="BD95" s="990"/>
      <c r="BE95" s="990"/>
      <c r="BF95" s="990"/>
      <c r="BG95" s="990"/>
      <c r="BH95" s="990"/>
      <c r="BI95" s="990"/>
      <c r="BJ95" s="990"/>
      <c r="BK95" s="990"/>
      <c r="BL95" s="990"/>
      <c r="BM95" s="990"/>
      <c r="BN95" s="990"/>
      <c r="BO95" s="990"/>
      <c r="BP95" s="990"/>
    </row>
    <row r="96" spans="3:68" ht="14.25">
      <c r="C96" s="990"/>
      <c r="D96" s="990"/>
      <c r="E96" s="990"/>
      <c r="F96" s="990"/>
      <c r="G96" s="990"/>
      <c r="H96" s="990"/>
      <c r="I96" s="990"/>
      <c r="J96" s="990"/>
      <c r="K96" s="990"/>
      <c r="L96" s="990"/>
      <c r="M96" s="990"/>
      <c r="N96" s="990"/>
      <c r="O96" s="990"/>
      <c r="P96" s="990"/>
      <c r="Q96" s="990"/>
      <c r="R96" s="990"/>
      <c r="S96" s="990"/>
      <c r="T96" s="990"/>
      <c r="U96" s="990"/>
      <c r="V96" s="990"/>
      <c r="W96" s="990"/>
      <c r="X96" s="990"/>
      <c r="Y96" s="990"/>
      <c r="Z96" s="990"/>
      <c r="AA96" s="990"/>
      <c r="AB96" s="990"/>
      <c r="AC96" s="990"/>
      <c r="AD96" s="990"/>
      <c r="AE96" s="990"/>
      <c r="AF96" s="990"/>
      <c r="AG96" s="990"/>
      <c r="AH96" s="990"/>
      <c r="AI96" s="990"/>
      <c r="AJ96" s="990"/>
      <c r="AK96" s="990"/>
      <c r="AL96" s="990"/>
      <c r="AM96" s="990"/>
      <c r="AN96" s="990"/>
      <c r="AO96" s="990"/>
      <c r="AP96" s="990"/>
      <c r="AQ96" s="990"/>
      <c r="AR96" s="990"/>
      <c r="AS96" s="990"/>
      <c r="AT96" s="990"/>
      <c r="AU96" s="990"/>
      <c r="AV96" s="990"/>
      <c r="AW96" s="990"/>
      <c r="AX96" s="990"/>
      <c r="AY96" s="990"/>
      <c r="AZ96" s="990"/>
      <c r="BA96" s="990"/>
      <c r="BB96" s="990"/>
      <c r="BC96" s="990"/>
      <c r="BD96" s="990"/>
      <c r="BE96" s="990"/>
      <c r="BF96" s="990"/>
      <c r="BG96" s="990"/>
      <c r="BH96" s="990"/>
      <c r="BI96" s="990"/>
      <c r="BJ96" s="990"/>
      <c r="BK96" s="990"/>
      <c r="BL96" s="990"/>
      <c r="BM96" s="990"/>
      <c r="BN96" s="990"/>
      <c r="BO96" s="990"/>
      <c r="BP96" s="990"/>
    </row>
    <row r="97" spans="3:68" ht="14.25">
      <c r="C97" s="990"/>
      <c r="D97" s="990"/>
      <c r="E97" s="990"/>
      <c r="F97" s="990"/>
      <c r="G97" s="990"/>
      <c r="H97" s="990"/>
      <c r="I97" s="990"/>
      <c r="J97" s="990"/>
      <c r="K97" s="990"/>
      <c r="L97" s="990"/>
      <c r="M97" s="990"/>
      <c r="N97" s="990"/>
      <c r="O97" s="990"/>
      <c r="P97" s="990"/>
      <c r="Q97" s="990"/>
      <c r="R97" s="990"/>
      <c r="S97" s="990"/>
      <c r="T97" s="990"/>
      <c r="U97" s="990"/>
      <c r="V97" s="990"/>
      <c r="W97" s="990"/>
      <c r="X97" s="990"/>
      <c r="Y97" s="990"/>
      <c r="Z97" s="990"/>
      <c r="AA97" s="990"/>
      <c r="AB97" s="990"/>
      <c r="AC97" s="990"/>
      <c r="AD97" s="990"/>
      <c r="AE97" s="990"/>
      <c r="AF97" s="990"/>
      <c r="AG97" s="990"/>
      <c r="AH97" s="990"/>
      <c r="AI97" s="990"/>
      <c r="AJ97" s="990"/>
      <c r="AK97" s="990"/>
      <c r="AL97" s="990"/>
      <c r="AM97" s="990"/>
      <c r="AN97" s="990"/>
      <c r="AO97" s="990"/>
      <c r="AP97" s="990"/>
      <c r="AQ97" s="990"/>
      <c r="AR97" s="990"/>
      <c r="AS97" s="990"/>
      <c r="AT97" s="990"/>
      <c r="AU97" s="990"/>
      <c r="AV97" s="990"/>
      <c r="AW97" s="990"/>
      <c r="AX97" s="990"/>
      <c r="AY97" s="990"/>
      <c r="AZ97" s="990"/>
      <c r="BA97" s="990"/>
      <c r="BB97" s="990"/>
      <c r="BC97" s="990"/>
      <c r="BD97" s="990"/>
      <c r="BE97" s="990"/>
      <c r="BF97" s="990"/>
      <c r="BG97" s="990"/>
      <c r="BH97" s="990"/>
      <c r="BI97" s="990"/>
      <c r="BJ97" s="990"/>
      <c r="BK97" s="990"/>
      <c r="BL97" s="990"/>
      <c r="BM97" s="990"/>
      <c r="BN97" s="990"/>
      <c r="BO97" s="990"/>
      <c r="BP97" s="990"/>
    </row>
    <row r="98" spans="3:68" ht="14.25">
      <c r="C98" s="990"/>
      <c r="D98" s="990"/>
      <c r="E98" s="990"/>
      <c r="F98" s="990"/>
      <c r="G98" s="990"/>
      <c r="H98" s="990"/>
      <c r="I98" s="990"/>
      <c r="J98" s="990"/>
      <c r="K98" s="990"/>
      <c r="L98" s="990"/>
      <c r="M98" s="990"/>
      <c r="N98" s="990"/>
      <c r="O98" s="990"/>
      <c r="P98" s="990"/>
      <c r="Q98" s="990"/>
      <c r="R98" s="990"/>
      <c r="S98" s="990"/>
      <c r="T98" s="990"/>
      <c r="U98" s="990"/>
      <c r="V98" s="990"/>
      <c r="W98" s="990"/>
      <c r="X98" s="990"/>
      <c r="Y98" s="990"/>
      <c r="Z98" s="990"/>
      <c r="AA98" s="990"/>
      <c r="AB98" s="990"/>
      <c r="AC98" s="990"/>
      <c r="AD98" s="990"/>
      <c r="AE98" s="990"/>
      <c r="AF98" s="990"/>
      <c r="AG98" s="990"/>
      <c r="AH98" s="990"/>
      <c r="AI98" s="990"/>
      <c r="AJ98" s="990"/>
      <c r="AK98" s="990"/>
      <c r="AL98" s="990"/>
      <c r="AM98" s="990"/>
      <c r="AN98" s="990"/>
      <c r="AO98" s="990"/>
      <c r="AP98" s="990"/>
      <c r="AQ98" s="990"/>
      <c r="AR98" s="990"/>
      <c r="AS98" s="990"/>
      <c r="AT98" s="990"/>
      <c r="AU98" s="990"/>
      <c r="AV98" s="990"/>
      <c r="AW98" s="990"/>
      <c r="AX98" s="990"/>
      <c r="AY98" s="990"/>
      <c r="AZ98" s="990"/>
      <c r="BA98" s="990"/>
      <c r="BB98" s="990"/>
      <c r="BC98" s="990"/>
      <c r="BD98" s="990"/>
      <c r="BE98" s="990"/>
      <c r="BF98" s="990"/>
      <c r="BG98" s="990"/>
      <c r="BH98" s="990"/>
      <c r="BI98" s="990"/>
      <c r="BJ98" s="990"/>
      <c r="BK98" s="990"/>
      <c r="BL98" s="990"/>
      <c r="BM98" s="990"/>
      <c r="BN98" s="990"/>
      <c r="BO98" s="990"/>
      <c r="BP98" s="990"/>
    </row>
    <row r="99" spans="3:68" ht="14.25">
      <c r="C99" s="990"/>
      <c r="D99" s="990"/>
      <c r="E99" s="990"/>
      <c r="F99" s="990"/>
      <c r="G99" s="990"/>
      <c r="H99" s="990"/>
      <c r="I99" s="990"/>
      <c r="J99" s="990"/>
      <c r="K99" s="990"/>
      <c r="L99" s="990"/>
      <c r="M99" s="990"/>
      <c r="N99" s="990"/>
      <c r="O99" s="990"/>
      <c r="P99" s="990"/>
      <c r="Q99" s="990"/>
      <c r="R99" s="990"/>
      <c r="S99" s="990"/>
      <c r="T99" s="990"/>
      <c r="U99" s="990"/>
      <c r="V99" s="990"/>
      <c r="W99" s="990"/>
      <c r="X99" s="990"/>
      <c r="Y99" s="990"/>
      <c r="Z99" s="990"/>
      <c r="AA99" s="990"/>
      <c r="AB99" s="990"/>
      <c r="AC99" s="990"/>
      <c r="AD99" s="990"/>
      <c r="AE99" s="990"/>
      <c r="AF99" s="990"/>
      <c r="AG99" s="990"/>
      <c r="AH99" s="990"/>
      <c r="AI99" s="990"/>
      <c r="AJ99" s="990"/>
      <c r="AK99" s="990"/>
      <c r="AL99" s="990"/>
      <c r="AM99" s="990"/>
      <c r="AN99" s="990"/>
      <c r="AO99" s="990"/>
      <c r="AP99" s="990"/>
      <c r="AQ99" s="990"/>
      <c r="AR99" s="990"/>
      <c r="AS99" s="990"/>
      <c r="AT99" s="990"/>
      <c r="AU99" s="990"/>
      <c r="AV99" s="990"/>
      <c r="AW99" s="990"/>
      <c r="AX99" s="990"/>
      <c r="AY99" s="990"/>
      <c r="AZ99" s="990"/>
      <c r="BA99" s="990"/>
      <c r="BB99" s="990"/>
      <c r="BC99" s="990"/>
      <c r="BD99" s="990"/>
      <c r="BE99" s="990"/>
      <c r="BF99" s="990"/>
      <c r="BG99" s="990"/>
      <c r="BH99" s="990"/>
      <c r="BI99" s="990"/>
      <c r="BJ99" s="990"/>
      <c r="BK99" s="990"/>
      <c r="BL99" s="990"/>
      <c r="BM99" s="990"/>
      <c r="BN99" s="990"/>
      <c r="BO99" s="990"/>
      <c r="BP99" s="990"/>
    </row>
    <row r="100" spans="3:68" ht="14.25">
      <c r="C100" s="990"/>
      <c r="D100" s="990"/>
      <c r="E100" s="990"/>
      <c r="F100" s="990"/>
      <c r="G100" s="990"/>
      <c r="H100" s="990"/>
      <c r="I100" s="990"/>
      <c r="J100" s="990"/>
      <c r="K100" s="990"/>
      <c r="L100" s="990"/>
      <c r="M100" s="990"/>
      <c r="N100" s="990"/>
      <c r="O100" s="990"/>
      <c r="P100" s="990"/>
      <c r="Q100" s="990"/>
      <c r="R100" s="990"/>
      <c r="S100" s="990"/>
      <c r="T100" s="990"/>
      <c r="U100" s="990"/>
      <c r="V100" s="990"/>
      <c r="W100" s="990"/>
      <c r="X100" s="990"/>
      <c r="Y100" s="990"/>
      <c r="Z100" s="990"/>
      <c r="AA100" s="990"/>
      <c r="AB100" s="990"/>
      <c r="AC100" s="990"/>
      <c r="AD100" s="990"/>
      <c r="AE100" s="990"/>
      <c r="AF100" s="990"/>
      <c r="AG100" s="990"/>
      <c r="AH100" s="990"/>
      <c r="AI100" s="990"/>
      <c r="AJ100" s="990"/>
      <c r="AK100" s="990"/>
      <c r="AL100" s="990"/>
      <c r="AM100" s="990"/>
      <c r="AN100" s="990"/>
      <c r="AO100" s="990"/>
      <c r="AP100" s="990"/>
      <c r="AQ100" s="990"/>
      <c r="AR100" s="990"/>
      <c r="AS100" s="990"/>
      <c r="AT100" s="990"/>
      <c r="AU100" s="990"/>
      <c r="AV100" s="990"/>
      <c r="AW100" s="990"/>
      <c r="AX100" s="990"/>
      <c r="AY100" s="990"/>
      <c r="AZ100" s="990"/>
      <c r="BA100" s="990"/>
      <c r="BB100" s="990"/>
      <c r="BC100" s="990"/>
      <c r="BD100" s="990"/>
      <c r="BE100" s="990"/>
      <c r="BF100" s="990"/>
      <c r="BG100" s="990"/>
      <c r="BH100" s="990"/>
      <c r="BI100" s="990"/>
      <c r="BJ100" s="990"/>
      <c r="BK100" s="990"/>
      <c r="BL100" s="990"/>
      <c r="BM100" s="990"/>
      <c r="BN100" s="990"/>
      <c r="BO100" s="990"/>
      <c r="BP100" s="990"/>
    </row>
    <row r="101" spans="3:68" ht="14.25">
      <c r="C101" s="990"/>
      <c r="D101" s="990"/>
      <c r="E101" s="990"/>
      <c r="F101" s="990"/>
      <c r="G101" s="990"/>
      <c r="H101" s="990"/>
      <c r="I101" s="990"/>
      <c r="J101" s="990"/>
      <c r="K101" s="990"/>
      <c r="L101" s="990"/>
      <c r="M101" s="990"/>
      <c r="N101" s="990"/>
      <c r="O101" s="990"/>
      <c r="P101" s="990"/>
      <c r="Q101" s="990"/>
      <c r="R101" s="990"/>
      <c r="S101" s="990"/>
      <c r="T101" s="990"/>
      <c r="U101" s="990"/>
      <c r="V101" s="990"/>
      <c r="W101" s="990"/>
      <c r="X101" s="990"/>
      <c r="Y101" s="990"/>
      <c r="Z101" s="990"/>
      <c r="AA101" s="990"/>
      <c r="AB101" s="990"/>
      <c r="AC101" s="990"/>
      <c r="AD101" s="990"/>
      <c r="AE101" s="990"/>
      <c r="AF101" s="990"/>
      <c r="AG101" s="990"/>
      <c r="AH101" s="990"/>
      <c r="AI101" s="990"/>
      <c r="AJ101" s="990"/>
      <c r="AK101" s="990"/>
      <c r="AL101" s="990"/>
      <c r="AM101" s="990"/>
      <c r="AN101" s="990"/>
      <c r="AO101" s="990"/>
      <c r="AP101" s="990"/>
      <c r="AQ101" s="990"/>
      <c r="AR101" s="990"/>
      <c r="AS101" s="990"/>
      <c r="AT101" s="990"/>
      <c r="AU101" s="990"/>
      <c r="AV101" s="990"/>
      <c r="AW101" s="990"/>
      <c r="AX101" s="990"/>
      <c r="AY101" s="990"/>
      <c r="AZ101" s="990"/>
      <c r="BA101" s="990"/>
      <c r="BB101" s="990"/>
      <c r="BC101" s="990"/>
      <c r="BD101" s="990"/>
      <c r="BE101" s="990"/>
      <c r="BF101" s="990"/>
      <c r="BG101" s="990"/>
      <c r="BH101" s="990"/>
      <c r="BI101" s="990"/>
      <c r="BJ101" s="990"/>
      <c r="BK101" s="990"/>
      <c r="BL101" s="990"/>
      <c r="BM101" s="990"/>
      <c r="BN101" s="990"/>
      <c r="BO101" s="990"/>
      <c r="BP101" s="990"/>
    </row>
    <row r="102" spans="3:68" ht="14.25">
      <c r="C102" s="990"/>
      <c r="D102" s="990"/>
      <c r="E102" s="990"/>
      <c r="F102" s="990"/>
      <c r="G102" s="990"/>
      <c r="H102" s="990"/>
      <c r="I102" s="990"/>
      <c r="J102" s="990"/>
      <c r="K102" s="990"/>
      <c r="L102" s="990"/>
      <c r="M102" s="990"/>
      <c r="N102" s="990"/>
      <c r="O102" s="990"/>
      <c r="P102" s="990"/>
      <c r="Q102" s="990"/>
      <c r="R102" s="990"/>
      <c r="S102" s="990"/>
      <c r="T102" s="990"/>
      <c r="U102" s="990"/>
      <c r="V102" s="990"/>
      <c r="W102" s="990"/>
      <c r="X102" s="990"/>
      <c r="Y102" s="990"/>
      <c r="Z102" s="990"/>
      <c r="AA102" s="990"/>
      <c r="AB102" s="990"/>
      <c r="AC102" s="990"/>
      <c r="AD102" s="990"/>
      <c r="AE102" s="990"/>
      <c r="AF102" s="990"/>
      <c r="AG102" s="990"/>
      <c r="AH102" s="990"/>
      <c r="AI102" s="990"/>
      <c r="AJ102" s="990"/>
      <c r="AK102" s="990"/>
      <c r="AL102" s="990"/>
      <c r="AM102" s="990"/>
      <c r="AN102" s="990"/>
      <c r="AO102" s="990"/>
      <c r="AP102" s="990"/>
      <c r="AQ102" s="990"/>
      <c r="AR102" s="990"/>
      <c r="AS102" s="990"/>
      <c r="AT102" s="990"/>
      <c r="AU102" s="990"/>
      <c r="AV102" s="990"/>
      <c r="AW102" s="990"/>
      <c r="AX102" s="990"/>
      <c r="AY102" s="990"/>
      <c r="AZ102" s="990"/>
      <c r="BA102" s="990"/>
      <c r="BB102" s="990"/>
      <c r="BC102" s="990"/>
      <c r="BD102" s="990"/>
      <c r="BE102" s="990"/>
      <c r="BF102" s="990"/>
      <c r="BG102" s="990"/>
      <c r="BH102" s="990"/>
      <c r="BI102" s="990"/>
      <c r="BJ102" s="990"/>
      <c r="BK102" s="990"/>
      <c r="BL102" s="990"/>
      <c r="BM102" s="990"/>
      <c r="BN102" s="990"/>
      <c r="BO102" s="990"/>
      <c r="BP102" s="990"/>
    </row>
    <row r="103" spans="3:68" ht="14.25">
      <c r="C103" s="990"/>
      <c r="D103" s="990"/>
      <c r="E103" s="990"/>
      <c r="F103" s="990"/>
      <c r="G103" s="990"/>
      <c r="H103" s="990"/>
      <c r="I103" s="990"/>
      <c r="J103" s="990"/>
      <c r="K103" s="990"/>
      <c r="L103" s="990"/>
      <c r="M103" s="990"/>
      <c r="N103" s="990"/>
      <c r="O103" s="990"/>
      <c r="P103" s="990"/>
      <c r="Q103" s="990"/>
      <c r="R103" s="990"/>
      <c r="S103" s="990"/>
      <c r="T103" s="990"/>
      <c r="U103" s="990"/>
      <c r="V103" s="990"/>
      <c r="W103" s="990"/>
      <c r="X103" s="990"/>
      <c r="Y103" s="990"/>
      <c r="Z103" s="990"/>
      <c r="AA103" s="990"/>
      <c r="AB103" s="990"/>
      <c r="AC103" s="990"/>
      <c r="AD103" s="990"/>
      <c r="AE103" s="990"/>
      <c r="AF103" s="990"/>
      <c r="AG103" s="990"/>
      <c r="AH103" s="990"/>
      <c r="AI103" s="990"/>
      <c r="AJ103" s="990"/>
      <c r="AK103" s="990"/>
      <c r="AL103" s="990"/>
      <c r="AM103" s="990"/>
      <c r="AN103" s="990"/>
      <c r="AO103" s="990"/>
      <c r="AP103" s="990"/>
      <c r="AQ103" s="990"/>
      <c r="AR103" s="990"/>
      <c r="AS103" s="990"/>
      <c r="AT103" s="990"/>
      <c r="AU103" s="990"/>
      <c r="AV103" s="990"/>
      <c r="AW103" s="990"/>
      <c r="AX103" s="990"/>
      <c r="AY103" s="990"/>
      <c r="AZ103" s="990"/>
      <c r="BA103" s="990"/>
      <c r="BB103" s="990"/>
      <c r="BC103" s="990"/>
      <c r="BD103" s="990"/>
      <c r="BE103" s="990"/>
      <c r="BF103" s="990"/>
      <c r="BG103" s="990"/>
      <c r="BH103" s="990"/>
      <c r="BI103" s="990"/>
      <c r="BJ103" s="990"/>
      <c r="BK103" s="990"/>
      <c r="BL103" s="990"/>
      <c r="BM103" s="990"/>
      <c r="BN103" s="990"/>
      <c r="BO103" s="990"/>
      <c r="BP103" s="990"/>
    </row>
    <row r="104" spans="3:68" ht="14.25">
      <c r="C104" s="990"/>
      <c r="D104" s="990"/>
      <c r="E104" s="990"/>
      <c r="F104" s="990"/>
      <c r="G104" s="990"/>
      <c r="H104" s="990"/>
      <c r="I104" s="990"/>
      <c r="J104" s="990"/>
      <c r="K104" s="990"/>
      <c r="L104" s="990"/>
      <c r="M104" s="990"/>
      <c r="N104" s="990"/>
      <c r="O104" s="990"/>
      <c r="P104" s="990"/>
      <c r="Q104" s="990"/>
      <c r="R104" s="990"/>
      <c r="S104" s="990"/>
      <c r="T104" s="990"/>
      <c r="U104" s="990"/>
      <c r="V104" s="990"/>
      <c r="W104" s="990"/>
      <c r="X104" s="990"/>
      <c r="Y104" s="990"/>
      <c r="Z104" s="990"/>
      <c r="AA104" s="990"/>
      <c r="AB104" s="990"/>
      <c r="AC104" s="990"/>
      <c r="AD104" s="990"/>
      <c r="AE104" s="990"/>
      <c r="AF104" s="990"/>
      <c r="AG104" s="990"/>
      <c r="AH104" s="990"/>
      <c r="AI104" s="990"/>
      <c r="AJ104" s="990"/>
      <c r="AK104" s="990"/>
      <c r="AL104" s="990"/>
      <c r="AM104" s="990"/>
      <c r="AN104" s="990"/>
      <c r="AO104" s="990"/>
      <c r="AP104" s="990"/>
      <c r="AQ104" s="990"/>
      <c r="AR104" s="990"/>
      <c r="AS104" s="990"/>
      <c r="AT104" s="990"/>
      <c r="AU104" s="990"/>
      <c r="AV104" s="990"/>
      <c r="AW104" s="990"/>
      <c r="AX104" s="990"/>
      <c r="AY104" s="990"/>
      <c r="AZ104" s="990"/>
      <c r="BA104" s="990"/>
      <c r="BB104" s="990"/>
      <c r="BC104" s="990"/>
      <c r="BD104" s="990"/>
      <c r="BE104" s="990"/>
      <c r="BF104" s="990"/>
      <c r="BG104" s="990"/>
      <c r="BH104" s="990"/>
      <c r="BI104" s="990"/>
      <c r="BJ104" s="990"/>
      <c r="BK104" s="990"/>
      <c r="BL104" s="990"/>
      <c r="BM104" s="990"/>
      <c r="BN104" s="990"/>
      <c r="BO104" s="990"/>
      <c r="BP104" s="990"/>
    </row>
    <row r="105" spans="3:68" ht="14.25">
      <c r="C105" s="990"/>
      <c r="D105" s="990"/>
      <c r="E105" s="990"/>
      <c r="F105" s="990"/>
      <c r="G105" s="990"/>
      <c r="H105" s="990"/>
      <c r="I105" s="990"/>
      <c r="J105" s="990"/>
      <c r="K105" s="990"/>
      <c r="L105" s="990"/>
      <c r="M105" s="990"/>
      <c r="N105" s="990"/>
      <c r="O105" s="990"/>
      <c r="P105" s="990"/>
      <c r="Q105" s="990"/>
      <c r="R105" s="990"/>
      <c r="S105" s="990"/>
      <c r="T105" s="990"/>
      <c r="U105" s="990"/>
      <c r="V105" s="990"/>
      <c r="W105" s="990"/>
      <c r="X105" s="990"/>
      <c r="Y105" s="990"/>
      <c r="Z105" s="990"/>
      <c r="AA105" s="990"/>
      <c r="AB105" s="990"/>
      <c r="AC105" s="990"/>
      <c r="AD105" s="990"/>
      <c r="AE105" s="990"/>
      <c r="AF105" s="990"/>
      <c r="AG105" s="990"/>
      <c r="AH105" s="990"/>
      <c r="AI105" s="990"/>
      <c r="AJ105" s="990"/>
      <c r="AK105" s="990"/>
      <c r="AL105" s="990"/>
      <c r="AM105" s="990"/>
      <c r="AN105" s="990"/>
      <c r="AO105" s="990"/>
      <c r="AP105" s="990"/>
      <c r="AQ105" s="990"/>
      <c r="AR105" s="990"/>
      <c r="AS105" s="990"/>
      <c r="AT105" s="990"/>
      <c r="AU105" s="990"/>
      <c r="AV105" s="990"/>
      <c r="AW105" s="990"/>
      <c r="AX105" s="990"/>
      <c r="AY105" s="990"/>
      <c r="AZ105" s="990"/>
      <c r="BA105" s="990"/>
      <c r="BB105" s="990"/>
      <c r="BC105" s="990"/>
      <c r="BD105" s="990"/>
      <c r="BE105" s="990"/>
      <c r="BF105" s="990"/>
      <c r="BG105" s="990"/>
      <c r="BH105" s="990"/>
      <c r="BI105" s="990"/>
      <c r="BJ105" s="990"/>
      <c r="BK105" s="990"/>
      <c r="BL105" s="990"/>
      <c r="BM105" s="990"/>
      <c r="BN105" s="990"/>
      <c r="BO105" s="990"/>
      <c r="BP105" s="990"/>
    </row>
    <row r="106" spans="3:68" ht="14.25">
      <c r="C106" s="990"/>
      <c r="D106" s="990"/>
      <c r="E106" s="990"/>
      <c r="F106" s="990"/>
      <c r="G106" s="990"/>
      <c r="H106" s="990"/>
      <c r="I106" s="990"/>
      <c r="J106" s="990"/>
      <c r="K106" s="990"/>
      <c r="L106" s="990"/>
      <c r="M106" s="990"/>
      <c r="N106" s="990"/>
      <c r="O106" s="990"/>
      <c r="P106" s="990"/>
      <c r="Q106" s="990"/>
      <c r="R106" s="990"/>
      <c r="S106" s="990"/>
      <c r="T106" s="990"/>
      <c r="U106" s="990"/>
      <c r="V106" s="990"/>
      <c r="W106" s="990"/>
      <c r="X106" s="990"/>
      <c r="Y106" s="990"/>
      <c r="Z106" s="990"/>
      <c r="AA106" s="990"/>
      <c r="AB106" s="990"/>
      <c r="AC106" s="990"/>
      <c r="AD106" s="990"/>
      <c r="AE106" s="990"/>
      <c r="AF106" s="990"/>
      <c r="AG106" s="990"/>
      <c r="AH106" s="990"/>
      <c r="AI106" s="990"/>
      <c r="AJ106" s="990"/>
      <c r="AK106" s="990"/>
      <c r="AL106" s="990"/>
      <c r="AM106" s="990"/>
      <c r="AN106" s="990"/>
      <c r="AO106" s="990"/>
      <c r="AP106" s="990"/>
      <c r="AQ106" s="990"/>
      <c r="AR106" s="990"/>
      <c r="AS106" s="990"/>
      <c r="AT106" s="990"/>
      <c r="AU106" s="990"/>
      <c r="AV106" s="990"/>
      <c r="AW106" s="990"/>
      <c r="AX106" s="990"/>
      <c r="AY106" s="990"/>
      <c r="AZ106" s="990"/>
      <c r="BA106" s="990"/>
      <c r="BB106" s="990"/>
      <c r="BC106" s="990"/>
      <c r="BD106" s="990"/>
      <c r="BE106" s="990"/>
      <c r="BF106" s="990"/>
      <c r="BG106" s="990"/>
      <c r="BH106" s="990"/>
      <c r="BI106" s="990"/>
      <c r="BJ106" s="990"/>
      <c r="BK106" s="990"/>
      <c r="BL106" s="990"/>
      <c r="BM106" s="990"/>
      <c r="BN106" s="990"/>
      <c r="BO106" s="990"/>
      <c r="BP106" s="990"/>
    </row>
    <row r="107" spans="3:68" ht="14.25">
      <c r="C107" s="990"/>
      <c r="D107" s="990"/>
      <c r="E107" s="990"/>
      <c r="F107" s="990"/>
      <c r="G107" s="990"/>
      <c r="H107" s="990"/>
      <c r="I107" s="990"/>
      <c r="J107" s="990"/>
      <c r="K107" s="990"/>
      <c r="L107" s="990"/>
      <c r="M107" s="990"/>
      <c r="N107" s="990"/>
      <c r="O107" s="990"/>
      <c r="P107" s="990"/>
      <c r="Q107" s="990"/>
      <c r="R107" s="990"/>
      <c r="S107" s="990"/>
      <c r="T107" s="990"/>
      <c r="U107" s="990"/>
      <c r="V107" s="990"/>
      <c r="W107" s="990"/>
      <c r="X107" s="990"/>
      <c r="Y107" s="990"/>
      <c r="Z107" s="990"/>
      <c r="AA107" s="990"/>
      <c r="AB107" s="990"/>
      <c r="AC107" s="990"/>
      <c r="AD107" s="990"/>
      <c r="AE107" s="990"/>
      <c r="AF107" s="990"/>
      <c r="AG107" s="990"/>
      <c r="AH107" s="990"/>
      <c r="AI107" s="990"/>
      <c r="AJ107" s="990"/>
      <c r="AK107" s="990"/>
      <c r="AL107" s="990"/>
      <c r="AM107" s="990"/>
      <c r="AN107" s="990"/>
      <c r="AO107" s="990"/>
      <c r="AP107" s="990"/>
      <c r="AQ107" s="990"/>
      <c r="AR107" s="990"/>
      <c r="AS107" s="990"/>
      <c r="AT107" s="990"/>
      <c r="AU107" s="990"/>
      <c r="AV107" s="990"/>
      <c r="AW107" s="990"/>
      <c r="AX107" s="990"/>
      <c r="AY107" s="990"/>
      <c r="AZ107" s="990"/>
      <c r="BA107" s="990"/>
      <c r="BB107" s="990"/>
      <c r="BC107" s="990"/>
      <c r="BD107" s="990"/>
      <c r="BE107" s="990"/>
      <c r="BF107" s="990"/>
      <c r="BG107" s="990"/>
      <c r="BH107" s="990"/>
      <c r="BI107" s="990"/>
      <c r="BJ107" s="990"/>
      <c r="BK107" s="990"/>
      <c r="BL107" s="990"/>
      <c r="BM107" s="990"/>
      <c r="BN107" s="990"/>
      <c r="BO107" s="990"/>
      <c r="BP107" s="990"/>
    </row>
    <row r="108" spans="3:68" ht="14.25">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0"/>
      <c r="AU108" s="990"/>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row>
    <row r="109" spans="3:68" ht="14.25">
      <c r="C109" s="990"/>
      <c r="D109" s="990"/>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0"/>
      <c r="AA109" s="990"/>
      <c r="AB109" s="990"/>
      <c r="AC109" s="990"/>
      <c r="AD109" s="990"/>
      <c r="AE109" s="990"/>
      <c r="AF109" s="990"/>
      <c r="AG109" s="990"/>
      <c r="AH109" s="990"/>
      <c r="AI109" s="990"/>
      <c r="AJ109" s="990"/>
      <c r="AK109" s="990"/>
      <c r="AL109" s="990"/>
      <c r="AM109" s="990"/>
      <c r="AN109" s="990"/>
      <c r="AO109" s="990"/>
      <c r="AP109" s="990"/>
      <c r="AQ109" s="990"/>
      <c r="AR109" s="990"/>
      <c r="AS109" s="990"/>
      <c r="AT109" s="990"/>
      <c r="AU109" s="990"/>
      <c r="AV109" s="990"/>
      <c r="AW109" s="990"/>
      <c r="AX109" s="990"/>
      <c r="AY109" s="990"/>
      <c r="AZ109" s="990"/>
      <c r="BA109" s="990"/>
      <c r="BB109" s="990"/>
      <c r="BC109" s="990"/>
      <c r="BD109" s="990"/>
      <c r="BE109" s="990"/>
      <c r="BF109" s="990"/>
      <c r="BG109" s="990"/>
      <c r="BH109" s="990"/>
      <c r="BI109" s="990"/>
      <c r="BJ109" s="990"/>
      <c r="BK109" s="990"/>
      <c r="BL109" s="990"/>
      <c r="BM109" s="990"/>
      <c r="BN109" s="990"/>
      <c r="BO109" s="990"/>
      <c r="BP109" s="990"/>
    </row>
    <row r="110" spans="3:68" ht="14.25">
      <c r="C110" s="990"/>
      <c r="D110" s="990"/>
      <c r="E110" s="990"/>
      <c r="F110" s="990"/>
      <c r="G110" s="990"/>
      <c r="H110" s="990"/>
      <c r="I110" s="990"/>
      <c r="J110" s="990"/>
      <c r="K110" s="990"/>
      <c r="L110" s="990"/>
      <c r="M110" s="990"/>
      <c r="N110" s="990"/>
      <c r="O110" s="990"/>
      <c r="P110" s="990"/>
      <c r="Q110" s="990"/>
      <c r="R110" s="990"/>
      <c r="S110" s="990"/>
      <c r="T110" s="990"/>
      <c r="U110" s="990"/>
      <c r="V110" s="990"/>
      <c r="W110" s="990"/>
      <c r="X110" s="990"/>
      <c r="Y110" s="990"/>
      <c r="Z110" s="990"/>
      <c r="AA110" s="990"/>
      <c r="AB110" s="990"/>
      <c r="AC110" s="990"/>
      <c r="AD110" s="990"/>
      <c r="AE110" s="990"/>
      <c r="AF110" s="990"/>
      <c r="AG110" s="990"/>
      <c r="AH110" s="990"/>
      <c r="AI110" s="990"/>
      <c r="AJ110" s="990"/>
      <c r="AK110" s="990"/>
      <c r="AL110" s="990"/>
      <c r="AM110" s="990"/>
      <c r="AN110" s="990"/>
      <c r="AO110" s="990"/>
      <c r="AP110" s="990"/>
      <c r="AQ110" s="990"/>
      <c r="AR110" s="990"/>
      <c r="AS110" s="990"/>
      <c r="AT110" s="990"/>
      <c r="AU110" s="990"/>
      <c r="AV110" s="990"/>
      <c r="AW110" s="990"/>
      <c r="AX110" s="990"/>
      <c r="AY110" s="990"/>
      <c r="AZ110" s="990"/>
      <c r="BA110" s="990"/>
      <c r="BB110" s="990"/>
      <c r="BC110" s="990"/>
      <c r="BD110" s="990"/>
      <c r="BE110" s="990"/>
      <c r="BF110" s="990"/>
      <c r="BG110" s="990"/>
      <c r="BH110" s="990"/>
      <c r="BI110" s="990"/>
      <c r="BJ110" s="990"/>
      <c r="BK110" s="990"/>
      <c r="BL110" s="990"/>
      <c r="BM110" s="990"/>
      <c r="BN110" s="990"/>
      <c r="BO110" s="990"/>
      <c r="BP110" s="990"/>
    </row>
    <row r="111" spans="3:68" ht="14.25">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0"/>
      <c r="AA111" s="990"/>
      <c r="AB111" s="990"/>
      <c r="AC111" s="990"/>
      <c r="AD111" s="990"/>
      <c r="AE111" s="990"/>
      <c r="AF111" s="990"/>
      <c r="AG111" s="990"/>
      <c r="AH111" s="990"/>
      <c r="AI111" s="990"/>
      <c r="AJ111" s="990"/>
      <c r="AK111" s="990"/>
      <c r="AL111" s="990"/>
      <c r="AM111" s="990"/>
      <c r="AN111" s="990"/>
      <c r="AO111" s="990"/>
      <c r="AP111" s="990"/>
      <c r="AQ111" s="990"/>
      <c r="AR111" s="990"/>
      <c r="AS111" s="990"/>
      <c r="AT111" s="990"/>
      <c r="AU111" s="990"/>
      <c r="AV111" s="990"/>
      <c r="AW111" s="990"/>
      <c r="AX111" s="990"/>
      <c r="AY111" s="990"/>
      <c r="AZ111" s="990"/>
      <c r="BA111" s="990"/>
      <c r="BB111" s="990"/>
      <c r="BC111" s="990"/>
      <c r="BD111" s="990"/>
      <c r="BE111" s="990"/>
      <c r="BF111" s="990"/>
      <c r="BG111" s="990"/>
      <c r="BH111" s="990"/>
      <c r="BI111" s="990"/>
      <c r="BJ111" s="990"/>
      <c r="BK111" s="990"/>
      <c r="BL111" s="990"/>
      <c r="BM111" s="990"/>
      <c r="BN111" s="990"/>
      <c r="BO111" s="990"/>
      <c r="BP111" s="990"/>
    </row>
    <row r="112" spans="3:68" ht="14.25">
      <c r="C112" s="990"/>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0"/>
      <c r="AA112" s="990"/>
      <c r="AB112" s="990"/>
      <c r="AC112" s="990"/>
      <c r="AD112" s="990"/>
      <c r="AE112" s="990"/>
      <c r="AF112" s="990"/>
      <c r="AG112" s="990"/>
      <c r="AH112" s="990"/>
      <c r="AI112" s="990"/>
      <c r="AJ112" s="990"/>
      <c r="AK112" s="990"/>
      <c r="AL112" s="990"/>
      <c r="AM112" s="990"/>
      <c r="AN112" s="990"/>
      <c r="AO112" s="990"/>
      <c r="AP112" s="990"/>
      <c r="AQ112" s="990"/>
      <c r="AR112" s="990"/>
      <c r="AS112" s="990"/>
      <c r="AT112" s="990"/>
      <c r="AU112" s="990"/>
      <c r="AV112" s="990"/>
      <c r="AW112" s="990"/>
      <c r="AX112" s="990"/>
      <c r="AY112" s="990"/>
      <c r="AZ112" s="990"/>
      <c r="BA112" s="990"/>
      <c r="BB112" s="990"/>
      <c r="BC112" s="990"/>
      <c r="BD112" s="990"/>
      <c r="BE112" s="990"/>
      <c r="BF112" s="990"/>
      <c r="BG112" s="990"/>
      <c r="BH112" s="990"/>
      <c r="BI112" s="990"/>
      <c r="BJ112" s="990"/>
      <c r="BK112" s="990"/>
      <c r="BL112" s="990"/>
      <c r="BM112" s="990"/>
      <c r="BN112" s="990"/>
      <c r="BO112" s="990"/>
      <c r="BP112" s="990"/>
    </row>
    <row r="113" spans="3:68" ht="14.25">
      <c r="C113" s="990"/>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0"/>
      <c r="AA113" s="990"/>
      <c r="AB113" s="990"/>
      <c r="AC113" s="990"/>
      <c r="AD113" s="990"/>
      <c r="AE113" s="990"/>
      <c r="AF113" s="990"/>
      <c r="AG113" s="990"/>
      <c r="AH113" s="990"/>
      <c r="AI113" s="990"/>
      <c r="AJ113" s="990"/>
      <c r="AK113" s="990"/>
      <c r="AL113" s="990"/>
      <c r="AM113" s="990"/>
      <c r="AN113" s="990"/>
      <c r="AO113" s="990"/>
      <c r="AP113" s="990"/>
      <c r="AQ113" s="990"/>
      <c r="AR113" s="990"/>
      <c r="AS113" s="990"/>
      <c r="AT113" s="990"/>
      <c r="AU113" s="990"/>
      <c r="AV113" s="990"/>
      <c r="AW113" s="990"/>
      <c r="AX113" s="990"/>
      <c r="AY113" s="990"/>
      <c r="AZ113" s="990"/>
      <c r="BA113" s="990"/>
      <c r="BB113" s="990"/>
      <c r="BC113" s="990"/>
      <c r="BD113" s="990"/>
      <c r="BE113" s="990"/>
      <c r="BF113" s="990"/>
      <c r="BG113" s="990"/>
      <c r="BH113" s="990"/>
      <c r="BI113" s="990"/>
      <c r="BJ113" s="990"/>
      <c r="BK113" s="990"/>
      <c r="BL113" s="990"/>
      <c r="BM113" s="990"/>
      <c r="BN113" s="990"/>
      <c r="BO113" s="990"/>
      <c r="BP113" s="990"/>
    </row>
    <row r="114" spans="3:68" ht="14.25">
      <c r="C114" s="990"/>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0"/>
      <c r="AA114" s="990"/>
      <c r="AB114" s="990"/>
      <c r="AC114" s="990"/>
      <c r="AD114" s="990"/>
      <c r="AE114" s="990"/>
      <c r="AF114" s="990"/>
      <c r="AG114" s="990"/>
      <c r="AH114" s="990"/>
      <c r="AI114" s="990"/>
      <c r="AJ114" s="990"/>
      <c r="AK114" s="990"/>
      <c r="AL114" s="990"/>
      <c r="AM114" s="990"/>
      <c r="AN114" s="990"/>
      <c r="AO114" s="990"/>
      <c r="AP114" s="990"/>
      <c r="AQ114" s="990"/>
      <c r="AR114" s="990"/>
      <c r="AS114" s="990"/>
      <c r="AT114" s="990"/>
      <c r="AU114" s="990"/>
      <c r="AV114" s="990"/>
      <c r="AW114" s="990"/>
      <c r="AX114" s="990"/>
      <c r="AY114" s="990"/>
      <c r="AZ114" s="990"/>
      <c r="BA114" s="990"/>
      <c r="BB114" s="990"/>
      <c r="BC114" s="990"/>
      <c r="BD114" s="990"/>
      <c r="BE114" s="990"/>
      <c r="BF114" s="990"/>
      <c r="BG114" s="990"/>
      <c r="BH114" s="990"/>
      <c r="BI114" s="990"/>
      <c r="BJ114" s="990"/>
      <c r="BK114" s="990"/>
      <c r="BL114" s="990"/>
      <c r="BM114" s="990"/>
      <c r="BN114" s="990"/>
      <c r="BO114" s="990"/>
      <c r="BP114" s="990"/>
    </row>
    <row r="115" spans="3:68" ht="14.25">
      <c r="C115" s="990"/>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0"/>
      <c r="AA115" s="990"/>
      <c r="AB115" s="990"/>
      <c r="AC115" s="990"/>
      <c r="AD115" s="990"/>
      <c r="AE115" s="990"/>
      <c r="AF115" s="990"/>
      <c r="AG115" s="990"/>
      <c r="AH115" s="990"/>
      <c r="AI115" s="990"/>
      <c r="AJ115" s="990"/>
      <c r="AK115" s="990"/>
      <c r="AL115" s="990"/>
      <c r="AM115" s="990"/>
      <c r="AN115" s="990"/>
      <c r="AO115" s="990"/>
      <c r="AP115" s="990"/>
      <c r="AQ115" s="990"/>
      <c r="AR115" s="990"/>
      <c r="AS115" s="990"/>
      <c r="AT115" s="990"/>
      <c r="AU115" s="990"/>
      <c r="AV115" s="990"/>
      <c r="AW115" s="990"/>
      <c r="AX115" s="990"/>
      <c r="AY115" s="990"/>
      <c r="AZ115" s="990"/>
      <c r="BA115" s="990"/>
      <c r="BB115" s="990"/>
      <c r="BC115" s="990"/>
      <c r="BD115" s="990"/>
      <c r="BE115" s="990"/>
      <c r="BF115" s="990"/>
      <c r="BG115" s="990"/>
      <c r="BH115" s="990"/>
      <c r="BI115" s="990"/>
      <c r="BJ115" s="990"/>
      <c r="BK115" s="990"/>
      <c r="BL115" s="990"/>
      <c r="BM115" s="990"/>
      <c r="BN115" s="990"/>
      <c r="BO115" s="990"/>
      <c r="BP115" s="990"/>
    </row>
    <row r="116" spans="3:68" ht="14.25">
      <c r="C116" s="990"/>
      <c r="D116" s="990"/>
      <c r="E116" s="990"/>
      <c r="F116" s="990"/>
      <c r="G116" s="990"/>
      <c r="H116" s="990"/>
      <c r="I116" s="990"/>
      <c r="J116" s="990"/>
      <c r="K116" s="990"/>
      <c r="L116" s="990"/>
      <c r="M116" s="990"/>
      <c r="N116" s="990"/>
      <c r="O116" s="990"/>
      <c r="P116" s="990"/>
      <c r="Q116" s="990"/>
      <c r="R116" s="990"/>
      <c r="S116" s="990"/>
      <c r="T116" s="990"/>
      <c r="U116" s="990"/>
      <c r="V116" s="990"/>
      <c r="W116" s="990"/>
      <c r="X116" s="990"/>
      <c r="Y116" s="990"/>
      <c r="Z116" s="990"/>
      <c r="AA116" s="990"/>
      <c r="AB116" s="990"/>
      <c r="AC116" s="990"/>
      <c r="AD116" s="990"/>
      <c r="AE116" s="990"/>
      <c r="AF116" s="990"/>
      <c r="AG116" s="990"/>
      <c r="AH116" s="990"/>
      <c r="AI116" s="990"/>
      <c r="AJ116" s="990"/>
      <c r="AK116" s="990"/>
      <c r="AL116" s="990"/>
      <c r="AM116" s="990"/>
      <c r="AN116" s="990"/>
      <c r="AO116" s="990"/>
      <c r="AP116" s="990"/>
      <c r="AQ116" s="990"/>
      <c r="AR116" s="990"/>
      <c r="AS116" s="990"/>
      <c r="AT116" s="990"/>
      <c r="AU116" s="990"/>
      <c r="AV116" s="990"/>
      <c r="AW116" s="990"/>
      <c r="AX116" s="990"/>
      <c r="AY116" s="990"/>
      <c r="AZ116" s="990"/>
      <c r="BA116" s="990"/>
      <c r="BB116" s="990"/>
      <c r="BC116" s="990"/>
      <c r="BD116" s="990"/>
      <c r="BE116" s="990"/>
      <c r="BF116" s="990"/>
      <c r="BG116" s="990"/>
      <c r="BH116" s="990"/>
      <c r="BI116" s="990"/>
      <c r="BJ116" s="990"/>
      <c r="BK116" s="990"/>
      <c r="BL116" s="990"/>
      <c r="BM116" s="990"/>
      <c r="BN116" s="990"/>
      <c r="BO116" s="990"/>
      <c r="BP116" s="990"/>
    </row>
    <row r="117" spans="3:68" ht="14.25">
      <c r="C117" s="990"/>
      <c r="D117" s="990"/>
      <c r="E117" s="990"/>
      <c r="F117" s="990"/>
      <c r="G117" s="990"/>
      <c r="H117" s="990"/>
      <c r="I117" s="990"/>
      <c r="J117" s="990"/>
      <c r="K117" s="990"/>
      <c r="L117" s="990"/>
      <c r="M117" s="990"/>
      <c r="N117" s="990"/>
      <c r="O117" s="990"/>
      <c r="P117" s="990"/>
      <c r="Q117" s="990"/>
      <c r="R117" s="990"/>
      <c r="S117" s="990"/>
      <c r="T117" s="990"/>
      <c r="U117" s="990"/>
      <c r="V117" s="990"/>
      <c r="W117" s="990"/>
      <c r="X117" s="990"/>
      <c r="Y117" s="990"/>
      <c r="Z117" s="990"/>
      <c r="AA117" s="990"/>
      <c r="AB117" s="990"/>
      <c r="AC117" s="990"/>
      <c r="AD117" s="990"/>
      <c r="AE117" s="990"/>
      <c r="AF117" s="990"/>
      <c r="AG117" s="990"/>
      <c r="AH117" s="990"/>
      <c r="AI117" s="990"/>
      <c r="AJ117" s="990"/>
      <c r="AK117" s="990"/>
      <c r="AL117" s="990"/>
      <c r="AM117" s="990"/>
      <c r="AN117" s="990"/>
      <c r="AO117" s="990"/>
      <c r="AP117" s="990"/>
      <c r="AQ117" s="990"/>
      <c r="AR117" s="990"/>
      <c r="AS117" s="990"/>
      <c r="AT117" s="990"/>
      <c r="AU117" s="990"/>
      <c r="AV117" s="990"/>
      <c r="AW117" s="990"/>
      <c r="AX117" s="990"/>
      <c r="AY117" s="990"/>
      <c r="AZ117" s="990"/>
      <c r="BA117" s="990"/>
      <c r="BB117" s="990"/>
      <c r="BC117" s="990"/>
      <c r="BD117" s="990"/>
      <c r="BE117" s="990"/>
      <c r="BF117" s="990"/>
      <c r="BG117" s="990"/>
      <c r="BH117" s="990"/>
      <c r="BI117" s="990"/>
      <c r="BJ117" s="990"/>
      <c r="BK117" s="990"/>
      <c r="BL117" s="990"/>
      <c r="BM117" s="990"/>
      <c r="BN117" s="990"/>
      <c r="BO117" s="990"/>
      <c r="BP117" s="990"/>
    </row>
    <row r="118" spans="3:68" ht="14.25">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0"/>
      <c r="AA118" s="990"/>
      <c r="AB118" s="990"/>
      <c r="AC118" s="990"/>
      <c r="AD118" s="990"/>
      <c r="AE118" s="990"/>
      <c r="AF118" s="990"/>
      <c r="AG118" s="990"/>
      <c r="AH118" s="990"/>
      <c r="AI118" s="990"/>
      <c r="AJ118" s="990"/>
      <c r="AK118" s="990"/>
      <c r="AL118" s="990"/>
      <c r="AM118" s="990"/>
      <c r="AN118" s="990"/>
      <c r="AO118" s="990"/>
      <c r="AP118" s="990"/>
      <c r="AQ118" s="990"/>
      <c r="AR118" s="990"/>
      <c r="AS118" s="990"/>
      <c r="AT118" s="990"/>
      <c r="AU118" s="990"/>
      <c r="AV118" s="990"/>
      <c r="AW118" s="990"/>
      <c r="AX118" s="990"/>
      <c r="AY118" s="990"/>
      <c r="AZ118" s="990"/>
      <c r="BA118" s="990"/>
      <c r="BB118" s="990"/>
      <c r="BC118" s="990"/>
      <c r="BD118" s="990"/>
      <c r="BE118" s="990"/>
      <c r="BF118" s="990"/>
      <c r="BG118" s="990"/>
      <c r="BH118" s="990"/>
      <c r="BI118" s="990"/>
      <c r="BJ118" s="990"/>
      <c r="BK118" s="990"/>
      <c r="BL118" s="990"/>
      <c r="BM118" s="990"/>
      <c r="BN118" s="990"/>
      <c r="BO118" s="990"/>
      <c r="BP118" s="990"/>
    </row>
    <row r="119" spans="3:68" ht="14.25">
      <c r="C119" s="990"/>
      <c r="D119" s="990"/>
      <c r="E119" s="990"/>
      <c r="F119" s="990"/>
      <c r="G119" s="990"/>
      <c r="H119" s="990"/>
      <c r="I119" s="990"/>
      <c r="J119" s="990"/>
      <c r="K119" s="990"/>
      <c r="L119" s="990"/>
      <c r="M119" s="990"/>
      <c r="N119" s="990"/>
      <c r="O119" s="990"/>
      <c r="P119" s="990"/>
      <c r="Q119" s="990"/>
      <c r="R119" s="990"/>
      <c r="S119" s="990"/>
      <c r="T119" s="990"/>
      <c r="U119" s="990"/>
      <c r="V119" s="990"/>
      <c r="W119" s="990"/>
      <c r="X119" s="990"/>
      <c r="Y119" s="990"/>
      <c r="Z119" s="990"/>
      <c r="AA119" s="990"/>
      <c r="AB119" s="990"/>
      <c r="AC119" s="990"/>
      <c r="AD119" s="990"/>
      <c r="AE119" s="990"/>
      <c r="AF119" s="990"/>
      <c r="AG119" s="990"/>
      <c r="AH119" s="990"/>
      <c r="AI119" s="990"/>
      <c r="AJ119" s="990"/>
      <c r="AK119" s="990"/>
      <c r="AL119" s="990"/>
      <c r="AM119" s="990"/>
      <c r="AN119" s="990"/>
      <c r="AO119" s="990"/>
      <c r="AP119" s="990"/>
      <c r="AQ119" s="990"/>
      <c r="AR119" s="990"/>
      <c r="AS119" s="990"/>
      <c r="AT119" s="990"/>
      <c r="AU119" s="990"/>
      <c r="AV119" s="990"/>
      <c r="AW119" s="990"/>
      <c r="AX119" s="990"/>
      <c r="AY119" s="990"/>
      <c r="AZ119" s="990"/>
      <c r="BA119" s="990"/>
      <c r="BB119" s="990"/>
      <c r="BC119" s="990"/>
      <c r="BD119" s="990"/>
      <c r="BE119" s="990"/>
      <c r="BF119" s="990"/>
      <c r="BG119" s="990"/>
      <c r="BH119" s="990"/>
      <c r="BI119" s="990"/>
      <c r="BJ119" s="990"/>
      <c r="BK119" s="990"/>
      <c r="BL119" s="990"/>
      <c r="BM119" s="990"/>
      <c r="BN119" s="990"/>
      <c r="BO119" s="990"/>
      <c r="BP119" s="990"/>
    </row>
    <row r="120" spans="3:68" ht="14.25">
      <c r="C120" s="990"/>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0"/>
      <c r="AA120" s="990"/>
      <c r="AB120" s="990"/>
      <c r="AC120" s="990"/>
      <c r="AD120" s="990"/>
      <c r="AE120" s="990"/>
      <c r="AF120" s="990"/>
      <c r="AG120" s="990"/>
      <c r="AH120" s="990"/>
      <c r="AI120" s="990"/>
      <c r="AJ120" s="990"/>
      <c r="AK120" s="990"/>
      <c r="AL120" s="990"/>
      <c r="AM120" s="990"/>
      <c r="AN120" s="990"/>
      <c r="AO120" s="990"/>
      <c r="AP120" s="990"/>
      <c r="AQ120" s="990"/>
      <c r="AR120" s="990"/>
      <c r="AS120" s="990"/>
      <c r="AT120" s="990"/>
      <c r="AU120" s="990"/>
      <c r="AV120" s="990"/>
      <c r="AW120" s="990"/>
      <c r="AX120" s="990"/>
      <c r="AY120" s="990"/>
      <c r="AZ120" s="990"/>
      <c r="BA120" s="990"/>
      <c r="BB120" s="990"/>
      <c r="BC120" s="990"/>
      <c r="BD120" s="990"/>
      <c r="BE120" s="990"/>
      <c r="BF120" s="990"/>
      <c r="BG120" s="990"/>
      <c r="BH120" s="990"/>
      <c r="BI120" s="990"/>
      <c r="BJ120" s="990"/>
      <c r="BK120" s="990"/>
      <c r="BL120" s="990"/>
      <c r="BM120" s="990"/>
      <c r="BN120" s="990"/>
      <c r="BO120" s="990"/>
      <c r="BP120" s="990"/>
    </row>
    <row r="121" spans="3:68" ht="14.25">
      <c r="C121" s="990"/>
      <c r="D121" s="990"/>
      <c r="E121" s="990"/>
      <c r="F121" s="990"/>
      <c r="G121" s="990"/>
      <c r="H121" s="990"/>
      <c r="I121" s="990"/>
      <c r="J121" s="990"/>
      <c r="K121" s="990"/>
      <c r="L121" s="990"/>
      <c r="M121" s="990"/>
      <c r="N121" s="990"/>
      <c r="O121" s="990"/>
      <c r="P121" s="990"/>
      <c r="Q121" s="990"/>
      <c r="R121" s="990"/>
      <c r="S121" s="990"/>
      <c r="T121" s="990"/>
      <c r="U121" s="990"/>
      <c r="V121" s="990"/>
      <c r="W121" s="990"/>
      <c r="X121" s="990"/>
      <c r="Y121" s="990"/>
      <c r="Z121" s="990"/>
      <c r="AA121" s="990"/>
      <c r="AB121" s="990"/>
      <c r="AC121" s="990"/>
      <c r="AD121" s="990"/>
      <c r="AE121" s="990"/>
      <c r="AF121" s="990"/>
      <c r="AG121" s="990"/>
      <c r="AH121" s="990"/>
      <c r="AI121" s="990"/>
      <c r="AJ121" s="990"/>
      <c r="AK121" s="990"/>
      <c r="AL121" s="990"/>
      <c r="AM121" s="990"/>
      <c r="AN121" s="990"/>
      <c r="AO121" s="990"/>
      <c r="AP121" s="990"/>
      <c r="AQ121" s="990"/>
      <c r="AR121" s="990"/>
      <c r="AS121" s="990"/>
      <c r="AT121" s="990"/>
      <c r="AU121" s="990"/>
      <c r="AV121" s="990"/>
      <c r="AW121" s="990"/>
      <c r="AX121" s="990"/>
      <c r="AY121" s="990"/>
      <c r="AZ121" s="990"/>
      <c r="BA121" s="990"/>
      <c r="BB121" s="990"/>
      <c r="BC121" s="990"/>
      <c r="BD121" s="990"/>
      <c r="BE121" s="990"/>
      <c r="BF121" s="990"/>
      <c r="BG121" s="990"/>
      <c r="BH121" s="990"/>
      <c r="BI121" s="990"/>
      <c r="BJ121" s="990"/>
      <c r="BK121" s="990"/>
      <c r="BL121" s="990"/>
      <c r="BM121" s="990"/>
      <c r="BN121" s="990"/>
      <c r="BO121" s="990"/>
      <c r="BP121" s="990"/>
    </row>
    <row r="122" spans="3:68" ht="14.25">
      <c r="C122" s="990"/>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0"/>
      <c r="AA122" s="990"/>
      <c r="AB122" s="990"/>
      <c r="AC122" s="990"/>
      <c r="AD122" s="990"/>
      <c r="AE122" s="990"/>
      <c r="AF122" s="990"/>
      <c r="AG122" s="990"/>
      <c r="AH122" s="990"/>
      <c r="AI122" s="990"/>
      <c r="AJ122" s="990"/>
      <c r="AK122" s="990"/>
      <c r="AL122" s="990"/>
      <c r="AM122" s="990"/>
      <c r="AN122" s="990"/>
      <c r="AO122" s="990"/>
      <c r="AP122" s="990"/>
      <c r="AQ122" s="990"/>
      <c r="AR122" s="990"/>
      <c r="AS122" s="990"/>
      <c r="AT122" s="990"/>
      <c r="AU122" s="990"/>
      <c r="AV122" s="990"/>
      <c r="AW122" s="990"/>
      <c r="AX122" s="990"/>
      <c r="AY122" s="990"/>
      <c r="AZ122" s="990"/>
      <c r="BA122" s="990"/>
      <c r="BB122" s="990"/>
      <c r="BC122" s="990"/>
      <c r="BD122" s="990"/>
      <c r="BE122" s="990"/>
      <c r="BF122" s="990"/>
      <c r="BG122" s="990"/>
      <c r="BH122" s="990"/>
      <c r="BI122" s="990"/>
      <c r="BJ122" s="990"/>
      <c r="BK122" s="990"/>
      <c r="BL122" s="990"/>
      <c r="BM122" s="990"/>
      <c r="BN122" s="990"/>
      <c r="BO122" s="990"/>
      <c r="BP122" s="990"/>
    </row>
    <row r="123" spans="3:68" ht="14.25">
      <c r="C123" s="990"/>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0"/>
      <c r="AA123" s="990"/>
      <c r="AB123" s="990"/>
      <c r="AC123" s="990"/>
      <c r="AD123" s="990"/>
      <c r="AE123" s="990"/>
      <c r="AF123" s="990"/>
      <c r="AG123" s="990"/>
      <c r="AH123" s="990"/>
      <c r="AI123" s="990"/>
      <c r="AJ123" s="990"/>
      <c r="AK123" s="990"/>
      <c r="AL123" s="990"/>
      <c r="AM123" s="990"/>
      <c r="AN123" s="990"/>
      <c r="AO123" s="990"/>
      <c r="AP123" s="990"/>
      <c r="AQ123" s="990"/>
      <c r="AR123" s="990"/>
      <c r="AS123" s="990"/>
      <c r="AT123" s="990"/>
      <c r="AU123" s="990"/>
      <c r="AV123" s="990"/>
      <c r="AW123" s="990"/>
      <c r="AX123" s="990"/>
      <c r="AY123" s="990"/>
      <c r="AZ123" s="990"/>
      <c r="BA123" s="990"/>
      <c r="BB123" s="990"/>
      <c r="BC123" s="990"/>
      <c r="BD123" s="990"/>
      <c r="BE123" s="990"/>
      <c r="BF123" s="990"/>
      <c r="BG123" s="990"/>
      <c r="BH123" s="990"/>
      <c r="BI123" s="990"/>
      <c r="BJ123" s="990"/>
      <c r="BK123" s="990"/>
      <c r="BL123" s="990"/>
      <c r="BM123" s="990"/>
      <c r="BN123" s="990"/>
      <c r="BO123" s="990"/>
      <c r="BP123" s="990"/>
    </row>
    <row r="124" spans="3:68" ht="14.25">
      <c r="C124" s="990"/>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0"/>
      <c r="AA124" s="990"/>
      <c r="AB124" s="990"/>
      <c r="AC124" s="990"/>
      <c r="AD124" s="990"/>
      <c r="AE124" s="990"/>
      <c r="AF124" s="990"/>
      <c r="AG124" s="990"/>
      <c r="AH124" s="990"/>
      <c r="AI124" s="990"/>
      <c r="AJ124" s="990"/>
      <c r="AK124" s="990"/>
      <c r="AL124" s="990"/>
      <c r="AM124" s="990"/>
      <c r="AN124" s="990"/>
      <c r="AO124" s="990"/>
      <c r="AP124" s="990"/>
      <c r="AQ124" s="990"/>
      <c r="AR124" s="990"/>
      <c r="AS124" s="990"/>
      <c r="AT124" s="990"/>
      <c r="AU124" s="990"/>
      <c r="AV124" s="990"/>
      <c r="AW124" s="990"/>
      <c r="AX124" s="990"/>
      <c r="AY124" s="990"/>
      <c r="AZ124" s="990"/>
      <c r="BA124" s="990"/>
      <c r="BB124" s="990"/>
      <c r="BC124" s="990"/>
      <c r="BD124" s="990"/>
      <c r="BE124" s="990"/>
      <c r="BF124" s="990"/>
      <c r="BG124" s="990"/>
      <c r="BH124" s="990"/>
      <c r="BI124" s="990"/>
      <c r="BJ124" s="990"/>
      <c r="BK124" s="990"/>
      <c r="BL124" s="990"/>
      <c r="BM124" s="990"/>
      <c r="BN124" s="990"/>
      <c r="BO124" s="990"/>
      <c r="BP124" s="990"/>
    </row>
    <row r="125" spans="3:68" ht="14.25">
      <c r="C125" s="990"/>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0"/>
      <c r="AA125" s="990"/>
      <c r="AB125" s="990"/>
      <c r="AC125" s="990"/>
      <c r="AD125" s="990"/>
      <c r="AE125" s="990"/>
      <c r="AF125" s="990"/>
      <c r="AG125" s="990"/>
      <c r="AH125" s="990"/>
      <c r="AI125" s="990"/>
      <c r="AJ125" s="990"/>
      <c r="AK125" s="990"/>
      <c r="AL125" s="990"/>
      <c r="AM125" s="990"/>
      <c r="AN125" s="990"/>
      <c r="AO125" s="990"/>
      <c r="AP125" s="990"/>
      <c r="AQ125" s="990"/>
      <c r="AR125" s="990"/>
      <c r="AS125" s="990"/>
      <c r="AT125" s="990"/>
      <c r="AU125" s="990"/>
      <c r="AV125" s="990"/>
      <c r="AW125" s="990"/>
      <c r="AX125" s="990"/>
      <c r="AY125" s="990"/>
      <c r="AZ125" s="990"/>
      <c r="BA125" s="990"/>
      <c r="BB125" s="990"/>
      <c r="BC125" s="990"/>
      <c r="BD125" s="990"/>
      <c r="BE125" s="990"/>
      <c r="BF125" s="990"/>
      <c r="BG125" s="990"/>
      <c r="BH125" s="990"/>
      <c r="BI125" s="990"/>
      <c r="BJ125" s="990"/>
      <c r="BK125" s="990"/>
      <c r="BL125" s="990"/>
      <c r="BM125" s="990"/>
      <c r="BN125" s="990"/>
      <c r="BO125" s="990"/>
      <c r="BP125" s="990"/>
    </row>
    <row r="126" spans="3:68" ht="14.25">
      <c r="C126" s="990"/>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0"/>
      <c r="AA126" s="990"/>
      <c r="AB126" s="990"/>
      <c r="AC126" s="990"/>
      <c r="AD126" s="990"/>
      <c r="AE126" s="990"/>
      <c r="AF126" s="990"/>
      <c r="AG126" s="990"/>
      <c r="AH126" s="990"/>
      <c r="AI126" s="990"/>
      <c r="AJ126" s="990"/>
      <c r="AK126" s="990"/>
      <c r="AL126" s="990"/>
      <c r="AM126" s="990"/>
      <c r="AN126" s="990"/>
      <c r="AO126" s="990"/>
      <c r="AP126" s="990"/>
      <c r="AQ126" s="990"/>
      <c r="AR126" s="990"/>
      <c r="AS126" s="990"/>
      <c r="AT126" s="990"/>
      <c r="AU126" s="990"/>
      <c r="AV126" s="990"/>
      <c r="AW126" s="990"/>
      <c r="AX126" s="990"/>
      <c r="AY126" s="990"/>
      <c r="AZ126" s="990"/>
      <c r="BA126" s="990"/>
      <c r="BB126" s="990"/>
      <c r="BC126" s="990"/>
      <c r="BD126" s="990"/>
      <c r="BE126" s="990"/>
      <c r="BF126" s="990"/>
      <c r="BG126" s="990"/>
      <c r="BH126" s="990"/>
      <c r="BI126" s="990"/>
      <c r="BJ126" s="990"/>
      <c r="BK126" s="990"/>
      <c r="BL126" s="990"/>
      <c r="BM126" s="990"/>
      <c r="BN126" s="990"/>
      <c r="BO126" s="990"/>
      <c r="BP126" s="990"/>
    </row>
    <row r="127" spans="3:68" ht="14.25">
      <c r="C127" s="990"/>
      <c r="D127" s="990"/>
      <c r="E127" s="990"/>
      <c r="F127" s="990"/>
      <c r="G127" s="990"/>
      <c r="H127" s="990"/>
      <c r="I127" s="990"/>
      <c r="J127" s="990"/>
      <c r="K127" s="990"/>
      <c r="L127" s="990"/>
      <c r="M127" s="990"/>
      <c r="N127" s="990"/>
      <c r="O127" s="990"/>
      <c r="P127" s="990"/>
      <c r="Q127" s="990"/>
      <c r="R127" s="990"/>
      <c r="S127" s="990"/>
      <c r="T127" s="990"/>
      <c r="U127" s="990"/>
      <c r="V127" s="990"/>
      <c r="W127" s="990"/>
      <c r="X127" s="990"/>
      <c r="Y127" s="990"/>
      <c r="Z127" s="990"/>
      <c r="AA127" s="990"/>
      <c r="AB127" s="990"/>
      <c r="AC127" s="990"/>
      <c r="AD127" s="990"/>
      <c r="AE127" s="990"/>
      <c r="AF127" s="990"/>
      <c r="AG127" s="990"/>
      <c r="AH127" s="990"/>
      <c r="AI127" s="990"/>
      <c r="AJ127" s="990"/>
      <c r="AK127" s="990"/>
      <c r="AL127" s="990"/>
      <c r="AM127" s="990"/>
      <c r="AN127" s="990"/>
      <c r="AO127" s="990"/>
      <c r="AP127" s="990"/>
      <c r="AQ127" s="990"/>
      <c r="AR127" s="990"/>
      <c r="AS127" s="990"/>
      <c r="AT127" s="990"/>
      <c r="AU127" s="990"/>
      <c r="AV127" s="990"/>
      <c r="AW127" s="990"/>
      <c r="AX127" s="990"/>
      <c r="AY127" s="990"/>
      <c r="AZ127" s="990"/>
      <c r="BA127" s="990"/>
      <c r="BB127" s="990"/>
      <c r="BC127" s="990"/>
      <c r="BD127" s="990"/>
      <c r="BE127" s="990"/>
      <c r="BF127" s="990"/>
      <c r="BG127" s="990"/>
      <c r="BH127" s="990"/>
      <c r="BI127" s="990"/>
      <c r="BJ127" s="990"/>
      <c r="BK127" s="990"/>
      <c r="BL127" s="990"/>
      <c r="BM127" s="990"/>
      <c r="BN127" s="990"/>
      <c r="BO127" s="990"/>
      <c r="BP127" s="990"/>
    </row>
    <row r="128" spans="3:68" ht="14.25">
      <c r="C128" s="990"/>
      <c r="D128" s="990"/>
      <c r="E128" s="990"/>
      <c r="F128" s="990"/>
      <c r="G128" s="990"/>
      <c r="H128" s="990"/>
      <c r="I128" s="990"/>
      <c r="J128" s="990"/>
      <c r="K128" s="990"/>
      <c r="L128" s="990"/>
      <c r="M128" s="990"/>
      <c r="N128" s="990"/>
      <c r="O128" s="990"/>
      <c r="P128" s="990"/>
      <c r="Q128" s="990"/>
      <c r="R128" s="990"/>
      <c r="S128" s="990"/>
      <c r="T128" s="990"/>
      <c r="U128" s="990"/>
      <c r="V128" s="990"/>
      <c r="W128" s="990"/>
      <c r="X128" s="990"/>
      <c r="Y128" s="990"/>
      <c r="Z128" s="990"/>
      <c r="AA128" s="990"/>
      <c r="AB128" s="990"/>
      <c r="AC128" s="990"/>
      <c r="AD128" s="990"/>
      <c r="AE128" s="990"/>
      <c r="AF128" s="990"/>
      <c r="AG128" s="990"/>
      <c r="AH128" s="990"/>
      <c r="AI128" s="990"/>
      <c r="AJ128" s="990"/>
      <c r="AK128" s="990"/>
      <c r="AL128" s="990"/>
      <c r="AM128" s="990"/>
      <c r="AN128" s="990"/>
      <c r="AO128" s="990"/>
      <c r="AP128" s="990"/>
      <c r="AQ128" s="990"/>
      <c r="AR128" s="990"/>
      <c r="AS128" s="990"/>
      <c r="AT128" s="990"/>
      <c r="AU128" s="990"/>
      <c r="AV128" s="990"/>
      <c r="AW128" s="990"/>
      <c r="AX128" s="990"/>
      <c r="AY128" s="990"/>
      <c r="AZ128" s="990"/>
      <c r="BA128" s="990"/>
      <c r="BB128" s="990"/>
      <c r="BC128" s="990"/>
      <c r="BD128" s="990"/>
      <c r="BE128" s="990"/>
      <c r="BF128" s="990"/>
      <c r="BG128" s="990"/>
      <c r="BH128" s="990"/>
      <c r="BI128" s="990"/>
      <c r="BJ128" s="990"/>
      <c r="BK128" s="990"/>
      <c r="BL128" s="990"/>
      <c r="BM128" s="990"/>
      <c r="BN128" s="990"/>
      <c r="BO128" s="990"/>
      <c r="BP128" s="990"/>
    </row>
    <row r="129" spans="3:68" ht="14.25">
      <c r="C129" s="990"/>
      <c r="D129" s="990"/>
      <c r="E129" s="990"/>
      <c r="F129" s="990"/>
      <c r="G129" s="990"/>
      <c r="H129" s="990"/>
      <c r="I129" s="990"/>
      <c r="J129" s="990"/>
      <c r="K129" s="990"/>
      <c r="L129" s="990"/>
      <c r="M129" s="990"/>
      <c r="N129" s="990"/>
      <c r="O129" s="990"/>
      <c r="P129" s="990"/>
      <c r="Q129" s="990"/>
      <c r="R129" s="990"/>
      <c r="S129" s="990"/>
      <c r="T129" s="990"/>
      <c r="U129" s="990"/>
      <c r="V129" s="990"/>
      <c r="W129" s="990"/>
      <c r="X129" s="990"/>
      <c r="Y129" s="990"/>
      <c r="Z129" s="990"/>
      <c r="AA129" s="990"/>
      <c r="AB129" s="990"/>
      <c r="AC129" s="990"/>
      <c r="AD129" s="990"/>
      <c r="AE129" s="990"/>
      <c r="AF129" s="990"/>
      <c r="AG129" s="990"/>
      <c r="AH129" s="990"/>
      <c r="AI129" s="990"/>
      <c r="AJ129" s="990"/>
      <c r="AK129" s="990"/>
      <c r="AL129" s="990"/>
      <c r="AM129" s="990"/>
      <c r="AN129" s="990"/>
      <c r="AO129" s="990"/>
      <c r="AP129" s="990"/>
      <c r="AQ129" s="990"/>
      <c r="AR129" s="990"/>
      <c r="AS129" s="990"/>
      <c r="AT129" s="990"/>
      <c r="AU129" s="990"/>
      <c r="AV129" s="990"/>
      <c r="AW129" s="990"/>
      <c r="AX129" s="990"/>
      <c r="AY129" s="990"/>
      <c r="AZ129" s="990"/>
      <c r="BA129" s="990"/>
      <c r="BB129" s="990"/>
      <c r="BC129" s="990"/>
      <c r="BD129" s="990"/>
      <c r="BE129" s="990"/>
      <c r="BF129" s="990"/>
      <c r="BG129" s="990"/>
      <c r="BH129" s="990"/>
      <c r="BI129" s="990"/>
      <c r="BJ129" s="990"/>
      <c r="BK129" s="990"/>
      <c r="BL129" s="990"/>
      <c r="BM129" s="990"/>
      <c r="BN129" s="990"/>
      <c r="BO129" s="990"/>
      <c r="BP129" s="990"/>
    </row>
    <row r="130" spans="3:68" ht="14.25">
      <c r="C130" s="990"/>
      <c r="D130" s="990"/>
      <c r="E130" s="990"/>
      <c r="F130" s="990"/>
      <c r="G130" s="990"/>
      <c r="H130" s="990"/>
      <c r="I130" s="990"/>
      <c r="J130" s="990"/>
      <c r="K130" s="990"/>
      <c r="L130" s="990"/>
      <c r="M130" s="990"/>
      <c r="N130" s="990"/>
      <c r="O130" s="990"/>
      <c r="P130" s="990"/>
      <c r="Q130" s="990"/>
      <c r="R130" s="990"/>
      <c r="S130" s="990"/>
      <c r="T130" s="990"/>
      <c r="U130" s="990"/>
      <c r="V130" s="990"/>
      <c r="W130" s="990"/>
      <c r="X130" s="990"/>
      <c r="Y130" s="990"/>
      <c r="Z130" s="990"/>
      <c r="AA130" s="990"/>
      <c r="AB130" s="990"/>
      <c r="AC130" s="990"/>
      <c r="AD130" s="990"/>
      <c r="AE130" s="990"/>
      <c r="AF130" s="990"/>
      <c r="AG130" s="990"/>
      <c r="AH130" s="990"/>
      <c r="AI130" s="990"/>
      <c r="AJ130" s="990"/>
      <c r="AK130" s="990"/>
      <c r="AL130" s="990"/>
      <c r="AM130" s="990"/>
      <c r="AN130" s="990"/>
      <c r="AO130" s="990"/>
      <c r="AP130" s="990"/>
      <c r="AQ130" s="990"/>
      <c r="AR130" s="990"/>
      <c r="AS130" s="990"/>
      <c r="AT130" s="990"/>
      <c r="AU130" s="990"/>
      <c r="AV130" s="990"/>
      <c r="AW130" s="990"/>
      <c r="AX130" s="990"/>
      <c r="AY130" s="990"/>
      <c r="AZ130" s="990"/>
      <c r="BA130" s="990"/>
      <c r="BB130" s="990"/>
      <c r="BC130" s="990"/>
      <c r="BD130" s="990"/>
      <c r="BE130" s="990"/>
      <c r="BF130" s="990"/>
      <c r="BG130" s="990"/>
      <c r="BH130" s="990"/>
      <c r="BI130" s="990"/>
      <c r="BJ130" s="990"/>
      <c r="BK130" s="990"/>
      <c r="BL130" s="990"/>
      <c r="BM130" s="990"/>
      <c r="BN130" s="990"/>
      <c r="BO130" s="990"/>
      <c r="BP130" s="990"/>
    </row>
    <row r="131" spans="3:68" ht="14.25">
      <c r="C131" s="990"/>
      <c r="D131" s="990"/>
      <c r="E131" s="990"/>
      <c r="F131" s="990"/>
      <c r="G131" s="990"/>
      <c r="H131" s="990"/>
      <c r="I131" s="990"/>
      <c r="J131" s="990"/>
      <c r="K131" s="990"/>
      <c r="L131" s="990"/>
      <c r="M131" s="990"/>
      <c r="N131" s="990"/>
      <c r="O131" s="990"/>
      <c r="P131" s="990"/>
      <c r="Q131" s="990"/>
      <c r="R131" s="990"/>
      <c r="S131" s="990"/>
      <c r="T131" s="990"/>
      <c r="U131" s="990"/>
      <c r="V131" s="990"/>
      <c r="W131" s="990"/>
      <c r="X131" s="990"/>
      <c r="Y131" s="990"/>
      <c r="Z131" s="990"/>
      <c r="AA131" s="990"/>
      <c r="AB131" s="990"/>
      <c r="AC131" s="990"/>
      <c r="AD131" s="990"/>
      <c r="AE131" s="990"/>
      <c r="AF131" s="990"/>
      <c r="AG131" s="990"/>
      <c r="AH131" s="990"/>
      <c r="AI131" s="990"/>
      <c r="AJ131" s="990"/>
      <c r="AK131" s="990"/>
      <c r="AL131" s="990"/>
      <c r="AM131" s="990"/>
      <c r="AN131" s="990"/>
      <c r="AO131" s="990"/>
      <c r="AP131" s="990"/>
      <c r="AQ131" s="990"/>
      <c r="AR131" s="990"/>
      <c r="AS131" s="990"/>
      <c r="AT131" s="990"/>
      <c r="AU131" s="990"/>
      <c r="AV131" s="990"/>
      <c r="AW131" s="990"/>
      <c r="AX131" s="990"/>
      <c r="AY131" s="990"/>
      <c r="AZ131" s="990"/>
      <c r="BA131" s="990"/>
      <c r="BB131" s="990"/>
      <c r="BC131" s="990"/>
      <c r="BD131" s="990"/>
      <c r="BE131" s="990"/>
      <c r="BF131" s="990"/>
      <c r="BG131" s="990"/>
      <c r="BH131" s="990"/>
      <c r="BI131" s="990"/>
      <c r="BJ131" s="990"/>
      <c r="BK131" s="990"/>
      <c r="BL131" s="990"/>
      <c r="BM131" s="990"/>
      <c r="BN131" s="990"/>
      <c r="BO131" s="990"/>
      <c r="BP131" s="990"/>
    </row>
    <row r="132" spans="3:68" ht="14.25">
      <c r="C132" s="990"/>
      <c r="D132" s="990"/>
      <c r="E132" s="990"/>
      <c r="F132" s="990"/>
      <c r="G132" s="990"/>
      <c r="H132" s="990"/>
      <c r="I132" s="990"/>
      <c r="J132" s="990"/>
      <c r="K132" s="990"/>
      <c r="L132" s="990"/>
      <c r="M132" s="990"/>
      <c r="N132" s="990"/>
      <c r="O132" s="990"/>
      <c r="P132" s="990"/>
      <c r="Q132" s="990"/>
      <c r="R132" s="990"/>
      <c r="S132" s="990"/>
      <c r="T132" s="990"/>
      <c r="U132" s="990"/>
      <c r="V132" s="990"/>
      <c r="W132" s="990"/>
      <c r="X132" s="990"/>
      <c r="Y132" s="990"/>
      <c r="Z132" s="990"/>
      <c r="AA132" s="990"/>
      <c r="AB132" s="990"/>
      <c r="AC132" s="990"/>
      <c r="AD132" s="990"/>
      <c r="AE132" s="990"/>
      <c r="AF132" s="990"/>
      <c r="AG132" s="990"/>
      <c r="AH132" s="990"/>
      <c r="AI132" s="990"/>
      <c r="AJ132" s="990"/>
      <c r="AK132" s="990"/>
      <c r="AL132" s="990"/>
      <c r="AM132" s="990"/>
      <c r="AN132" s="990"/>
      <c r="AO132" s="990"/>
      <c r="AP132" s="990"/>
      <c r="AQ132" s="990"/>
      <c r="AR132" s="990"/>
      <c r="AS132" s="990"/>
      <c r="AT132" s="990"/>
      <c r="AU132" s="990"/>
      <c r="AV132" s="990"/>
      <c r="AW132" s="990"/>
      <c r="AX132" s="990"/>
      <c r="AY132" s="990"/>
      <c r="AZ132" s="990"/>
      <c r="BA132" s="990"/>
      <c r="BB132" s="990"/>
      <c r="BC132" s="990"/>
      <c r="BD132" s="990"/>
      <c r="BE132" s="990"/>
      <c r="BF132" s="990"/>
      <c r="BG132" s="990"/>
      <c r="BH132" s="990"/>
      <c r="BI132" s="990"/>
      <c r="BJ132" s="990"/>
      <c r="BK132" s="990"/>
      <c r="BL132" s="990"/>
      <c r="BM132" s="990"/>
      <c r="BN132" s="990"/>
      <c r="BO132" s="990"/>
      <c r="BP132" s="990"/>
    </row>
    <row r="133" spans="3:68" ht="14.25">
      <c r="C133" s="990"/>
      <c r="D133" s="990"/>
      <c r="E133" s="990"/>
      <c r="F133" s="990"/>
      <c r="G133" s="990"/>
      <c r="H133" s="990"/>
      <c r="I133" s="990"/>
      <c r="J133" s="990"/>
      <c r="K133" s="990"/>
      <c r="L133" s="990"/>
      <c r="M133" s="990"/>
      <c r="N133" s="990"/>
      <c r="O133" s="990"/>
      <c r="P133" s="990"/>
      <c r="Q133" s="990"/>
      <c r="R133" s="990"/>
      <c r="S133" s="990"/>
      <c r="T133" s="990"/>
      <c r="U133" s="990"/>
      <c r="V133" s="990"/>
      <c r="W133" s="990"/>
      <c r="X133" s="990"/>
      <c r="Y133" s="990"/>
      <c r="Z133" s="990"/>
      <c r="AA133" s="990"/>
      <c r="AB133" s="990"/>
      <c r="AC133" s="990"/>
      <c r="AD133" s="990"/>
      <c r="AE133" s="990"/>
      <c r="AF133" s="990"/>
      <c r="AG133" s="990"/>
      <c r="AH133" s="990"/>
      <c r="AI133" s="990"/>
      <c r="AJ133" s="990"/>
      <c r="AK133" s="990"/>
      <c r="AL133" s="990"/>
      <c r="AM133" s="990"/>
      <c r="AN133" s="990"/>
      <c r="AO133" s="990"/>
      <c r="AP133" s="990"/>
      <c r="AQ133" s="990"/>
      <c r="AR133" s="990"/>
      <c r="AS133" s="990"/>
      <c r="AT133" s="990"/>
      <c r="AU133" s="990"/>
      <c r="AV133" s="990"/>
      <c r="AW133" s="990"/>
      <c r="AX133" s="990"/>
      <c r="AY133" s="990"/>
      <c r="AZ133" s="990"/>
      <c r="BA133" s="990"/>
      <c r="BB133" s="990"/>
      <c r="BC133" s="990"/>
      <c r="BD133" s="990"/>
      <c r="BE133" s="990"/>
      <c r="BF133" s="990"/>
      <c r="BG133" s="990"/>
      <c r="BH133" s="990"/>
      <c r="BI133" s="990"/>
      <c r="BJ133" s="990"/>
      <c r="BK133" s="990"/>
      <c r="BL133" s="990"/>
      <c r="BM133" s="990"/>
      <c r="BN133" s="990"/>
      <c r="BO133" s="990"/>
      <c r="BP133" s="990"/>
    </row>
    <row r="134" spans="3:68" ht="14.25">
      <c r="C134" s="990"/>
      <c r="D134" s="990"/>
      <c r="E134" s="990"/>
      <c r="F134" s="990"/>
      <c r="G134" s="990"/>
      <c r="H134" s="990"/>
      <c r="I134" s="990"/>
      <c r="J134" s="990"/>
      <c r="K134" s="990"/>
      <c r="L134" s="990"/>
      <c r="M134" s="990"/>
      <c r="N134" s="990"/>
      <c r="O134" s="990"/>
      <c r="P134" s="990"/>
      <c r="Q134" s="990"/>
      <c r="R134" s="990"/>
      <c r="S134" s="990"/>
      <c r="T134" s="990"/>
      <c r="U134" s="990"/>
      <c r="V134" s="990"/>
      <c r="W134" s="990"/>
      <c r="X134" s="990"/>
      <c r="Y134" s="990"/>
      <c r="Z134" s="990"/>
      <c r="AA134" s="990"/>
      <c r="AB134" s="990"/>
      <c r="AC134" s="990"/>
      <c r="AD134" s="990"/>
      <c r="AE134" s="990"/>
      <c r="AF134" s="990"/>
      <c r="AG134" s="990"/>
      <c r="AH134" s="990"/>
      <c r="AI134" s="990"/>
      <c r="AJ134" s="990"/>
      <c r="AK134" s="990"/>
      <c r="AL134" s="990"/>
      <c r="AM134" s="990"/>
      <c r="AN134" s="990"/>
      <c r="AO134" s="990"/>
      <c r="AP134" s="990"/>
      <c r="AQ134" s="990"/>
      <c r="AR134" s="990"/>
      <c r="AS134" s="990"/>
      <c r="AT134" s="990"/>
      <c r="AU134" s="990"/>
      <c r="AV134" s="990"/>
      <c r="AW134" s="990"/>
      <c r="AX134" s="990"/>
      <c r="AY134" s="990"/>
      <c r="AZ134" s="990"/>
      <c r="BA134" s="990"/>
      <c r="BB134" s="990"/>
      <c r="BC134" s="990"/>
      <c r="BD134" s="990"/>
      <c r="BE134" s="990"/>
      <c r="BF134" s="990"/>
      <c r="BG134" s="990"/>
      <c r="BH134" s="990"/>
      <c r="BI134" s="990"/>
      <c r="BJ134" s="990"/>
      <c r="BK134" s="990"/>
      <c r="BL134" s="990"/>
      <c r="BM134" s="990"/>
      <c r="BN134" s="990"/>
      <c r="BO134" s="990"/>
      <c r="BP134" s="990"/>
    </row>
    <row r="135" spans="3:68" ht="14.25">
      <c r="C135" s="990"/>
      <c r="D135" s="990"/>
      <c r="E135" s="990"/>
      <c r="F135" s="990"/>
      <c r="G135" s="990"/>
      <c r="H135" s="990"/>
      <c r="I135" s="990"/>
      <c r="J135" s="990"/>
      <c r="K135" s="990"/>
      <c r="L135" s="990"/>
      <c r="M135" s="990"/>
      <c r="N135" s="990"/>
      <c r="O135" s="990"/>
      <c r="P135" s="990"/>
      <c r="Q135" s="990"/>
      <c r="R135" s="990"/>
      <c r="S135" s="990"/>
      <c r="T135" s="990"/>
      <c r="U135" s="990"/>
      <c r="V135" s="990"/>
      <c r="W135" s="990"/>
      <c r="X135" s="990"/>
      <c r="Y135" s="990"/>
      <c r="Z135" s="990"/>
      <c r="AA135" s="990"/>
      <c r="AB135" s="990"/>
      <c r="AC135" s="990"/>
      <c r="AD135" s="990"/>
      <c r="AE135" s="990"/>
      <c r="AF135" s="990"/>
      <c r="AG135" s="990"/>
      <c r="AH135" s="990"/>
      <c r="AI135" s="990"/>
      <c r="AJ135" s="990"/>
      <c r="AK135" s="990"/>
      <c r="AL135" s="990"/>
      <c r="AM135" s="990"/>
      <c r="AN135" s="990"/>
      <c r="AO135" s="990"/>
      <c r="AP135" s="990"/>
      <c r="AQ135" s="990"/>
      <c r="AR135" s="990"/>
      <c r="AS135" s="990"/>
      <c r="AT135" s="990"/>
      <c r="AU135" s="990"/>
      <c r="AV135" s="990"/>
      <c r="AW135" s="990"/>
      <c r="AX135" s="990"/>
      <c r="AY135" s="990"/>
      <c r="AZ135" s="990"/>
      <c r="BA135" s="990"/>
      <c r="BB135" s="990"/>
      <c r="BC135" s="990"/>
      <c r="BD135" s="990"/>
      <c r="BE135" s="990"/>
      <c r="BF135" s="990"/>
      <c r="BG135" s="990"/>
      <c r="BH135" s="990"/>
      <c r="BI135" s="990"/>
      <c r="BJ135" s="990"/>
      <c r="BK135" s="990"/>
      <c r="BL135" s="990"/>
      <c r="BM135" s="990"/>
      <c r="BN135" s="990"/>
      <c r="BO135" s="990"/>
      <c r="BP135" s="990"/>
    </row>
    <row r="136" spans="3:68" ht="14.25">
      <c r="C136" s="990"/>
      <c r="D136" s="990"/>
      <c r="E136" s="990"/>
      <c r="F136" s="990"/>
      <c r="G136" s="990"/>
      <c r="H136" s="990"/>
      <c r="I136" s="990"/>
      <c r="J136" s="990"/>
      <c r="K136" s="990"/>
      <c r="L136" s="990"/>
      <c r="M136" s="990"/>
      <c r="N136" s="990"/>
      <c r="O136" s="990"/>
      <c r="P136" s="990"/>
      <c r="Q136" s="990"/>
      <c r="R136" s="990"/>
      <c r="S136" s="990"/>
      <c r="T136" s="990"/>
      <c r="U136" s="990"/>
      <c r="V136" s="990"/>
      <c r="W136" s="990"/>
      <c r="X136" s="990"/>
      <c r="Y136" s="990"/>
      <c r="Z136" s="990"/>
      <c r="AA136" s="990"/>
      <c r="AB136" s="990"/>
      <c r="AC136" s="990"/>
      <c r="AD136" s="990"/>
      <c r="AE136" s="990"/>
      <c r="AF136" s="990"/>
      <c r="AG136" s="990"/>
      <c r="AH136" s="990"/>
      <c r="AI136" s="990"/>
      <c r="AJ136" s="990"/>
      <c r="AK136" s="990"/>
      <c r="AL136" s="990"/>
      <c r="AM136" s="990"/>
      <c r="AN136" s="990"/>
      <c r="AO136" s="990"/>
      <c r="AP136" s="990"/>
      <c r="AQ136" s="990"/>
      <c r="AR136" s="990"/>
      <c r="AS136" s="990"/>
      <c r="AT136" s="990"/>
      <c r="AU136" s="990"/>
      <c r="AV136" s="990"/>
      <c r="AW136" s="990"/>
      <c r="AX136" s="990"/>
      <c r="AY136" s="990"/>
      <c r="AZ136" s="990"/>
      <c r="BA136" s="990"/>
      <c r="BB136" s="990"/>
      <c r="BC136" s="990"/>
      <c r="BD136" s="990"/>
      <c r="BE136" s="990"/>
      <c r="BF136" s="990"/>
      <c r="BG136" s="990"/>
      <c r="BH136" s="990"/>
      <c r="BI136" s="990"/>
      <c r="BJ136" s="990"/>
      <c r="BK136" s="990"/>
      <c r="BL136" s="990"/>
      <c r="BM136" s="990"/>
      <c r="BN136" s="990"/>
      <c r="BO136" s="990"/>
      <c r="BP136" s="990"/>
    </row>
    <row r="137" spans="3:68" ht="14.25">
      <c r="C137" s="990"/>
      <c r="D137" s="990"/>
      <c r="E137" s="990"/>
      <c r="F137" s="990"/>
      <c r="G137" s="990"/>
      <c r="H137" s="990"/>
      <c r="I137" s="990"/>
      <c r="J137" s="990"/>
      <c r="K137" s="990"/>
      <c r="L137" s="990"/>
      <c r="M137" s="990"/>
      <c r="N137" s="990"/>
      <c r="O137" s="990"/>
      <c r="P137" s="990"/>
      <c r="Q137" s="990"/>
      <c r="R137" s="990"/>
      <c r="S137" s="990"/>
      <c r="T137" s="990"/>
      <c r="U137" s="990"/>
      <c r="V137" s="990"/>
      <c r="W137" s="990"/>
      <c r="X137" s="990"/>
      <c r="Y137" s="990"/>
      <c r="Z137" s="990"/>
      <c r="AA137" s="990"/>
      <c r="AB137" s="990"/>
      <c r="AC137" s="990"/>
      <c r="AD137" s="990"/>
      <c r="AE137" s="990"/>
      <c r="AF137" s="990"/>
      <c r="AG137" s="990"/>
      <c r="AH137" s="990"/>
      <c r="AI137" s="990"/>
      <c r="AJ137" s="990"/>
      <c r="AK137" s="990"/>
      <c r="AL137" s="990"/>
      <c r="AM137" s="990"/>
      <c r="AN137" s="990"/>
      <c r="AO137" s="990"/>
      <c r="AP137" s="990"/>
      <c r="AQ137" s="990"/>
      <c r="AR137" s="990"/>
      <c r="AS137" s="990"/>
      <c r="AT137" s="990"/>
      <c r="AU137" s="990"/>
      <c r="AV137" s="990"/>
      <c r="AW137" s="990"/>
      <c r="AX137" s="990"/>
      <c r="AY137" s="990"/>
      <c r="AZ137" s="990"/>
      <c r="BA137" s="990"/>
      <c r="BB137" s="990"/>
      <c r="BC137" s="990"/>
      <c r="BD137" s="990"/>
      <c r="BE137" s="990"/>
      <c r="BF137" s="990"/>
      <c r="BG137" s="990"/>
      <c r="BH137" s="990"/>
      <c r="BI137" s="990"/>
      <c r="BJ137" s="990"/>
      <c r="BK137" s="990"/>
      <c r="BL137" s="990"/>
      <c r="BM137" s="990"/>
      <c r="BN137" s="990"/>
      <c r="BO137" s="990"/>
      <c r="BP137" s="990"/>
    </row>
    <row r="138" spans="3:68" ht="14.25">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0"/>
      <c r="Z138" s="990"/>
      <c r="AA138" s="990"/>
      <c r="AB138" s="990"/>
      <c r="AC138" s="990"/>
      <c r="AD138" s="990"/>
      <c r="AE138" s="990"/>
      <c r="AF138" s="990"/>
      <c r="AG138" s="990"/>
      <c r="AH138" s="990"/>
      <c r="AI138" s="990"/>
      <c r="AJ138" s="990"/>
      <c r="AK138" s="990"/>
      <c r="AL138" s="990"/>
      <c r="AM138" s="990"/>
      <c r="AN138" s="990"/>
      <c r="AO138" s="990"/>
      <c r="AP138" s="990"/>
      <c r="AQ138" s="990"/>
      <c r="AR138" s="990"/>
      <c r="AS138" s="990"/>
      <c r="AT138" s="990"/>
      <c r="AU138" s="990"/>
      <c r="AV138" s="990"/>
      <c r="AW138" s="990"/>
      <c r="AX138" s="990"/>
      <c r="AY138" s="990"/>
      <c r="AZ138" s="990"/>
      <c r="BA138" s="990"/>
      <c r="BB138" s="990"/>
      <c r="BC138" s="990"/>
      <c r="BD138" s="990"/>
      <c r="BE138" s="990"/>
      <c r="BF138" s="990"/>
      <c r="BG138" s="990"/>
      <c r="BH138" s="990"/>
      <c r="BI138" s="990"/>
      <c r="BJ138" s="990"/>
      <c r="BK138" s="990"/>
      <c r="BL138" s="990"/>
      <c r="BM138" s="990"/>
      <c r="BN138" s="990"/>
      <c r="BO138" s="990"/>
      <c r="BP138" s="990"/>
    </row>
    <row r="139" spans="3:68" ht="14.25">
      <c r="C139" s="990"/>
      <c r="D139" s="990"/>
      <c r="E139" s="990"/>
      <c r="F139" s="990"/>
      <c r="G139" s="990"/>
      <c r="H139" s="990"/>
      <c r="I139" s="990"/>
      <c r="J139" s="990"/>
      <c r="K139" s="990"/>
      <c r="L139" s="990"/>
      <c r="M139" s="990"/>
      <c r="N139" s="990"/>
      <c r="O139" s="990"/>
      <c r="P139" s="990"/>
      <c r="Q139" s="990"/>
      <c r="R139" s="990"/>
      <c r="S139" s="990"/>
      <c r="T139" s="990"/>
      <c r="U139" s="990"/>
      <c r="V139" s="990"/>
      <c r="W139" s="990"/>
      <c r="X139" s="990"/>
      <c r="Y139" s="990"/>
      <c r="Z139" s="990"/>
      <c r="AA139" s="990"/>
      <c r="AB139" s="990"/>
      <c r="AC139" s="990"/>
      <c r="AD139" s="990"/>
      <c r="AE139" s="990"/>
      <c r="AF139" s="990"/>
      <c r="AG139" s="990"/>
      <c r="AH139" s="990"/>
      <c r="AI139" s="990"/>
      <c r="AJ139" s="990"/>
      <c r="AK139" s="990"/>
      <c r="AL139" s="990"/>
      <c r="AM139" s="990"/>
      <c r="AN139" s="990"/>
      <c r="AO139" s="990"/>
      <c r="AP139" s="990"/>
      <c r="AQ139" s="990"/>
      <c r="AR139" s="990"/>
      <c r="AS139" s="990"/>
      <c r="AT139" s="990"/>
      <c r="AU139" s="990"/>
      <c r="AV139" s="990"/>
      <c r="AW139" s="990"/>
      <c r="AX139" s="990"/>
      <c r="AY139" s="990"/>
      <c r="AZ139" s="990"/>
      <c r="BA139" s="990"/>
      <c r="BB139" s="990"/>
      <c r="BC139" s="990"/>
      <c r="BD139" s="990"/>
      <c r="BE139" s="990"/>
      <c r="BF139" s="990"/>
      <c r="BG139" s="990"/>
      <c r="BH139" s="990"/>
      <c r="BI139" s="990"/>
      <c r="BJ139" s="990"/>
      <c r="BK139" s="990"/>
      <c r="BL139" s="990"/>
      <c r="BM139" s="990"/>
      <c r="BN139" s="990"/>
      <c r="BO139" s="990"/>
      <c r="BP139" s="990"/>
    </row>
    <row r="140" spans="3:68" ht="14.25">
      <c r="C140" s="990"/>
      <c r="D140" s="990"/>
      <c r="E140" s="990"/>
      <c r="F140" s="990"/>
      <c r="G140" s="990"/>
      <c r="H140" s="990"/>
      <c r="I140" s="990"/>
      <c r="J140" s="990"/>
      <c r="K140" s="990"/>
      <c r="L140" s="990"/>
      <c r="M140" s="990"/>
      <c r="N140" s="990"/>
      <c r="O140" s="990"/>
      <c r="P140" s="990"/>
      <c r="Q140" s="990"/>
      <c r="R140" s="990"/>
      <c r="S140" s="990"/>
      <c r="T140" s="990"/>
      <c r="U140" s="990"/>
      <c r="V140" s="990"/>
      <c r="W140" s="990"/>
      <c r="X140" s="990"/>
      <c r="Y140" s="990"/>
      <c r="Z140" s="990"/>
      <c r="AA140" s="990"/>
      <c r="AB140" s="990"/>
      <c r="AC140" s="990"/>
      <c r="AD140" s="990"/>
      <c r="AE140" s="990"/>
      <c r="AF140" s="990"/>
      <c r="AG140" s="990"/>
      <c r="AH140" s="990"/>
      <c r="AI140" s="990"/>
      <c r="AJ140" s="990"/>
      <c r="AK140" s="990"/>
      <c r="AL140" s="990"/>
      <c r="AM140" s="990"/>
      <c r="AN140" s="990"/>
      <c r="AO140" s="990"/>
      <c r="AP140" s="990"/>
      <c r="AQ140" s="990"/>
      <c r="AR140" s="990"/>
      <c r="AS140" s="990"/>
      <c r="AT140" s="990"/>
      <c r="AU140" s="990"/>
      <c r="AV140" s="990"/>
      <c r="AW140" s="990"/>
      <c r="AX140" s="990"/>
      <c r="AY140" s="990"/>
      <c r="AZ140" s="990"/>
      <c r="BA140" s="990"/>
      <c r="BB140" s="990"/>
      <c r="BC140" s="990"/>
      <c r="BD140" s="990"/>
      <c r="BE140" s="990"/>
      <c r="BF140" s="990"/>
      <c r="BG140" s="990"/>
      <c r="BH140" s="990"/>
      <c r="BI140" s="990"/>
      <c r="BJ140" s="990"/>
      <c r="BK140" s="990"/>
      <c r="BL140" s="990"/>
      <c r="BM140" s="990"/>
      <c r="BN140" s="990"/>
      <c r="BO140" s="990"/>
      <c r="BP140" s="990"/>
    </row>
    <row r="141" spans="3:68" ht="14.25">
      <c r="C141" s="990"/>
      <c r="D141" s="990"/>
      <c r="E141" s="990"/>
      <c r="F141" s="990"/>
      <c r="G141" s="990"/>
      <c r="H141" s="990"/>
      <c r="I141" s="990"/>
      <c r="J141" s="990"/>
      <c r="K141" s="990"/>
      <c r="L141" s="990"/>
      <c r="M141" s="990"/>
      <c r="N141" s="990"/>
      <c r="O141" s="990"/>
      <c r="P141" s="990"/>
      <c r="Q141" s="990"/>
      <c r="R141" s="990"/>
      <c r="S141" s="990"/>
      <c r="T141" s="990"/>
      <c r="U141" s="990"/>
      <c r="V141" s="990"/>
      <c r="W141" s="990"/>
      <c r="X141" s="990"/>
      <c r="Y141" s="990"/>
      <c r="Z141" s="990"/>
      <c r="AA141" s="990"/>
      <c r="AB141" s="990"/>
      <c r="AC141" s="990"/>
      <c r="AD141" s="990"/>
      <c r="AE141" s="990"/>
      <c r="AF141" s="990"/>
      <c r="AG141" s="990"/>
      <c r="AH141" s="990"/>
      <c r="AI141" s="990"/>
      <c r="AJ141" s="990"/>
      <c r="AK141" s="990"/>
      <c r="AL141" s="990"/>
      <c r="AM141" s="990"/>
      <c r="AN141" s="990"/>
      <c r="AO141" s="990"/>
      <c r="AP141" s="990"/>
      <c r="AQ141" s="990"/>
      <c r="AR141" s="990"/>
      <c r="AS141" s="990"/>
      <c r="AT141" s="990"/>
      <c r="AU141" s="990"/>
      <c r="AV141" s="990"/>
      <c r="AW141" s="990"/>
      <c r="AX141" s="990"/>
      <c r="AY141" s="990"/>
      <c r="AZ141" s="990"/>
      <c r="BA141" s="990"/>
      <c r="BB141" s="990"/>
      <c r="BC141" s="990"/>
      <c r="BD141" s="990"/>
      <c r="BE141" s="990"/>
      <c r="BF141" s="990"/>
      <c r="BG141" s="990"/>
      <c r="BH141" s="990"/>
      <c r="BI141" s="990"/>
      <c r="BJ141" s="990"/>
      <c r="BK141" s="990"/>
      <c r="BL141" s="990"/>
      <c r="BM141" s="990"/>
      <c r="BN141" s="990"/>
      <c r="BO141" s="990"/>
      <c r="BP141" s="990"/>
    </row>
    <row r="142" spans="3:68" ht="14.25">
      <c r="C142" s="990"/>
      <c r="D142" s="990"/>
      <c r="E142" s="990"/>
      <c r="F142" s="990"/>
      <c r="G142" s="990"/>
      <c r="H142" s="990"/>
      <c r="I142" s="990"/>
      <c r="J142" s="990"/>
      <c r="K142" s="990"/>
      <c r="L142" s="990"/>
      <c r="M142" s="990"/>
      <c r="N142" s="990"/>
      <c r="O142" s="990"/>
      <c r="P142" s="990"/>
      <c r="Q142" s="990"/>
      <c r="R142" s="990"/>
      <c r="S142" s="990"/>
      <c r="T142" s="990"/>
      <c r="U142" s="990"/>
      <c r="V142" s="990"/>
      <c r="W142" s="990"/>
      <c r="X142" s="990"/>
      <c r="Y142" s="990"/>
      <c r="Z142" s="990"/>
      <c r="AA142" s="990"/>
      <c r="AB142" s="990"/>
      <c r="AC142" s="990"/>
      <c r="AD142" s="990"/>
      <c r="AE142" s="990"/>
      <c r="AF142" s="990"/>
      <c r="AG142" s="990"/>
      <c r="AH142" s="990"/>
      <c r="AI142" s="990"/>
      <c r="AJ142" s="990"/>
      <c r="AK142" s="990"/>
      <c r="AL142" s="990"/>
      <c r="AM142" s="990"/>
      <c r="AN142" s="990"/>
      <c r="AO142" s="990"/>
      <c r="AP142" s="990"/>
      <c r="AQ142" s="990"/>
      <c r="AR142" s="990"/>
      <c r="AS142" s="990"/>
      <c r="AT142" s="990"/>
      <c r="AU142" s="990"/>
      <c r="AV142" s="990"/>
      <c r="AW142" s="990"/>
      <c r="AX142" s="990"/>
      <c r="AY142" s="990"/>
      <c r="AZ142" s="990"/>
      <c r="BA142" s="990"/>
      <c r="BB142" s="990"/>
      <c r="BC142" s="990"/>
      <c r="BD142" s="990"/>
      <c r="BE142" s="990"/>
      <c r="BF142" s="990"/>
      <c r="BG142" s="990"/>
      <c r="BH142" s="990"/>
      <c r="BI142" s="990"/>
      <c r="BJ142" s="990"/>
      <c r="BK142" s="990"/>
      <c r="BL142" s="990"/>
      <c r="BM142" s="990"/>
      <c r="BN142" s="990"/>
      <c r="BO142" s="990"/>
      <c r="BP142" s="990"/>
    </row>
    <row r="143" spans="3:68" ht="14.25">
      <c r="C143" s="990"/>
      <c r="D143" s="990"/>
      <c r="E143" s="990"/>
      <c r="F143" s="990"/>
      <c r="G143" s="990"/>
      <c r="H143" s="990"/>
      <c r="I143" s="990"/>
      <c r="J143" s="990"/>
      <c r="K143" s="990"/>
      <c r="L143" s="990"/>
      <c r="M143" s="990"/>
      <c r="N143" s="990"/>
      <c r="O143" s="990"/>
      <c r="P143" s="990"/>
      <c r="Q143" s="990"/>
      <c r="R143" s="990"/>
      <c r="S143" s="990"/>
      <c r="T143" s="990"/>
      <c r="U143" s="990"/>
      <c r="V143" s="990"/>
      <c r="W143" s="990"/>
      <c r="X143" s="990"/>
      <c r="Y143" s="990"/>
      <c r="Z143" s="990"/>
      <c r="AA143" s="990"/>
      <c r="AB143" s="990"/>
      <c r="AC143" s="990"/>
      <c r="AD143" s="990"/>
      <c r="AE143" s="990"/>
      <c r="AF143" s="990"/>
      <c r="AG143" s="990"/>
      <c r="AH143" s="990"/>
      <c r="AI143" s="990"/>
      <c r="AJ143" s="990"/>
      <c r="AK143" s="990"/>
      <c r="AL143" s="990"/>
      <c r="AM143" s="990"/>
      <c r="AN143" s="990"/>
      <c r="AO143" s="990"/>
      <c r="AP143" s="990"/>
      <c r="AQ143" s="990"/>
      <c r="AR143" s="990"/>
      <c r="AS143" s="990"/>
      <c r="AT143" s="990"/>
      <c r="AU143" s="990"/>
      <c r="AV143" s="990"/>
      <c r="AW143" s="990"/>
      <c r="AX143" s="990"/>
      <c r="AY143" s="990"/>
      <c r="AZ143" s="990"/>
      <c r="BA143" s="990"/>
      <c r="BB143" s="990"/>
      <c r="BC143" s="990"/>
      <c r="BD143" s="990"/>
      <c r="BE143" s="990"/>
      <c r="BF143" s="990"/>
      <c r="BG143" s="990"/>
      <c r="BH143" s="990"/>
      <c r="BI143" s="990"/>
      <c r="BJ143" s="990"/>
      <c r="BK143" s="990"/>
      <c r="BL143" s="990"/>
      <c r="BM143" s="990"/>
      <c r="BN143" s="990"/>
      <c r="BO143" s="990"/>
      <c r="BP143" s="990"/>
    </row>
    <row r="144" spans="3:68" ht="14.25">
      <c r="C144" s="990"/>
      <c r="D144" s="990"/>
      <c r="E144" s="990"/>
      <c r="F144" s="990"/>
      <c r="G144" s="990"/>
      <c r="H144" s="990"/>
      <c r="I144" s="990"/>
      <c r="J144" s="990"/>
      <c r="K144" s="990"/>
      <c r="L144" s="990"/>
      <c r="M144" s="990"/>
      <c r="N144" s="990"/>
      <c r="O144" s="990"/>
      <c r="P144" s="990"/>
      <c r="Q144" s="990"/>
      <c r="R144" s="990"/>
      <c r="S144" s="990"/>
      <c r="T144" s="990"/>
      <c r="U144" s="990"/>
      <c r="V144" s="990"/>
      <c r="W144" s="990"/>
      <c r="X144" s="990"/>
      <c r="Y144" s="990"/>
      <c r="Z144" s="990"/>
      <c r="AA144" s="990"/>
      <c r="AB144" s="990"/>
      <c r="AC144" s="990"/>
      <c r="AD144" s="990"/>
      <c r="AE144" s="990"/>
      <c r="AF144" s="990"/>
      <c r="AG144" s="990"/>
      <c r="AH144" s="990"/>
      <c r="AI144" s="990"/>
      <c r="AJ144" s="990"/>
      <c r="AK144" s="990"/>
      <c r="AL144" s="990"/>
      <c r="AM144" s="990"/>
      <c r="AN144" s="990"/>
      <c r="AO144" s="990"/>
      <c r="AP144" s="990"/>
      <c r="AQ144" s="990"/>
      <c r="AR144" s="990"/>
      <c r="AS144" s="990"/>
      <c r="AT144" s="990"/>
      <c r="AU144" s="990"/>
      <c r="AV144" s="990"/>
      <c r="AW144" s="990"/>
      <c r="AX144" s="990"/>
      <c r="AY144" s="990"/>
      <c r="AZ144" s="990"/>
      <c r="BA144" s="990"/>
      <c r="BB144" s="990"/>
      <c r="BC144" s="990"/>
      <c r="BD144" s="990"/>
      <c r="BE144" s="990"/>
      <c r="BF144" s="990"/>
      <c r="BG144" s="990"/>
      <c r="BH144" s="990"/>
      <c r="BI144" s="990"/>
      <c r="BJ144" s="990"/>
      <c r="BK144" s="990"/>
      <c r="BL144" s="990"/>
      <c r="BM144" s="990"/>
      <c r="BN144" s="990"/>
      <c r="BO144" s="990"/>
      <c r="BP144" s="990"/>
    </row>
    <row r="145" spans="3:68" ht="14.25">
      <c r="C145" s="990"/>
      <c r="D145" s="990"/>
      <c r="E145" s="990"/>
      <c r="F145" s="990"/>
      <c r="G145" s="990"/>
      <c r="H145" s="990"/>
      <c r="I145" s="990"/>
      <c r="J145" s="990"/>
      <c r="K145" s="990"/>
      <c r="L145" s="990"/>
      <c r="M145" s="990"/>
      <c r="N145" s="990"/>
      <c r="O145" s="990"/>
      <c r="P145" s="990"/>
      <c r="Q145" s="990"/>
      <c r="R145" s="990"/>
      <c r="S145" s="990"/>
      <c r="T145" s="990"/>
      <c r="U145" s="990"/>
      <c r="V145" s="990"/>
      <c r="W145" s="990"/>
      <c r="X145" s="990"/>
      <c r="Y145" s="990"/>
      <c r="Z145" s="990"/>
      <c r="AA145" s="990"/>
      <c r="AB145" s="990"/>
      <c r="AC145" s="990"/>
      <c r="AD145" s="990"/>
      <c r="AE145" s="990"/>
      <c r="AF145" s="990"/>
      <c r="AG145" s="990"/>
      <c r="AH145" s="990"/>
      <c r="AI145" s="990"/>
      <c r="AJ145" s="990"/>
      <c r="AK145" s="990"/>
      <c r="AL145" s="990"/>
      <c r="AM145" s="990"/>
      <c r="AN145" s="990"/>
      <c r="AO145" s="990"/>
      <c r="AP145" s="990"/>
      <c r="AQ145" s="990"/>
      <c r="AR145" s="990"/>
      <c r="AS145" s="990"/>
      <c r="AT145" s="990"/>
      <c r="AU145" s="990"/>
      <c r="AV145" s="990"/>
      <c r="AW145" s="990"/>
      <c r="AX145" s="990"/>
      <c r="AY145" s="990"/>
      <c r="AZ145" s="990"/>
      <c r="BA145" s="990"/>
      <c r="BB145" s="990"/>
      <c r="BC145" s="990"/>
      <c r="BD145" s="990"/>
      <c r="BE145" s="990"/>
      <c r="BF145" s="990"/>
      <c r="BG145" s="990"/>
      <c r="BH145" s="990"/>
      <c r="BI145" s="990"/>
      <c r="BJ145" s="990"/>
      <c r="BK145" s="990"/>
      <c r="BL145" s="990"/>
      <c r="BM145" s="990"/>
      <c r="BN145" s="990"/>
      <c r="BO145" s="990"/>
      <c r="BP145" s="990"/>
    </row>
    <row r="146" spans="3:68" ht="14.25">
      <c r="C146" s="990"/>
      <c r="D146" s="990"/>
      <c r="E146" s="990"/>
      <c r="F146" s="990"/>
      <c r="G146" s="990"/>
      <c r="H146" s="990"/>
      <c r="I146" s="990"/>
      <c r="J146" s="990"/>
      <c r="K146" s="990"/>
      <c r="L146" s="990"/>
      <c r="M146" s="990"/>
      <c r="N146" s="990"/>
      <c r="O146" s="990"/>
      <c r="P146" s="990"/>
      <c r="Q146" s="990"/>
      <c r="R146" s="990"/>
      <c r="S146" s="990"/>
      <c r="T146" s="990"/>
      <c r="U146" s="990"/>
      <c r="V146" s="990"/>
      <c r="W146" s="990"/>
      <c r="X146" s="990"/>
      <c r="Y146" s="990"/>
      <c r="Z146" s="990"/>
      <c r="AA146" s="990"/>
      <c r="AB146" s="990"/>
      <c r="AC146" s="990"/>
      <c r="AD146" s="990"/>
      <c r="AE146" s="990"/>
      <c r="AF146" s="990"/>
      <c r="AG146" s="990"/>
      <c r="AH146" s="990"/>
      <c r="AI146" s="990"/>
      <c r="AJ146" s="990"/>
      <c r="AK146" s="990"/>
      <c r="AL146" s="990"/>
      <c r="AM146" s="990"/>
      <c r="AN146" s="990"/>
      <c r="AO146" s="990"/>
      <c r="AP146" s="990"/>
      <c r="AQ146" s="990"/>
      <c r="AR146" s="990"/>
      <c r="AS146" s="990"/>
      <c r="AT146" s="990"/>
      <c r="AU146" s="990"/>
      <c r="AV146" s="990"/>
      <c r="AW146" s="990"/>
      <c r="AX146" s="990"/>
      <c r="AY146" s="990"/>
      <c r="AZ146" s="990"/>
      <c r="BA146" s="990"/>
      <c r="BB146" s="990"/>
      <c r="BC146" s="990"/>
      <c r="BD146" s="990"/>
      <c r="BE146" s="990"/>
      <c r="BF146" s="990"/>
      <c r="BG146" s="990"/>
      <c r="BH146" s="990"/>
      <c r="BI146" s="990"/>
      <c r="BJ146" s="990"/>
      <c r="BK146" s="990"/>
      <c r="BL146" s="990"/>
      <c r="BM146" s="990"/>
      <c r="BN146" s="990"/>
      <c r="BO146" s="990"/>
      <c r="BP146" s="990"/>
    </row>
    <row r="147" spans="3:68" ht="14.25">
      <c r="C147" s="990"/>
      <c r="D147" s="990"/>
      <c r="E147" s="990"/>
      <c r="F147" s="990"/>
      <c r="G147" s="990"/>
      <c r="H147" s="990"/>
      <c r="I147" s="990"/>
      <c r="J147" s="990"/>
      <c r="K147" s="990"/>
      <c r="L147" s="990"/>
      <c r="M147" s="990"/>
      <c r="N147" s="990"/>
      <c r="O147" s="990"/>
      <c r="P147" s="990"/>
      <c r="Q147" s="990"/>
      <c r="R147" s="990"/>
      <c r="S147" s="990"/>
      <c r="T147" s="990"/>
      <c r="U147" s="990"/>
      <c r="V147" s="990"/>
      <c r="W147" s="990"/>
      <c r="X147" s="990"/>
      <c r="Y147" s="990"/>
      <c r="Z147" s="990"/>
      <c r="AA147" s="990"/>
      <c r="AB147" s="990"/>
      <c r="AC147" s="990"/>
      <c r="AD147" s="990"/>
      <c r="AE147" s="990"/>
      <c r="AF147" s="990"/>
      <c r="AG147" s="990"/>
      <c r="AH147" s="990"/>
      <c r="AI147" s="990"/>
      <c r="AJ147" s="990"/>
      <c r="AK147" s="990"/>
      <c r="AL147" s="990"/>
      <c r="AM147" s="990"/>
      <c r="AN147" s="990"/>
      <c r="AO147" s="990"/>
      <c r="AP147" s="990"/>
      <c r="AQ147" s="990"/>
      <c r="AR147" s="990"/>
      <c r="AS147" s="990"/>
      <c r="AT147" s="990"/>
      <c r="AU147" s="990"/>
      <c r="AV147" s="990"/>
      <c r="AW147" s="990"/>
      <c r="AX147" s="990"/>
      <c r="AY147" s="990"/>
      <c r="AZ147" s="990"/>
      <c r="BA147" s="990"/>
      <c r="BB147" s="990"/>
      <c r="BC147" s="990"/>
      <c r="BD147" s="990"/>
      <c r="BE147" s="990"/>
      <c r="BF147" s="990"/>
      <c r="BG147" s="990"/>
      <c r="BH147" s="990"/>
      <c r="BI147" s="990"/>
      <c r="BJ147" s="990"/>
      <c r="BK147" s="990"/>
      <c r="BL147" s="990"/>
      <c r="BM147" s="990"/>
      <c r="BN147" s="990"/>
      <c r="BO147" s="990"/>
      <c r="BP147" s="990"/>
    </row>
    <row r="148" spans="3:68" ht="14.25">
      <c r="C148" s="990"/>
      <c r="D148" s="990"/>
      <c r="E148" s="990"/>
      <c r="F148" s="990"/>
      <c r="G148" s="990"/>
      <c r="H148" s="990"/>
      <c r="I148" s="990"/>
      <c r="J148" s="990"/>
      <c r="K148" s="990"/>
      <c r="L148" s="990"/>
      <c r="M148" s="990"/>
      <c r="N148" s="990"/>
      <c r="O148" s="990"/>
      <c r="P148" s="990"/>
      <c r="Q148" s="990"/>
      <c r="R148" s="990"/>
      <c r="S148" s="990"/>
      <c r="T148" s="990"/>
      <c r="U148" s="990"/>
      <c r="V148" s="990"/>
      <c r="W148" s="990"/>
      <c r="X148" s="990"/>
      <c r="Y148" s="990"/>
      <c r="Z148" s="990"/>
      <c r="AA148" s="990"/>
      <c r="AB148" s="990"/>
      <c r="AC148" s="990"/>
      <c r="AD148" s="990"/>
      <c r="AE148" s="990"/>
      <c r="AF148" s="990"/>
      <c r="AG148" s="990"/>
      <c r="AH148" s="990"/>
      <c r="AI148" s="990"/>
      <c r="AJ148" s="990"/>
      <c r="AK148" s="990"/>
      <c r="AL148" s="990"/>
      <c r="AM148" s="990"/>
      <c r="AN148" s="990"/>
      <c r="AO148" s="990"/>
      <c r="AP148" s="990"/>
      <c r="AQ148" s="990"/>
      <c r="AR148" s="990"/>
      <c r="AS148" s="990"/>
      <c r="AT148" s="990"/>
      <c r="AU148" s="990"/>
      <c r="AV148" s="990"/>
      <c r="AW148" s="990"/>
      <c r="AX148" s="990"/>
      <c r="AY148" s="990"/>
      <c r="AZ148" s="990"/>
      <c r="BA148" s="990"/>
      <c r="BB148" s="990"/>
      <c r="BC148" s="990"/>
      <c r="BD148" s="990"/>
      <c r="BE148" s="990"/>
      <c r="BF148" s="990"/>
      <c r="BG148" s="990"/>
      <c r="BH148" s="990"/>
      <c r="BI148" s="990"/>
      <c r="BJ148" s="990"/>
      <c r="BK148" s="990"/>
      <c r="BL148" s="990"/>
      <c r="BM148" s="990"/>
      <c r="BN148" s="990"/>
      <c r="BO148" s="990"/>
      <c r="BP148" s="990"/>
    </row>
    <row r="149" spans="3:68" ht="14.25">
      <c r="C149" s="990"/>
      <c r="D149" s="990"/>
      <c r="E149" s="990"/>
      <c r="F149" s="990"/>
      <c r="G149" s="990"/>
      <c r="H149" s="990"/>
      <c r="I149" s="990"/>
      <c r="J149" s="990"/>
      <c r="K149" s="990"/>
      <c r="L149" s="990"/>
      <c r="M149" s="990"/>
      <c r="N149" s="990"/>
      <c r="O149" s="990"/>
      <c r="P149" s="990"/>
      <c r="Q149" s="990"/>
      <c r="R149" s="990"/>
      <c r="S149" s="990"/>
      <c r="T149" s="990"/>
      <c r="U149" s="990"/>
      <c r="V149" s="990"/>
      <c r="W149" s="990"/>
      <c r="X149" s="990"/>
      <c r="Y149" s="990"/>
      <c r="Z149" s="990"/>
      <c r="AA149" s="990"/>
      <c r="AB149" s="990"/>
      <c r="AC149" s="990"/>
      <c r="AD149" s="990"/>
      <c r="AE149" s="990"/>
      <c r="AF149" s="990"/>
      <c r="AG149" s="990"/>
      <c r="AH149" s="990"/>
      <c r="AI149" s="990"/>
      <c r="AJ149" s="990"/>
      <c r="AK149" s="990"/>
      <c r="AL149" s="990"/>
      <c r="AM149" s="990"/>
      <c r="AN149" s="990"/>
      <c r="AO149" s="990"/>
      <c r="AP149" s="990"/>
      <c r="AQ149" s="990"/>
      <c r="AR149" s="990"/>
      <c r="AS149" s="990"/>
      <c r="AT149" s="990"/>
      <c r="AU149" s="990"/>
      <c r="AV149" s="990"/>
      <c r="AW149" s="990"/>
      <c r="AX149" s="990"/>
      <c r="AY149" s="990"/>
      <c r="AZ149" s="990"/>
      <c r="BA149" s="990"/>
      <c r="BB149" s="990"/>
      <c r="BC149" s="990"/>
      <c r="BD149" s="990"/>
      <c r="BE149" s="990"/>
      <c r="BF149" s="990"/>
      <c r="BG149" s="990"/>
      <c r="BH149" s="990"/>
      <c r="BI149" s="990"/>
      <c r="BJ149" s="990"/>
      <c r="BK149" s="990"/>
      <c r="BL149" s="990"/>
      <c r="BM149" s="990"/>
      <c r="BN149" s="990"/>
      <c r="BO149" s="990"/>
      <c r="BP149" s="990"/>
    </row>
    <row r="150" spans="3:68" ht="14.25">
      <c r="C150" s="990"/>
      <c r="D150" s="990"/>
      <c r="E150" s="990"/>
      <c r="F150" s="990"/>
      <c r="G150" s="990"/>
      <c r="H150" s="990"/>
      <c r="I150" s="990"/>
      <c r="J150" s="990"/>
      <c r="K150" s="990"/>
      <c r="L150" s="990"/>
      <c r="M150" s="990"/>
      <c r="N150" s="990"/>
      <c r="O150" s="990"/>
      <c r="P150" s="990"/>
      <c r="Q150" s="990"/>
      <c r="R150" s="990"/>
      <c r="S150" s="990"/>
      <c r="T150" s="990"/>
      <c r="U150" s="990"/>
      <c r="V150" s="990"/>
      <c r="W150" s="990"/>
      <c r="X150" s="990"/>
      <c r="Y150" s="990"/>
      <c r="Z150" s="990"/>
      <c r="AA150" s="990"/>
      <c r="AB150" s="990"/>
      <c r="AC150" s="990"/>
      <c r="AD150" s="990"/>
      <c r="AE150" s="990"/>
      <c r="AF150" s="990"/>
      <c r="AG150" s="990"/>
      <c r="AH150" s="990"/>
      <c r="AI150" s="990"/>
      <c r="AJ150" s="990"/>
      <c r="AK150" s="990"/>
      <c r="AL150" s="990"/>
      <c r="AM150" s="990"/>
      <c r="AN150" s="990"/>
      <c r="AO150" s="990"/>
      <c r="AP150" s="990"/>
      <c r="AQ150" s="990"/>
      <c r="AR150" s="990"/>
      <c r="AS150" s="990"/>
      <c r="AT150" s="990"/>
      <c r="AU150" s="990"/>
      <c r="AV150" s="990"/>
      <c r="AW150" s="990"/>
      <c r="AX150" s="990"/>
      <c r="AY150" s="990"/>
      <c r="AZ150" s="990"/>
      <c r="BA150" s="990"/>
      <c r="BB150" s="990"/>
      <c r="BC150" s="990"/>
      <c r="BD150" s="990"/>
      <c r="BE150" s="990"/>
      <c r="BF150" s="990"/>
      <c r="BG150" s="990"/>
      <c r="BH150" s="990"/>
      <c r="BI150" s="990"/>
      <c r="BJ150" s="990"/>
      <c r="BK150" s="990"/>
      <c r="BL150" s="990"/>
      <c r="BM150" s="990"/>
      <c r="BN150" s="990"/>
      <c r="BO150" s="990"/>
      <c r="BP150" s="990"/>
    </row>
    <row r="151" spans="3:68" ht="14.25">
      <c r="C151" s="990"/>
      <c r="D151" s="990"/>
      <c r="E151" s="990"/>
      <c r="F151" s="990"/>
      <c r="G151" s="990"/>
      <c r="H151" s="990"/>
      <c r="I151" s="990"/>
      <c r="J151" s="990"/>
      <c r="K151" s="990"/>
      <c r="L151" s="990"/>
      <c r="M151" s="990"/>
      <c r="N151" s="990"/>
      <c r="O151" s="990"/>
      <c r="P151" s="990"/>
      <c r="Q151" s="990"/>
      <c r="R151" s="990"/>
      <c r="S151" s="990"/>
      <c r="T151" s="990"/>
      <c r="U151" s="990"/>
      <c r="V151" s="990"/>
      <c r="W151" s="990"/>
      <c r="X151" s="990"/>
      <c r="Y151" s="990"/>
      <c r="Z151" s="990"/>
      <c r="AA151" s="990"/>
      <c r="AB151" s="990"/>
      <c r="AC151" s="990"/>
      <c r="AD151" s="990"/>
      <c r="AE151" s="990"/>
      <c r="AF151" s="990"/>
      <c r="AG151" s="990"/>
      <c r="AH151" s="990"/>
      <c r="AI151" s="990"/>
      <c r="AJ151" s="990"/>
      <c r="AK151" s="990"/>
      <c r="AL151" s="990"/>
      <c r="AM151" s="990"/>
      <c r="AN151" s="990"/>
      <c r="AO151" s="990"/>
      <c r="AP151" s="990"/>
      <c r="AQ151" s="990"/>
      <c r="AR151" s="990"/>
      <c r="AS151" s="990"/>
      <c r="AT151" s="990"/>
      <c r="AU151" s="990"/>
      <c r="AV151" s="990"/>
      <c r="AW151" s="990"/>
      <c r="AX151" s="990"/>
      <c r="AY151" s="990"/>
      <c r="AZ151" s="990"/>
      <c r="BA151" s="990"/>
      <c r="BB151" s="990"/>
      <c r="BC151" s="990"/>
      <c r="BD151" s="990"/>
      <c r="BE151" s="990"/>
      <c r="BF151" s="990"/>
      <c r="BG151" s="990"/>
      <c r="BH151" s="990"/>
      <c r="BI151" s="990"/>
      <c r="BJ151" s="990"/>
      <c r="BK151" s="990"/>
      <c r="BL151" s="990"/>
      <c r="BM151" s="990"/>
      <c r="BN151" s="990"/>
      <c r="BO151" s="990"/>
      <c r="BP151" s="990"/>
    </row>
    <row r="152" spans="3:68" ht="14.25">
      <c r="C152" s="990"/>
      <c r="D152" s="990"/>
      <c r="E152" s="990"/>
      <c r="F152" s="990"/>
      <c r="G152" s="990"/>
      <c r="H152" s="990"/>
      <c r="I152" s="990"/>
      <c r="J152" s="990"/>
      <c r="K152" s="990"/>
      <c r="L152" s="990"/>
      <c r="M152" s="990"/>
      <c r="N152" s="990"/>
      <c r="O152" s="990"/>
      <c r="P152" s="990"/>
      <c r="Q152" s="990"/>
      <c r="R152" s="990"/>
      <c r="S152" s="990"/>
      <c r="T152" s="990"/>
      <c r="U152" s="990"/>
      <c r="V152" s="990"/>
      <c r="W152" s="990"/>
      <c r="X152" s="990"/>
      <c r="Y152" s="990"/>
      <c r="Z152" s="990"/>
      <c r="AA152" s="990"/>
      <c r="AB152" s="990"/>
      <c r="AC152" s="990"/>
      <c r="AD152" s="990"/>
      <c r="AE152" s="990"/>
      <c r="AF152" s="990"/>
      <c r="AG152" s="990"/>
      <c r="AH152" s="990"/>
      <c r="AI152" s="990"/>
      <c r="AJ152" s="990"/>
      <c r="AK152" s="990"/>
      <c r="AL152" s="990"/>
      <c r="AM152" s="990"/>
      <c r="AN152" s="990"/>
      <c r="AO152" s="990"/>
      <c r="AP152" s="990"/>
      <c r="AQ152" s="990"/>
      <c r="AR152" s="990"/>
      <c r="AS152" s="990"/>
      <c r="AT152" s="990"/>
      <c r="AU152" s="990"/>
      <c r="AV152" s="990"/>
      <c r="AW152" s="990"/>
      <c r="AX152" s="990"/>
      <c r="AY152" s="990"/>
      <c r="AZ152" s="990"/>
      <c r="BA152" s="990"/>
      <c r="BB152" s="990"/>
      <c r="BC152" s="990"/>
      <c r="BD152" s="990"/>
      <c r="BE152" s="990"/>
      <c r="BF152" s="990"/>
      <c r="BG152" s="990"/>
      <c r="BH152" s="990"/>
      <c r="BI152" s="990"/>
      <c r="BJ152" s="990"/>
      <c r="BK152" s="990"/>
      <c r="BL152" s="990"/>
      <c r="BM152" s="990"/>
      <c r="BN152" s="990"/>
      <c r="BO152" s="990"/>
      <c r="BP152" s="990"/>
    </row>
    <row r="153" spans="3:68" ht="14.25">
      <c r="C153" s="990"/>
      <c r="D153" s="990"/>
      <c r="E153" s="990"/>
      <c r="F153" s="990"/>
      <c r="G153" s="990"/>
      <c r="H153" s="990"/>
      <c r="I153" s="990"/>
      <c r="J153" s="990"/>
      <c r="K153" s="990"/>
      <c r="L153" s="990"/>
      <c r="M153" s="990"/>
      <c r="N153" s="990"/>
      <c r="O153" s="990"/>
      <c r="P153" s="990"/>
      <c r="Q153" s="990"/>
      <c r="R153" s="990"/>
      <c r="S153" s="990"/>
      <c r="T153" s="990"/>
      <c r="U153" s="990"/>
      <c r="V153" s="990"/>
      <c r="W153" s="990"/>
      <c r="X153" s="990"/>
      <c r="Y153" s="990"/>
      <c r="Z153" s="990"/>
      <c r="AA153" s="990"/>
      <c r="AB153" s="990"/>
      <c r="AC153" s="990"/>
      <c r="AD153" s="990"/>
      <c r="AE153" s="990"/>
      <c r="AF153" s="990"/>
      <c r="AG153" s="990"/>
      <c r="AH153" s="990"/>
      <c r="AI153" s="990"/>
      <c r="AJ153" s="990"/>
      <c r="AK153" s="990"/>
      <c r="AL153" s="990"/>
      <c r="AM153" s="990"/>
      <c r="AN153" s="990"/>
      <c r="AO153" s="990"/>
      <c r="AP153" s="990"/>
      <c r="AQ153" s="990"/>
      <c r="AR153" s="990"/>
      <c r="AS153" s="990"/>
      <c r="AT153" s="990"/>
      <c r="AU153" s="990"/>
      <c r="AV153" s="990"/>
      <c r="AW153" s="990"/>
      <c r="AX153" s="990"/>
      <c r="AY153" s="990"/>
      <c r="AZ153" s="990"/>
      <c r="BA153" s="990"/>
      <c r="BB153" s="990"/>
      <c r="BC153" s="990"/>
      <c r="BD153" s="990"/>
      <c r="BE153" s="990"/>
      <c r="BF153" s="990"/>
      <c r="BG153" s="990"/>
      <c r="BH153" s="990"/>
      <c r="BI153" s="990"/>
      <c r="BJ153" s="990"/>
      <c r="BK153" s="990"/>
      <c r="BL153" s="990"/>
      <c r="BM153" s="990"/>
      <c r="BN153" s="990"/>
      <c r="BO153" s="990"/>
      <c r="BP153" s="990"/>
    </row>
    <row r="154" spans="3:68" ht="14.25">
      <c r="C154" s="990"/>
      <c r="D154" s="990"/>
      <c r="E154" s="990"/>
      <c r="F154" s="990"/>
      <c r="G154" s="990"/>
      <c r="H154" s="990"/>
      <c r="I154" s="990"/>
      <c r="J154" s="990"/>
      <c r="K154" s="990"/>
      <c r="L154" s="990"/>
      <c r="M154" s="990"/>
      <c r="N154" s="990"/>
      <c r="O154" s="990"/>
      <c r="P154" s="990"/>
      <c r="Q154" s="990"/>
      <c r="R154" s="990"/>
      <c r="S154" s="990"/>
      <c r="T154" s="990"/>
      <c r="U154" s="990"/>
      <c r="V154" s="990"/>
      <c r="W154" s="990"/>
      <c r="X154" s="990"/>
      <c r="Y154" s="990"/>
      <c r="Z154" s="990"/>
      <c r="AA154" s="990"/>
      <c r="AB154" s="990"/>
      <c r="AC154" s="990"/>
      <c r="AD154" s="990"/>
      <c r="AE154" s="990"/>
      <c r="AF154" s="990"/>
      <c r="AG154" s="990"/>
      <c r="AH154" s="990"/>
      <c r="AI154" s="990"/>
      <c r="AJ154" s="990"/>
      <c r="AK154" s="990"/>
      <c r="AL154" s="990"/>
      <c r="AM154" s="990"/>
      <c r="AN154" s="990"/>
      <c r="AO154" s="990"/>
      <c r="AP154" s="990"/>
      <c r="AQ154" s="990"/>
      <c r="AR154" s="990"/>
      <c r="AS154" s="990"/>
      <c r="AT154" s="990"/>
      <c r="AU154" s="990"/>
      <c r="AV154" s="990"/>
      <c r="AW154" s="990"/>
      <c r="AX154" s="990"/>
      <c r="AY154" s="990"/>
      <c r="AZ154" s="990"/>
      <c r="BA154" s="990"/>
      <c r="BB154" s="990"/>
      <c r="BC154" s="990"/>
      <c r="BD154" s="990"/>
      <c r="BE154" s="990"/>
      <c r="BF154" s="990"/>
      <c r="BG154" s="990"/>
      <c r="BH154" s="990"/>
      <c r="BI154" s="990"/>
      <c r="BJ154" s="990"/>
      <c r="BK154" s="990"/>
      <c r="BL154" s="990"/>
      <c r="BM154" s="990"/>
      <c r="BN154" s="990"/>
      <c r="BO154" s="990"/>
      <c r="BP154" s="990"/>
    </row>
    <row r="155" spans="3:68" ht="14.25">
      <c r="C155" s="990"/>
      <c r="D155" s="990"/>
      <c r="E155" s="990"/>
      <c r="F155" s="990"/>
      <c r="G155" s="990"/>
      <c r="H155" s="990"/>
      <c r="I155" s="990"/>
      <c r="J155" s="990"/>
      <c r="K155" s="990"/>
      <c r="L155" s="990"/>
      <c r="M155" s="990"/>
      <c r="N155" s="990"/>
      <c r="O155" s="990"/>
      <c r="P155" s="990"/>
      <c r="Q155" s="990"/>
      <c r="R155" s="990"/>
      <c r="S155" s="990"/>
      <c r="T155" s="990"/>
      <c r="U155" s="990"/>
      <c r="V155" s="990"/>
      <c r="W155" s="990"/>
      <c r="X155" s="990"/>
      <c r="Y155" s="990"/>
      <c r="Z155" s="990"/>
      <c r="AA155" s="990"/>
      <c r="AB155" s="990"/>
      <c r="AC155" s="990"/>
      <c r="AD155" s="990"/>
      <c r="AE155" s="990"/>
      <c r="AF155" s="990"/>
      <c r="AG155" s="990"/>
      <c r="AH155" s="990"/>
      <c r="AI155" s="990"/>
      <c r="AJ155" s="990"/>
      <c r="AK155" s="990"/>
      <c r="AL155" s="990"/>
      <c r="AM155" s="990"/>
      <c r="AN155" s="990"/>
      <c r="AO155" s="990"/>
      <c r="AP155" s="990"/>
      <c r="AQ155" s="990"/>
      <c r="AR155" s="990"/>
      <c r="AS155" s="990"/>
      <c r="AT155" s="990"/>
      <c r="AU155" s="990"/>
      <c r="AV155" s="990"/>
      <c r="AW155" s="990"/>
      <c r="AX155" s="990"/>
      <c r="AY155" s="990"/>
      <c r="AZ155" s="990"/>
      <c r="BA155" s="990"/>
      <c r="BB155" s="990"/>
      <c r="BC155" s="990"/>
      <c r="BD155" s="990"/>
      <c r="BE155" s="990"/>
      <c r="BF155" s="990"/>
      <c r="BG155" s="990"/>
      <c r="BH155" s="990"/>
      <c r="BI155" s="990"/>
      <c r="BJ155" s="990"/>
      <c r="BK155" s="990"/>
      <c r="BL155" s="990"/>
      <c r="BM155" s="990"/>
      <c r="BN155" s="990"/>
      <c r="BO155" s="990"/>
      <c r="BP155" s="990"/>
    </row>
    <row r="156" spans="3:68" ht="14.25">
      <c r="C156" s="990"/>
      <c r="D156" s="990"/>
      <c r="E156" s="990"/>
      <c r="F156" s="990"/>
      <c r="G156" s="990"/>
      <c r="H156" s="990"/>
      <c r="I156" s="990"/>
      <c r="J156" s="990"/>
      <c r="K156" s="990"/>
      <c r="L156" s="990"/>
      <c r="M156" s="990"/>
      <c r="N156" s="990"/>
      <c r="O156" s="990"/>
      <c r="P156" s="990"/>
      <c r="Q156" s="990"/>
      <c r="R156" s="990"/>
      <c r="S156" s="990"/>
      <c r="T156" s="990"/>
      <c r="U156" s="990"/>
      <c r="V156" s="990"/>
      <c r="W156" s="990"/>
      <c r="X156" s="990"/>
      <c r="Y156" s="990"/>
      <c r="Z156" s="990"/>
      <c r="AA156" s="990"/>
      <c r="AB156" s="990"/>
      <c r="AC156" s="990"/>
      <c r="AD156" s="990"/>
      <c r="AE156" s="990"/>
      <c r="AF156" s="990"/>
      <c r="AG156" s="990"/>
      <c r="AH156" s="990"/>
      <c r="AI156" s="990"/>
      <c r="AJ156" s="990"/>
      <c r="AK156" s="990"/>
      <c r="AL156" s="990"/>
      <c r="AM156" s="990"/>
      <c r="AN156" s="990"/>
      <c r="AO156" s="990"/>
      <c r="AP156" s="990"/>
      <c r="AQ156" s="990"/>
      <c r="AR156" s="990"/>
      <c r="AS156" s="990"/>
      <c r="AT156" s="990"/>
      <c r="AU156" s="990"/>
      <c r="AV156" s="990"/>
      <c r="AW156" s="990"/>
      <c r="AX156" s="990"/>
      <c r="AY156" s="990"/>
      <c r="AZ156" s="990"/>
      <c r="BA156" s="990"/>
      <c r="BB156" s="990"/>
      <c r="BC156" s="990"/>
      <c r="BD156" s="990"/>
      <c r="BE156" s="990"/>
      <c r="BF156" s="990"/>
      <c r="BG156" s="990"/>
      <c r="BH156" s="990"/>
      <c r="BI156" s="990"/>
      <c r="BJ156" s="990"/>
      <c r="BK156" s="990"/>
      <c r="BL156" s="990"/>
      <c r="BM156" s="990"/>
      <c r="BN156" s="990"/>
      <c r="BO156" s="990"/>
      <c r="BP156" s="990"/>
    </row>
    <row r="157" spans="3:68" ht="14.25">
      <c r="C157" s="990"/>
      <c r="D157" s="990"/>
      <c r="E157" s="990"/>
      <c r="F157" s="990"/>
      <c r="G157" s="990"/>
      <c r="H157" s="990"/>
      <c r="I157" s="990"/>
      <c r="J157" s="990"/>
      <c r="K157" s="990"/>
      <c r="L157" s="990"/>
      <c r="M157" s="990"/>
      <c r="N157" s="990"/>
      <c r="O157" s="990"/>
      <c r="P157" s="990"/>
      <c r="Q157" s="990"/>
      <c r="R157" s="990"/>
      <c r="S157" s="990"/>
      <c r="T157" s="990"/>
      <c r="U157" s="990"/>
      <c r="V157" s="990"/>
      <c r="W157" s="990"/>
      <c r="X157" s="990"/>
      <c r="Y157" s="990"/>
      <c r="Z157" s="990"/>
      <c r="AA157" s="990"/>
      <c r="AB157" s="990"/>
      <c r="AC157" s="990"/>
      <c r="AD157" s="990"/>
      <c r="AE157" s="990"/>
      <c r="AF157" s="990"/>
      <c r="AG157" s="990"/>
      <c r="AH157" s="990"/>
      <c r="AI157" s="990"/>
      <c r="AJ157" s="990"/>
      <c r="AK157" s="990"/>
      <c r="AL157" s="990"/>
      <c r="AM157" s="990"/>
      <c r="AN157" s="990"/>
      <c r="AO157" s="990"/>
      <c r="AP157" s="990"/>
      <c r="AQ157" s="990"/>
      <c r="AR157" s="990"/>
      <c r="AS157" s="990"/>
      <c r="AT157" s="990"/>
      <c r="AU157" s="990"/>
      <c r="AV157" s="990"/>
      <c r="AW157" s="990"/>
      <c r="AX157" s="990"/>
      <c r="AY157" s="990"/>
      <c r="AZ157" s="990"/>
      <c r="BA157" s="990"/>
      <c r="BB157" s="990"/>
      <c r="BC157" s="990"/>
      <c r="BD157" s="990"/>
      <c r="BE157" s="990"/>
      <c r="BF157" s="990"/>
      <c r="BG157" s="990"/>
      <c r="BH157" s="990"/>
      <c r="BI157" s="990"/>
      <c r="BJ157" s="990"/>
      <c r="BK157" s="990"/>
      <c r="BL157" s="990"/>
      <c r="BM157" s="990"/>
      <c r="BN157" s="990"/>
      <c r="BO157" s="990"/>
      <c r="BP157" s="990"/>
    </row>
    <row r="158" spans="3:68" ht="14.25">
      <c r="C158" s="990"/>
      <c r="D158" s="990"/>
      <c r="E158" s="990"/>
      <c r="F158" s="990"/>
      <c r="G158" s="990"/>
      <c r="H158" s="990"/>
      <c r="I158" s="990"/>
      <c r="J158" s="990"/>
      <c r="K158" s="990"/>
      <c r="L158" s="990"/>
      <c r="M158" s="990"/>
      <c r="N158" s="990"/>
      <c r="O158" s="990"/>
      <c r="P158" s="990"/>
      <c r="Q158" s="990"/>
      <c r="R158" s="990"/>
      <c r="S158" s="990"/>
      <c r="T158" s="990"/>
      <c r="U158" s="990"/>
      <c r="V158" s="990"/>
      <c r="W158" s="990"/>
      <c r="X158" s="990"/>
      <c r="Y158" s="990"/>
      <c r="Z158" s="990"/>
      <c r="AA158" s="990"/>
      <c r="AB158" s="990"/>
      <c r="AC158" s="990"/>
      <c r="AD158" s="990"/>
      <c r="AE158" s="990"/>
      <c r="AF158" s="990"/>
      <c r="AG158" s="990"/>
      <c r="AH158" s="990"/>
      <c r="AI158" s="990"/>
      <c r="AJ158" s="990"/>
      <c r="AK158" s="990"/>
      <c r="AL158" s="990"/>
      <c r="AM158" s="990"/>
      <c r="AN158" s="990"/>
      <c r="AO158" s="990"/>
      <c r="AP158" s="990"/>
      <c r="AQ158" s="990"/>
      <c r="AR158" s="990"/>
      <c r="AS158" s="990"/>
      <c r="AT158" s="990"/>
      <c r="AU158" s="990"/>
      <c r="AV158" s="990"/>
      <c r="AW158" s="990"/>
      <c r="AX158" s="990"/>
      <c r="AY158" s="990"/>
      <c r="AZ158" s="990"/>
      <c r="BA158" s="990"/>
      <c r="BB158" s="990"/>
      <c r="BC158" s="990"/>
      <c r="BD158" s="990"/>
      <c r="BE158" s="990"/>
      <c r="BF158" s="990"/>
      <c r="BG158" s="990"/>
      <c r="BH158" s="990"/>
      <c r="BI158" s="990"/>
      <c r="BJ158" s="990"/>
      <c r="BK158" s="990"/>
      <c r="BL158" s="990"/>
      <c r="BM158" s="990"/>
      <c r="BN158" s="990"/>
      <c r="BO158" s="990"/>
      <c r="BP158" s="990"/>
    </row>
    <row r="159" spans="3:68" ht="14.25">
      <c r="C159" s="990"/>
      <c r="D159" s="990"/>
      <c r="E159" s="990"/>
      <c r="F159" s="990"/>
      <c r="G159" s="990"/>
      <c r="H159" s="990"/>
      <c r="I159" s="990"/>
      <c r="J159" s="990"/>
      <c r="K159" s="990"/>
      <c r="L159" s="990"/>
      <c r="M159" s="990"/>
      <c r="N159" s="990"/>
      <c r="O159" s="990"/>
      <c r="P159" s="990"/>
      <c r="Q159" s="990"/>
      <c r="R159" s="990"/>
      <c r="S159" s="990"/>
      <c r="T159" s="990"/>
      <c r="U159" s="990"/>
      <c r="V159" s="990"/>
      <c r="W159" s="990"/>
      <c r="X159" s="990"/>
      <c r="Y159" s="990"/>
      <c r="Z159" s="990"/>
      <c r="AA159" s="990"/>
      <c r="AB159" s="990"/>
      <c r="AC159" s="990"/>
      <c r="AD159" s="990"/>
      <c r="AE159" s="990"/>
      <c r="AF159" s="990"/>
      <c r="AG159" s="990"/>
      <c r="AH159" s="990"/>
      <c r="AI159" s="990"/>
      <c r="AJ159" s="990"/>
      <c r="AK159" s="990"/>
      <c r="AL159" s="990"/>
      <c r="AM159" s="990"/>
      <c r="AN159" s="990"/>
      <c r="AO159" s="990"/>
      <c r="AP159" s="990"/>
      <c r="AQ159" s="990"/>
      <c r="AR159" s="990"/>
      <c r="AS159" s="990"/>
      <c r="AT159" s="990"/>
      <c r="AU159" s="990"/>
      <c r="AV159" s="990"/>
      <c r="AW159" s="990"/>
      <c r="AX159" s="990"/>
      <c r="AY159" s="990"/>
      <c r="AZ159" s="990"/>
      <c r="BA159" s="990"/>
      <c r="BB159" s="990"/>
      <c r="BC159" s="990"/>
      <c r="BD159" s="990"/>
      <c r="BE159" s="990"/>
      <c r="BF159" s="990"/>
      <c r="BG159" s="990"/>
      <c r="BH159" s="990"/>
      <c r="BI159" s="990"/>
      <c r="BJ159" s="990"/>
      <c r="BK159" s="990"/>
      <c r="BL159" s="990"/>
      <c r="BM159" s="990"/>
      <c r="BN159" s="990"/>
      <c r="BO159" s="990"/>
      <c r="BP159" s="990"/>
    </row>
    <row r="160" spans="3:68" ht="14.25">
      <c r="C160" s="990"/>
      <c r="D160" s="990"/>
      <c r="E160" s="990"/>
      <c r="F160" s="990"/>
      <c r="G160" s="990"/>
      <c r="H160" s="990"/>
      <c r="I160" s="990"/>
      <c r="J160" s="990"/>
      <c r="K160" s="990"/>
      <c r="L160" s="990"/>
      <c r="M160" s="990"/>
      <c r="N160" s="990"/>
      <c r="O160" s="990"/>
      <c r="P160" s="990"/>
      <c r="Q160" s="990"/>
      <c r="R160" s="990"/>
      <c r="S160" s="990"/>
      <c r="T160" s="990"/>
      <c r="U160" s="990"/>
      <c r="V160" s="990"/>
      <c r="W160" s="990"/>
      <c r="X160" s="990"/>
      <c r="Y160" s="990"/>
      <c r="Z160" s="990"/>
      <c r="AA160" s="990"/>
      <c r="AB160" s="990"/>
      <c r="AC160" s="990"/>
      <c r="AD160" s="990"/>
      <c r="AE160" s="990"/>
      <c r="AF160" s="990"/>
      <c r="AG160" s="990"/>
      <c r="AH160" s="990"/>
      <c r="AI160" s="990"/>
      <c r="AJ160" s="990"/>
      <c r="AK160" s="990"/>
      <c r="AL160" s="990"/>
      <c r="AM160" s="990"/>
      <c r="AN160" s="990"/>
      <c r="AO160" s="990"/>
      <c r="AP160" s="990"/>
      <c r="AQ160" s="990"/>
      <c r="AR160" s="990"/>
      <c r="AS160" s="990"/>
      <c r="AT160" s="990"/>
      <c r="AU160" s="990"/>
      <c r="AV160" s="990"/>
      <c r="AW160" s="990"/>
      <c r="AX160" s="990"/>
      <c r="AY160" s="990"/>
      <c r="AZ160" s="990"/>
      <c r="BA160" s="990"/>
      <c r="BB160" s="990"/>
      <c r="BC160" s="990"/>
      <c r="BD160" s="990"/>
      <c r="BE160" s="990"/>
      <c r="BF160" s="990"/>
      <c r="BG160" s="990"/>
      <c r="BH160" s="990"/>
      <c r="BI160" s="990"/>
      <c r="BJ160" s="990"/>
      <c r="BK160" s="990"/>
      <c r="BL160" s="990"/>
      <c r="BM160" s="990"/>
      <c r="BN160" s="990"/>
      <c r="BO160" s="990"/>
      <c r="BP160" s="990"/>
    </row>
    <row r="161" spans="3:68" ht="14.25">
      <c r="C161" s="990"/>
      <c r="D161" s="990"/>
      <c r="E161" s="990"/>
      <c r="F161" s="990"/>
      <c r="G161" s="990"/>
      <c r="H161" s="990"/>
      <c r="I161" s="990"/>
      <c r="J161" s="990"/>
      <c r="K161" s="990"/>
      <c r="L161" s="990"/>
      <c r="M161" s="990"/>
      <c r="N161" s="990"/>
      <c r="O161" s="990"/>
      <c r="P161" s="990"/>
      <c r="Q161" s="990"/>
      <c r="R161" s="990"/>
      <c r="S161" s="990"/>
      <c r="T161" s="990"/>
      <c r="U161" s="990"/>
      <c r="V161" s="990"/>
      <c r="W161" s="990"/>
      <c r="X161" s="990"/>
      <c r="Y161" s="990"/>
      <c r="Z161" s="990"/>
      <c r="AA161" s="990"/>
      <c r="AB161" s="990"/>
      <c r="AC161" s="990"/>
      <c r="AD161" s="990"/>
      <c r="AE161" s="990"/>
      <c r="AF161" s="990"/>
      <c r="AG161" s="990"/>
      <c r="AH161" s="990"/>
      <c r="AI161" s="990"/>
      <c r="AJ161" s="990"/>
      <c r="AK161" s="990"/>
      <c r="AL161" s="990"/>
      <c r="AM161" s="990"/>
      <c r="AN161" s="990"/>
      <c r="AO161" s="990"/>
      <c r="AP161" s="990"/>
      <c r="AQ161" s="990"/>
      <c r="AR161" s="990"/>
      <c r="AS161" s="990"/>
      <c r="AT161" s="990"/>
      <c r="AU161" s="990"/>
      <c r="AV161" s="990"/>
      <c r="AW161" s="990"/>
      <c r="AX161" s="990"/>
      <c r="AY161" s="990"/>
      <c r="AZ161" s="990"/>
      <c r="BA161" s="990"/>
      <c r="BB161" s="990"/>
      <c r="BC161" s="990"/>
      <c r="BD161" s="990"/>
      <c r="BE161" s="990"/>
      <c r="BF161" s="990"/>
      <c r="BG161" s="990"/>
      <c r="BH161" s="990"/>
      <c r="BI161" s="990"/>
      <c r="BJ161" s="990"/>
      <c r="BK161" s="990"/>
      <c r="BL161" s="990"/>
      <c r="BM161" s="990"/>
      <c r="BN161" s="990"/>
      <c r="BO161" s="990"/>
      <c r="BP161" s="990"/>
    </row>
    <row r="162" spans="3:68" ht="14.25">
      <c r="C162" s="990"/>
      <c r="D162" s="990"/>
      <c r="E162" s="990"/>
      <c r="F162" s="990"/>
      <c r="G162" s="990"/>
      <c r="H162" s="990"/>
      <c r="I162" s="990"/>
      <c r="J162" s="990"/>
      <c r="K162" s="990"/>
      <c r="L162" s="990"/>
      <c r="M162" s="990"/>
      <c r="N162" s="990"/>
      <c r="O162" s="990"/>
      <c r="P162" s="990"/>
      <c r="Q162" s="990"/>
      <c r="R162" s="990"/>
      <c r="S162" s="990"/>
      <c r="T162" s="990"/>
      <c r="U162" s="990"/>
      <c r="V162" s="990"/>
      <c r="W162" s="990"/>
      <c r="X162" s="990"/>
      <c r="Y162" s="990"/>
      <c r="Z162" s="990"/>
      <c r="AA162" s="990"/>
      <c r="AB162" s="990"/>
      <c r="AC162" s="990"/>
      <c r="AD162" s="990"/>
      <c r="AE162" s="990"/>
      <c r="AF162" s="990"/>
      <c r="AG162" s="990"/>
      <c r="AH162" s="990"/>
      <c r="AI162" s="990"/>
      <c r="AJ162" s="990"/>
      <c r="AK162" s="990"/>
      <c r="AL162" s="990"/>
      <c r="AM162" s="990"/>
      <c r="AN162" s="990"/>
      <c r="AO162" s="990"/>
      <c r="AP162" s="990"/>
      <c r="AQ162" s="990"/>
      <c r="AR162" s="990"/>
      <c r="AS162" s="990"/>
      <c r="AT162" s="990"/>
      <c r="AU162" s="990"/>
      <c r="AV162" s="990"/>
      <c r="AW162" s="990"/>
      <c r="AX162" s="990"/>
      <c r="AY162" s="990"/>
      <c r="AZ162" s="990"/>
      <c r="BA162" s="990"/>
      <c r="BB162" s="990"/>
      <c r="BC162" s="990"/>
      <c r="BD162" s="990"/>
      <c r="BE162" s="990"/>
      <c r="BF162" s="990"/>
      <c r="BG162" s="990"/>
      <c r="BH162" s="990"/>
      <c r="BI162" s="990"/>
      <c r="BJ162" s="990"/>
      <c r="BK162" s="990"/>
      <c r="BL162" s="990"/>
      <c r="BM162" s="990"/>
      <c r="BN162" s="990"/>
      <c r="BO162" s="990"/>
      <c r="BP162" s="990"/>
    </row>
    <row r="163" spans="3:68" ht="14.25">
      <c r="C163" s="990"/>
      <c r="D163" s="990"/>
      <c r="E163" s="990"/>
      <c r="F163" s="990"/>
      <c r="G163" s="990"/>
      <c r="H163" s="990"/>
      <c r="I163" s="990"/>
      <c r="J163" s="990"/>
      <c r="K163" s="990"/>
      <c r="L163" s="990"/>
      <c r="M163" s="990"/>
      <c r="N163" s="990"/>
      <c r="O163" s="990"/>
      <c r="P163" s="990"/>
      <c r="Q163" s="990"/>
      <c r="R163" s="990"/>
      <c r="S163" s="990"/>
      <c r="T163" s="990"/>
      <c r="U163" s="990"/>
      <c r="V163" s="990"/>
      <c r="W163" s="990"/>
      <c r="X163" s="990"/>
      <c r="Y163" s="990"/>
      <c r="Z163" s="990"/>
      <c r="AA163" s="990"/>
      <c r="AB163" s="990"/>
      <c r="AC163" s="990"/>
      <c r="AD163" s="990"/>
      <c r="AE163" s="990"/>
      <c r="AF163" s="990"/>
      <c r="AG163" s="990"/>
      <c r="AH163" s="990"/>
      <c r="AI163" s="990"/>
      <c r="AJ163" s="990"/>
      <c r="AK163" s="990"/>
      <c r="AL163" s="990"/>
      <c r="AM163" s="990"/>
      <c r="AN163" s="990"/>
      <c r="AO163" s="990"/>
      <c r="AP163" s="990"/>
      <c r="AQ163" s="990"/>
      <c r="AR163" s="990"/>
      <c r="AS163" s="990"/>
      <c r="AT163" s="990"/>
      <c r="AU163" s="990"/>
      <c r="AV163" s="990"/>
      <c r="AW163" s="990"/>
      <c r="AX163" s="990"/>
      <c r="AY163" s="990"/>
      <c r="AZ163" s="990"/>
      <c r="BA163" s="990"/>
      <c r="BB163" s="990"/>
      <c r="BC163" s="990"/>
      <c r="BD163" s="990"/>
      <c r="BE163" s="990"/>
      <c r="BF163" s="990"/>
      <c r="BG163" s="990"/>
      <c r="BH163" s="990"/>
      <c r="BI163" s="990"/>
      <c r="BJ163" s="990"/>
      <c r="BK163" s="990"/>
      <c r="BL163" s="990"/>
      <c r="BM163" s="990"/>
      <c r="BN163" s="990"/>
      <c r="BO163" s="990"/>
      <c r="BP163" s="990"/>
    </row>
    <row r="164" spans="3:68" ht="14.25">
      <c r="C164" s="990"/>
      <c r="D164" s="990"/>
      <c r="E164" s="990"/>
      <c r="F164" s="990"/>
      <c r="G164" s="990"/>
      <c r="H164" s="990"/>
      <c r="I164" s="990"/>
      <c r="J164" s="990"/>
      <c r="K164" s="990"/>
      <c r="L164" s="990"/>
      <c r="M164" s="990"/>
      <c r="N164" s="990"/>
      <c r="O164" s="990"/>
      <c r="P164" s="990"/>
      <c r="Q164" s="990"/>
      <c r="R164" s="990"/>
      <c r="S164" s="990"/>
      <c r="T164" s="990"/>
      <c r="U164" s="990"/>
      <c r="V164" s="990"/>
      <c r="W164" s="990"/>
      <c r="X164" s="990"/>
      <c r="Y164" s="990"/>
      <c r="Z164" s="990"/>
      <c r="AA164" s="990"/>
      <c r="AB164" s="990"/>
      <c r="AC164" s="990"/>
      <c r="AD164" s="990"/>
      <c r="AE164" s="990"/>
      <c r="AF164" s="990"/>
      <c r="AG164" s="990"/>
      <c r="AH164" s="990"/>
      <c r="AI164" s="990"/>
      <c r="AJ164" s="990"/>
      <c r="AK164" s="990"/>
      <c r="AL164" s="990"/>
      <c r="AM164" s="990"/>
      <c r="AN164" s="990"/>
      <c r="AO164" s="990"/>
      <c r="AP164" s="990"/>
      <c r="AQ164" s="990"/>
      <c r="AR164" s="990"/>
      <c r="AS164" s="990"/>
      <c r="AT164" s="990"/>
      <c r="AU164" s="990"/>
      <c r="AV164" s="990"/>
      <c r="AW164" s="990"/>
      <c r="AX164" s="990"/>
      <c r="AY164" s="990"/>
      <c r="AZ164" s="990"/>
      <c r="BA164" s="990"/>
      <c r="BB164" s="990"/>
      <c r="BC164" s="990"/>
      <c r="BD164" s="990"/>
      <c r="BE164" s="990"/>
      <c r="BF164" s="990"/>
      <c r="BG164" s="990"/>
      <c r="BH164" s="990"/>
      <c r="BI164" s="990"/>
      <c r="BJ164" s="990"/>
      <c r="BK164" s="990"/>
      <c r="BL164" s="990"/>
      <c r="BM164" s="990"/>
      <c r="BN164" s="990"/>
      <c r="BO164" s="990"/>
      <c r="BP164" s="990"/>
    </row>
    <row r="165" spans="3:68" ht="14.25">
      <c r="C165" s="990"/>
      <c r="D165" s="990"/>
      <c r="E165" s="990"/>
      <c r="F165" s="990"/>
      <c r="G165" s="990"/>
      <c r="H165" s="990"/>
      <c r="I165" s="990"/>
      <c r="J165" s="990"/>
      <c r="K165" s="990"/>
      <c r="L165" s="990"/>
      <c r="M165" s="990"/>
      <c r="N165" s="990"/>
      <c r="O165" s="990"/>
      <c r="P165" s="990"/>
      <c r="Q165" s="990"/>
      <c r="R165" s="990"/>
      <c r="S165" s="990"/>
      <c r="T165" s="990"/>
      <c r="U165" s="990"/>
      <c r="V165" s="990"/>
      <c r="W165" s="990"/>
      <c r="X165" s="990"/>
      <c r="Y165" s="990"/>
      <c r="Z165" s="990"/>
      <c r="AA165" s="990"/>
      <c r="AB165" s="990"/>
      <c r="AC165" s="990"/>
      <c r="AD165" s="990"/>
      <c r="AE165" s="990"/>
      <c r="AF165" s="990"/>
      <c r="AG165" s="990"/>
      <c r="AH165" s="990"/>
      <c r="AI165" s="990"/>
      <c r="AJ165" s="990"/>
      <c r="AK165" s="990"/>
      <c r="AL165" s="990"/>
      <c r="AM165" s="990"/>
      <c r="AN165" s="990"/>
      <c r="AO165" s="990"/>
      <c r="AP165" s="990"/>
      <c r="AQ165" s="990"/>
      <c r="AR165" s="990"/>
      <c r="AS165" s="990"/>
      <c r="AT165" s="990"/>
      <c r="AU165" s="990"/>
      <c r="AV165" s="990"/>
      <c r="AW165" s="990"/>
      <c r="AX165" s="990"/>
      <c r="AY165" s="990"/>
      <c r="AZ165" s="990"/>
      <c r="BA165" s="990"/>
      <c r="BB165" s="990"/>
      <c r="BC165" s="990"/>
      <c r="BD165" s="990"/>
      <c r="BE165" s="990"/>
      <c r="BF165" s="990"/>
      <c r="BG165" s="990"/>
      <c r="BH165" s="990"/>
      <c r="BI165" s="990"/>
      <c r="BJ165" s="990"/>
      <c r="BK165" s="990"/>
      <c r="BL165" s="990"/>
      <c r="BM165" s="990"/>
      <c r="BN165" s="990"/>
      <c r="BO165" s="990"/>
      <c r="BP165" s="990"/>
    </row>
    <row r="166" spans="3:68" ht="14.25">
      <c r="C166" s="990"/>
      <c r="D166" s="990"/>
      <c r="E166" s="990"/>
      <c r="F166" s="990"/>
      <c r="G166" s="990"/>
      <c r="H166" s="990"/>
      <c r="I166" s="990"/>
      <c r="J166" s="990"/>
      <c r="K166" s="990"/>
      <c r="L166" s="990"/>
      <c r="M166" s="990"/>
      <c r="N166" s="990"/>
      <c r="O166" s="990"/>
      <c r="P166" s="990"/>
      <c r="Q166" s="990"/>
      <c r="R166" s="990"/>
      <c r="S166" s="990"/>
      <c r="T166" s="990"/>
      <c r="U166" s="990"/>
      <c r="V166" s="990"/>
      <c r="W166" s="990"/>
      <c r="X166" s="990"/>
      <c r="Y166" s="990"/>
      <c r="Z166" s="990"/>
      <c r="AA166" s="990"/>
      <c r="AB166" s="990"/>
      <c r="AC166" s="990"/>
      <c r="AD166" s="990"/>
      <c r="AE166" s="990"/>
      <c r="AF166" s="990"/>
      <c r="AG166" s="990"/>
      <c r="AH166" s="990"/>
      <c r="AI166" s="990"/>
      <c r="AJ166" s="990"/>
      <c r="AK166" s="990"/>
      <c r="AL166" s="990"/>
      <c r="AM166" s="990"/>
      <c r="AN166" s="990"/>
      <c r="AO166" s="990"/>
      <c r="AP166" s="990"/>
      <c r="AQ166" s="990"/>
      <c r="AR166" s="990"/>
      <c r="AS166" s="990"/>
      <c r="AT166" s="990"/>
      <c r="AU166" s="990"/>
      <c r="AV166" s="990"/>
      <c r="AW166" s="990"/>
      <c r="AX166" s="990"/>
      <c r="AY166" s="990"/>
      <c r="AZ166" s="990"/>
      <c r="BA166" s="990"/>
      <c r="BB166" s="990"/>
      <c r="BC166" s="990"/>
      <c r="BD166" s="990"/>
      <c r="BE166" s="990"/>
      <c r="BF166" s="990"/>
      <c r="BG166" s="990"/>
      <c r="BH166" s="990"/>
      <c r="BI166" s="990"/>
      <c r="BJ166" s="990"/>
      <c r="BK166" s="990"/>
      <c r="BL166" s="990"/>
      <c r="BM166" s="990"/>
      <c r="BN166" s="990"/>
      <c r="BO166" s="990"/>
      <c r="BP166" s="990"/>
    </row>
    <row r="167" spans="3:68" ht="14.25">
      <c r="C167" s="990"/>
      <c r="D167" s="990"/>
      <c r="E167" s="990"/>
      <c r="F167" s="990"/>
      <c r="G167" s="990"/>
      <c r="H167" s="990"/>
      <c r="I167" s="990"/>
      <c r="J167" s="990"/>
      <c r="K167" s="990"/>
      <c r="L167" s="990"/>
      <c r="M167" s="990"/>
      <c r="N167" s="990"/>
      <c r="O167" s="990"/>
      <c r="P167" s="990"/>
      <c r="Q167" s="990"/>
      <c r="R167" s="990"/>
      <c r="S167" s="990"/>
      <c r="T167" s="990"/>
      <c r="U167" s="990"/>
      <c r="V167" s="990"/>
      <c r="W167" s="990"/>
      <c r="X167" s="990"/>
      <c r="Y167" s="990"/>
      <c r="Z167" s="990"/>
      <c r="AA167" s="990"/>
      <c r="AB167" s="990"/>
      <c r="AC167" s="990"/>
      <c r="AD167" s="990"/>
      <c r="AE167" s="990"/>
      <c r="AF167" s="990"/>
      <c r="AG167" s="990"/>
      <c r="AH167" s="990"/>
      <c r="AI167" s="990"/>
      <c r="AJ167" s="990"/>
      <c r="AK167" s="990"/>
      <c r="AL167" s="990"/>
      <c r="AM167" s="990"/>
      <c r="AN167" s="990"/>
      <c r="AO167" s="990"/>
      <c r="AP167" s="990"/>
      <c r="AQ167" s="990"/>
      <c r="AR167" s="990"/>
      <c r="AS167" s="990"/>
      <c r="AT167" s="990"/>
      <c r="AU167" s="990"/>
      <c r="AV167" s="990"/>
      <c r="AW167" s="990"/>
      <c r="AX167" s="990"/>
      <c r="AY167" s="990"/>
      <c r="AZ167" s="990"/>
      <c r="BA167" s="990"/>
      <c r="BB167" s="990"/>
      <c r="BC167" s="990"/>
      <c r="BD167" s="990"/>
      <c r="BE167" s="990"/>
      <c r="BF167" s="990"/>
      <c r="BG167" s="990"/>
      <c r="BH167" s="990"/>
      <c r="BI167" s="990"/>
      <c r="BJ167" s="990"/>
      <c r="BK167" s="990"/>
      <c r="BL167" s="990"/>
      <c r="BM167" s="990"/>
      <c r="BN167" s="990"/>
      <c r="BO167" s="990"/>
      <c r="BP167" s="990"/>
    </row>
    <row r="168" spans="3:68" ht="14.25">
      <c r="C168" s="990"/>
      <c r="D168" s="990"/>
      <c r="E168" s="990"/>
      <c r="F168" s="990"/>
      <c r="G168" s="990"/>
      <c r="H168" s="990"/>
      <c r="I168" s="990"/>
      <c r="J168" s="990"/>
      <c r="K168" s="990"/>
      <c r="L168" s="990"/>
      <c r="M168" s="990"/>
      <c r="N168" s="990"/>
      <c r="O168" s="990"/>
      <c r="P168" s="990"/>
      <c r="Q168" s="990"/>
      <c r="R168" s="990"/>
      <c r="S168" s="990"/>
      <c r="T168" s="990"/>
      <c r="U168" s="990"/>
      <c r="V168" s="990"/>
      <c r="W168" s="990"/>
      <c r="X168" s="990"/>
      <c r="Y168" s="990"/>
      <c r="Z168" s="990"/>
      <c r="AA168" s="990"/>
      <c r="AB168" s="990"/>
      <c r="AC168" s="990"/>
      <c r="AD168" s="990"/>
      <c r="AE168" s="990"/>
      <c r="AF168" s="990"/>
      <c r="AG168" s="990"/>
      <c r="AH168" s="990"/>
      <c r="AI168" s="990"/>
      <c r="AJ168" s="990"/>
      <c r="AK168" s="990"/>
      <c r="AL168" s="990"/>
      <c r="AM168" s="990"/>
      <c r="AN168" s="990"/>
      <c r="AO168" s="990"/>
      <c r="AP168" s="990"/>
      <c r="AQ168" s="990"/>
      <c r="AR168" s="990"/>
      <c r="AS168" s="990"/>
      <c r="AT168" s="990"/>
      <c r="AU168" s="990"/>
      <c r="AV168" s="990"/>
      <c r="AW168" s="990"/>
      <c r="AX168" s="990"/>
      <c r="AY168" s="990"/>
      <c r="AZ168" s="990"/>
      <c r="BA168" s="990"/>
      <c r="BB168" s="990"/>
      <c r="BC168" s="990"/>
      <c r="BD168" s="990"/>
      <c r="BE168" s="990"/>
      <c r="BF168" s="990"/>
      <c r="BG168" s="990"/>
      <c r="BH168" s="990"/>
      <c r="BI168" s="990"/>
      <c r="BJ168" s="990"/>
      <c r="BK168" s="990"/>
      <c r="BL168" s="990"/>
      <c r="BM168" s="990"/>
      <c r="BN168" s="990"/>
      <c r="BO168" s="990"/>
      <c r="BP168" s="990"/>
    </row>
    <row r="169" spans="3:68" ht="14.25">
      <c r="C169" s="990"/>
      <c r="D169" s="990"/>
      <c r="E169" s="990"/>
      <c r="F169" s="990"/>
      <c r="G169" s="990"/>
      <c r="H169" s="990"/>
      <c r="I169" s="990"/>
      <c r="J169" s="990"/>
      <c r="K169" s="990"/>
      <c r="L169" s="990"/>
      <c r="M169" s="990"/>
      <c r="N169" s="990"/>
      <c r="O169" s="990"/>
      <c r="P169" s="990"/>
      <c r="Q169" s="990"/>
      <c r="R169" s="990"/>
      <c r="S169" s="990"/>
      <c r="T169" s="990"/>
      <c r="U169" s="990"/>
      <c r="V169" s="990"/>
      <c r="W169" s="990"/>
      <c r="X169" s="990"/>
      <c r="Y169" s="990"/>
      <c r="Z169" s="990"/>
      <c r="AA169" s="990"/>
      <c r="AB169" s="990"/>
      <c r="AC169" s="990"/>
      <c r="AD169" s="990"/>
      <c r="AE169" s="990"/>
      <c r="AF169" s="990"/>
      <c r="AG169" s="990"/>
      <c r="AH169" s="990"/>
      <c r="AI169" s="990"/>
      <c r="AJ169" s="990"/>
      <c r="AK169" s="990"/>
      <c r="AL169" s="990"/>
      <c r="AM169" s="990"/>
      <c r="AN169" s="990"/>
      <c r="AO169" s="990"/>
      <c r="AP169" s="990"/>
      <c r="AQ169" s="990"/>
      <c r="AR169" s="990"/>
      <c r="AS169" s="990"/>
      <c r="AT169" s="990"/>
      <c r="AU169" s="990"/>
      <c r="AV169" s="990"/>
      <c r="AW169" s="990"/>
      <c r="AX169" s="990"/>
      <c r="AY169" s="990"/>
      <c r="AZ169" s="990"/>
      <c r="BA169" s="990"/>
      <c r="BB169" s="990"/>
      <c r="BC169" s="990"/>
      <c r="BD169" s="990"/>
      <c r="BE169" s="990"/>
      <c r="BF169" s="990"/>
      <c r="BG169" s="990"/>
      <c r="BH169" s="990"/>
      <c r="BI169" s="990"/>
      <c r="BJ169" s="990"/>
      <c r="BK169" s="990"/>
      <c r="BL169" s="990"/>
      <c r="BM169" s="990"/>
      <c r="BN169" s="990"/>
      <c r="BO169" s="990"/>
      <c r="BP169" s="990"/>
    </row>
    <row r="170" spans="3:68" ht="14.25">
      <c r="C170" s="990"/>
      <c r="D170" s="990"/>
      <c r="E170" s="990"/>
      <c r="F170" s="990"/>
      <c r="G170" s="990"/>
      <c r="H170" s="990"/>
      <c r="I170" s="990"/>
      <c r="J170" s="990"/>
      <c r="K170" s="990"/>
      <c r="L170" s="990"/>
      <c r="M170" s="990"/>
      <c r="N170" s="990"/>
      <c r="O170" s="990"/>
      <c r="P170" s="990"/>
      <c r="Q170" s="990"/>
      <c r="R170" s="990"/>
      <c r="S170" s="990"/>
      <c r="T170" s="990"/>
      <c r="U170" s="990"/>
      <c r="V170" s="990"/>
      <c r="W170" s="990"/>
      <c r="X170" s="990"/>
      <c r="Y170" s="990"/>
      <c r="Z170" s="990"/>
      <c r="AA170" s="990"/>
      <c r="AB170" s="990"/>
      <c r="AC170" s="990"/>
      <c r="AD170" s="990"/>
      <c r="AE170" s="990"/>
      <c r="AF170" s="990"/>
      <c r="AG170" s="990"/>
      <c r="AH170" s="990"/>
      <c r="AI170" s="990"/>
      <c r="AJ170" s="990"/>
      <c r="AK170" s="990"/>
      <c r="AL170" s="990"/>
      <c r="AM170" s="990"/>
      <c r="AN170" s="990"/>
      <c r="AO170" s="990"/>
      <c r="AP170" s="990"/>
      <c r="AQ170" s="990"/>
      <c r="AR170" s="990"/>
      <c r="AS170" s="990"/>
      <c r="AT170" s="990"/>
      <c r="AU170" s="990"/>
      <c r="AV170" s="990"/>
      <c r="AW170" s="990"/>
      <c r="AX170" s="990"/>
      <c r="AY170" s="990"/>
      <c r="AZ170" s="990"/>
      <c r="BA170" s="990"/>
      <c r="BB170" s="990"/>
      <c r="BC170" s="990"/>
      <c r="BD170" s="990"/>
      <c r="BE170" s="990"/>
      <c r="BF170" s="990"/>
      <c r="BG170" s="990"/>
      <c r="BH170" s="990"/>
      <c r="BI170" s="990"/>
      <c r="BJ170" s="990"/>
      <c r="BK170" s="990"/>
      <c r="BL170" s="990"/>
      <c r="BM170" s="990"/>
      <c r="BN170" s="990"/>
      <c r="BO170" s="990"/>
      <c r="BP170" s="990"/>
    </row>
    <row r="171" spans="3:68" ht="14.25">
      <c r="C171" s="990"/>
      <c r="D171" s="990"/>
      <c r="E171" s="990"/>
      <c r="F171" s="990"/>
      <c r="G171" s="990"/>
      <c r="H171" s="990"/>
      <c r="I171" s="990"/>
      <c r="J171" s="990"/>
      <c r="K171" s="990"/>
      <c r="L171" s="990"/>
      <c r="M171" s="990"/>
      <c r="N171" s="990"/>
      <c r="O171" s="990"/>
      <c r="P171" s="990"/>
      <c r="Q171" s="990"/>
      <c r="R171" s="990"/>
      <c r="S171" s="990"/>
      <c r="T171" s="990"/>
      <c r="U171" s="990"/>
      <c r="V171" s="990"/>
      <c r="W171" s="990"/>
      <c r="X171" s="990"/>
      <c r="Y171" s="990"/>
      <c r="Z171" s="990"/>
      <c r="AA171" s="990"/>
      <c r="AB171" s="990"/>
      <c r="AC171" s="990"/>
      <c r="AD171" s="990"/>
      <c r="AE171" s="990"/>
      <c r="AF171" s="990"/>
      <c r="AG171" s="990"/>
      <c r="AH171" s="990"/>
      <c r="AI171" s="990"/>
      <c r="AJ171" s="990"/>
      <c r="AK171" s="990"/>
      <c r="AL171" s="990"/>
      <c r="AM171" s="990"/>
      <c r="AN171" s="990"/>
      <c r="AO171" s="990"/>
      <c r="AP171" s="990"/>
      <c r="AQ171" s="990"/>
      <c r="AR171" s="990"/>
      <c r="AS171" s="990"/>
      <c r="AT171" s="990"/>
      <c r="AU171" s="990"/>
      <c r="AV171" s="990"/>
      <c r="AW171" s="990"/>
      <c r="AX171" s="990"/>
      <c r="AY171" s="990"/>
      <c r="AZ171" s="990"/>
      <c r="BA171" s="990"/>
      <c r="BB171" s="990"/>
      <c r="BC171" s="990"/>
      <c r="BD171" s="990"/>
      <c r="BE171" s="990"/>
      <c r="BF171" s="990"/>
      <c r="BG171" s="990"/>
      <c r="BH171" s="990"/>
      <c r="BI171" s="990"/>
      <c r="BJ171" s="990"/>
      <c r="BK171" s="990"/>
      <c r="BL171" s="990"/>
      <c r="BM171" s="990"/>
      <c r="BN171" s="990"/>
      <c r="BO171" s="990"/>
      <c r="BP171" s="990"/>
    </row>
    <row r="172" spans="3:68" ht="14.25">
      <c r="C172" s="990"/>
      <c r="D172" s="990"/>
      <c r="E172" s="990"/>
      <c r="F172" s="990"/>
      <c r="G172" s="990"/>
      <c r="H172" s="990"/>
      <c r="I172" s="990"/>
      <c r="J172" s="990"/>
      <c r="K172" s="990"/>
      <c r="L172" s="990"/>
      <c r="M172" s="990"/>
      <c r="N172" s="990"/>
      <c r="O172" s="990"/>
      <c r="P172" s="990"/>
      <c r="Q172" s="990"/>
      <c r="R172" s="990"/>
      <c r="S172" s="990"/>
      <c r="T172" s="990"/>
      <c r="U172" s="990"/>
      <c r="V172" s="990"/>
      <c r="W172" s="990"/>
      <c r="X172" s="990"/>
      <c r="Y172" s="990"/>
      <c r="Z172" s="990"/>
      <c r="AA172" s="990"/>
      <c r="AB172" s="990"/>
      <c r="AC172" s="990"/>
      <c r="AD172" s="990"/>
      <c r="AE172" s="990"/>
      <c r="AF172" s="990"/>
      <c r="AG172" s="990"/>
      <c r="AH172" s="990"/>
      <c r="AI172" s="990"/>
      <c r="AJ172" s="990"/>
      <c r="AK172" s="990"/>
      <c r="AL172" s="990"/>
      <c r="AM172" s="990"/>
      <c r="AN172" s="990"/>
      <c r="AO172" s="990"/>
      <c r="AP172" s="990"/>
      <c r="AQ172" s="990"/>
      <c r="AR172" s="990"/>
      <c r="AS172" s="990"/>
      <c r="AT172" s="990"/>
      <c r="AU172" s="990"/>
      <c r="AV172" s="990"/>
      <c r="AW172" s="990"/>
      <c r="AX172" s="990"/>
      <c r="AY172" s="990"/>
      <c r="AZ172" s="990"/>
      <c r="BA172" s="990"/>
      <c r="BB172" s="990"/>
      <c r="BC172" s="990"/>
      <c r="BD172" s="990"/>
      <c r="BE172" s="990"/>
      <c r="BF172" s="990"/>
      <c r="BG172" s="990"/>
      <c r="BH172" s="990"/>
      <c r="BI172" s="990"/>
      <c r="BJ172" s="990"/>
      <c r="BK172" s="990"/>
      <c r="BL172" s="990"/>
      <c r="BM172" s="990"/>
      <c r="BN172" s="990"/>
      <c r="BO172" s="990"/>
      <c r="BP172" s="990"/>
    </row>
    <row r="173" spans="3:68" ht="14.25">
      <c r="C173" s="990"/>
      <c r="D173" s="990"/>
      <c r="E173" s="990"/>
      <c r="F173" s="990"/>
      <c r="G173" s="990"/>
      <c r="H173" s="990"/>
      <c r="I173" s="990"/>
      <c r="J173" s="990"/>
      <c r="K173" s="990"/>
      <c r="L173" s="990"/>
      <c r="M173" s="990"/>
      <c r="N173" s="990"/>
      <c r="O173" s="990"/>
      <c r="P173" s="990"/>
      <c r="Q173" s="990"/>
      <c r="R173" s="990"/>
      <c r="S173" s="990"/>
      <c r="T173" s="990"/>
      <c r="U173" s="990"/>
      <c r="V173" s="990"/>
      <c r="W173" s="990"/>
      <c r="X173" s="990"/>
      <c r="Y173" s="990"/>
      <c r="Z173" s="990"/>
      <c r="AA173" s="990"/>
      <c r="AB173" s="990"/>
      <c r="AC173" s="990"/>
      <c r="AD173" s="990"/>
      <c r="AE173" s="990"/>
      <c r="AF173" s="990"/>
      <c r="AG173" s="990"/>
      <c r="AH173" s="990"/>
      <c r="AI173" s="990"/>
      <c r="AJ173" s="990"/>
      <c r="AK173" s="990"/>
      <c r="AL173" s="990"/>
      <c r="AM173" s="990"/>
      <c r="AN173" s="990"/>
      <c r="AO173" s="990"/>
      <c r="AP173" s="990"/>
      <c r="AQ173" s="990"/>
      <c r="AR173" s="990"/>
      <c r="AS173" s="990"/>
      <c r="AT173" s="990"/>
      <c r="AU173" s="990"/>
      <c r="AV173" s="990"/>
      <c r="AW173" s="990"/>
      <c r="AX173" s="990"/>
      <c r="AY173" s="990"/>
      <c r="AZ173" s="990"/>
      <c r="BA173" s="990"/>
      <c r="BB173" s="990"/>
      <c r="BC173" s="990"/>
      <c r="BD173" s="990"/>
      <c r="BE173" s="990"/>
      <c r="BF173" s="990"/>
      <c r="BG173" s="990"/>
      <c r="BH173" s="990"/>
      <c r="BI173" s="990"/>
      <c r="BJ173" s="990"/>
      <c r="BK173" s="990"/>
      <c r="BL173" s="990"/>
      <c r="BM173" s="990"/>
      <c r="BN173" s="990"/>
      <c r="BO173" s="990"/>
      <c r="BP173" s="990"/>
    </row>
    <row r="174" spans="3:68" ht="14.25">
      <c r="C174" s="990"/>
      <c r="D174" s="990"/>
      <c r="E174" s="990"/>
      <c r="F174" s="990"/>
      <c r="G174" s="990"/>
      <c r="H174" s="990"/>
      <c r="I174" s="990"/>
      <c r="J174" s="990"/>
      <c r="K174" s="990"/>
      <c r="L174" s="990"/>
      <c r="M174" s="990"/>
      <c r="N174" s="990"/>
      <c r="O174" s="990"/>
      <c r="P174" s="990"/>
      <c r="Q174" s="990"/>
      <c r="R174" s="990"/>
      <c r="S174" s="990"/>
      <c r="T174" s="990"/>
      <c r="U174" s="990"/>
      <c r="V174" s="990"/>
      <c r="W174" s="990"/>
      <c r="X174" s="990"/>
      <c r="Y174" s="990"/>
      <c r="Z174" s="990"/>
      <c r="AA174" s="990"/>
      <c r="AB174" s="990"/>
      <c r="AC174" s="990"/>
      <c r="AD174" s="990"/>
      <c r="AE174" s="990"/>
      <c r="AF174" s="990"/>
      <c r="AG174" s="990"/>
      <c r="AH174" s="990"/>
      <c r="AI174" s="990"/>
      <c r="AJ174" s="990"/>
      <c r="AK174" s="990"/>
      <c r="AL174" s="990"/>
      <c r="AM174" s="990"/>
      <c r="AN174" s="990"/>
      <c r="AO174" s="990"/>
      <c r="AP174" s="990"/>
      <c r="AQ174" s="990"/>
      <c r="AR174" s="990"/>
      <c r="AS174" s="990"/>
      <c r="AT174" s="990"/>
      <c r="AU174" s="990"/>
      <c r="AV174" s="990"/>
      <c r="AW174" s="990"/>
      <c r="AX174" s="990"/>
      <c r="AY174" s="990"/>
      <c r="AZ174" s="990"/>
      <c r="BA174" s="990"/>
      <c r="BB174" s="990"/>
      <c r="BC174" s="990"/>
      <c r="BD174" s="990"/>
      <c r="BE174" s="990"/>
      <c r="BF174" s="990"/>
      <c r="BG174" s="990"/>
      <c r="BH174" s="990"/>
      <c r="BI174" s="990"/>
      <c r="BJ174" s="990"/>
      <c r="BK174" s="990"/>
      <c r="BL174" s="990"/>
      <c r="BM174" s="990"/>
      <c r="BN174" s="990"/>
      <c r="BO174" s="990"/>
      <c r="BP174" s="990"/>
    </row>
    <row r="175" spans="3:68" ht="14.25">
      <c r="C175" s="990"/>
      <c r="D175" s="990"/>
      <c r="E175" s="990"/>
      <c r="F175" s="990"/>
      <c r="G175" s="990"/>
      <c r="H175" s="990"/>
      <c r="I175" s="990"/>
      <c r="J175" s="990"/>
      <c r="K175" s="990"/>
      <c r="L175" s="990"/>
      <c r="M175" s="990"/>
      <c r="N175" s="990"/>
      <c r="O175" s="990"/>
      <c r="P175" s="990"/>
      <c r="Q175" s="990"/>
      <c r="R175" s="990"/>
      <c r="S175" s="990"/>
      <c r="T175" s="990"/>
      <c r="U175" s="990"/>
      <c r="V175" s="990"/>
      <c r="W175" s="990"/>
      <c r="X175" s="990"/>
      <c r="Y175" s="990"/>
      <c r="Z175" s="990"/>
      <c r="AA175" s="990"/>
      <c r="AB175" s="990"/>
      <c r="AC175" s="990"/>
      <c r="AD175" s="990"/>
      <c r="AE175" s="990"/>
      <c r="AF175" s="990"/>
      <c r="AG175" s="990"/>
      <c r="AH175" s="990"/>
      <c r="AI175" s="990"/>
      <c r="AJ175" s="990"/>
      <c r="AK175" s="990"/>
      <c r="AL175" s="990"/>
      <c r="AM175" s="990"/>
      <c r="AN175" s="990"/>
      <c r="AO175" s="990"/>
      <c r="AP175" s="990"/>
      <c r="AQ175" s="990"/>
      <c r="AR175" s="990"/>
      <c r="AS175" s="990"/>
      <c r="AT175" s="990"/>
      <c r="AU175" s="990"/>
      <c r="AV175" s="990"/>
      <c r="AW175" s="990"/>
      <c r="AX175" s="990"/>
      <c r="AY175" s="990"/>
      <c r="AZ175" s="990"/>
      <c r="BA175" s="990"/>
      <c r="BB175" s="990"/>
      <c r="BC175" s="990"/>
      <c r="BD175" s="990"/>
      <c r="BE175" s="990"/>
      <c r="BF175" s="990"/>
      <c r="BG175" s="990"/>
      <c r="BH175" s="990"/>
      <c r="BI175" s="990"/>
      <c r="BJ175" s="990"/>
      <c r="BK175" s="990"/>
      <c r="BL175" s="990"/>
      <c r="BM175" s="990"/>
      <c r="BN175" s="990"/>
      <c r="BO175" s="990"/>
      <c r="BP175" s="990"/>
    </row>
    <row r="176" spans="3:68" ht="14.25">
      <c r="C176" s="990"/>
      <c r="D176" s="990"/>
      <c r="E176" s="990"/>
      <c r="F176" s="990"/>
      <c r="G176" s="990"/>
      <c r="H176" s="990"/>
      <c r="I176" s="990"/>
      <c r="J176" s="990"/>
      <c r="K176" s="990"/>
      <c r="L176" s="990"/>
      <c r="M176" s="990"/>
      <c r="N176" s="990"/>
      <c r="O176" s="990"/>
      <c r="P176" s="990"/>
      <c r="Q176" s="990"/>
      <c r="R176" s="990"/>
      <c r="S176" s="990"/>
      <c r="T176" s="990"/>
      <c r="U176" s="990"/>
      <c r="V176" s="990"/>
      <c r="W176" s="990"/>
      <c r="X176" s="990"/>
      <c r="Y176" s="990"/>
      <c r="Z176" s="990"/>
      <c r="AA176" s="990"/>
      <c r="AB176" s="990"/>
      <c r="AC176" s="990"/>
      <c r="AD176" s="990"/>
      <c r="AE176" s="990"/>
      <c r="AF176" s="990"/>
      <c r="AG176" s="990"/>
      <c r="AH176" s="990"/>
      <c r="AI176" s="990"/>
      <c r="AJ176" s="990"/>
      <c r="AK176" s="990"/>
      <c r="AL176" s="990"/>
      <c r="AM176" s="990"/>
      <c r="AN176" s="990"/>
      <c r="AO176" s="990"/>
      <c r="AP176" s="990"/>
      <c r="AQ176" s="990"/>
      <c r="AR176" s="990"/>
      <c r="AS176" s="990"/>
      <c r="AT176" s="990"/>
      <c r="AU176" s="990"/>
      <c r="AV176" s="990"/>
      <c r="AW176" s="990"/>
      <c r="AX176" s="990"/>
      <c r="AY176" s="990"/>
      <c r="AZ176" s="990"/>
      <c r="BA176" s="990"/>
      <c r="BB176" s="990"/>
      <c r="BC176" s="990"/>
      <c r="BD176" s="990"/>
      <c r="BE176" s="990"/>
      <c r="BF176" s="990"/>
      <c r="BG176" s="990"/>
      <c r="BH176" s="990"/>
      <c r="BI176" s="990"/>
      <c r="BJ176" s="990"/>
      <c r="BK176" s="990"/>
      <c r="BL176" s="990"/>
      <c r="BM176" s="990"/>
      <c r="BN176" s="990"/>
      <c r="BO176" s="990"/>
      <c r="BP176" s="990"/>
    </row>
    <row r="177" spans="3:68" ht="14.25">
      <c r="C177" s="990"/>
      <c r="D177" s="990"/>
      <c r="E177" s="990"/>
      <c r="F177" s="990"/>
      <c r="G177" s="990"/>
      <c r="H177" s="990"/>
      <c r="I177" s="990"/>
      <c r="J177" s="990"/>
      <c r="K177" s="990"/>
      <c r="L177" s="990"/>
      <c r="M177" s="990"/>
      <c r="N177" s="990"/>
      <c r="O177" s="990"/>
      <c r="P177" s="990"/>
      <c r="Q177" s="990"/>
      <c r="R177" s="990"/>
      <c r="S177" s="990"/>
      <c r="T177" s="990"/>
      <c r="U177" s="990"/>
      <c r="V177" s="990"/>
      <c r="W177" s="990"/>
      <c r="X177" s="990"/>
      <c r="Y177" s="990"/>
      <c r="Z177" s="990"/>
      <c r="AA177" s="990"/>
      <c r="AB177" s="990"/>
      <c r="AC177" s="990"/>
      <c r="AD177" s="990"/>
      <c r="AE177" s="990"/>
      <c r="AF177" s="990"/>
      <c r="AG177" s="990"/>
      <c r="AH177" s="990"/>
      <c r="AI177" s="990"/>
      <c r="AJ177" s="990"/>
      <c r="AK177" s="990"/>
      <c r="AL177" s="990"/>
      <c r="AM177" s="990"/>
      <c r="AN177" s="990"/>
      <c r="AO177" s="990"/>
      <c r="AP177" s="990"/>
      <c r="AQ177" s="990"/>
      <c r="AR177" s="990"/>
      <c r="AS177" s="990"/>
      <c r="AT177" s="990"/>
      <c r="AU177" s="990"/>
      <c r="AV177" s="990"/>
      <c r="AW177" s="990"/>
      <c r="AX177" s="990"/>
      <c r="AY177" s="990"/>
      <c r="AZ177" s="990"/>
      <c r="BA177" s="990"/>
      <c r="BB177" s="990"/>
      <c r="BC177" s="990"/>
      <c r="BD177" s="990"/>
      <c r="BE177" s="990"/>
      <c r="BF177" s="990"/>
      <c r="BG177" s="990"/>
      <c r="BH177" s="990"/>
      <c r="BI177" s="990"/>
      <c r="BJ177" s="990"/>
      <c r="BK177" s="990"/>
      <c r="BL177" s="990"/>
      <c r="BM177" s="990"/>
      <c r="BN177" s="990"/>
      <c r="BO177" s="990"/>
      <c r="BP177" s="990"/>
    </row>
    <row r="178" spans="3:68" ht="14.25">
      <c r="C178" s="990"/>
      <c r="D178" s="990"/>
      <c r="E178" s="990"/>
      <c r="F178" s="990"/>
      <c r="G178" s="990"/>
      <c r="H178" s="990"/>
      <c r="I178" s="990"/>
      <c r="J178" s="990"/>
      <c r="K178" s="990"/>
      <c r="L178" s="990"/>
      <c r="M178" s="990"/>
      <c r="N178" s="990"/>
      <c r="O178" s="990"/>
      <c r="P178" s="990"/>
      <c r="Q178" s="990"/>
      <c r="R178" s="990"/>
      <c r="S178" s="990"/>
      <c r="T178" s="990"/>
      <c r="U178" s="990"/>
      <c r="V178" s="990"/>
      <c r="W178" s="990"/>
      <c r="X178" s="990"/>
      <c r="Y178" s="990"/>
      <c r="Z178" s="990"/>
      <c r="AA178" s="990"/>
      <c r="AB178" s="990"/>
      <c r="AC178" s="990"/>
      <c r="AD178" s="990"/>
      <c r="AE178" s="990"/>
      <c r="AF178" s="990"/>
      <c r="AG178" s="990"/>
      <c r="AH178" s="990"/>
      <c r="AI178" s="990"/>
      <c r="AJ178" s="990"/>
      <c r="AK178" s="990"/>
      <c r="AL178" s="990"/>
      <c r="AM178" s="990"/>
      <c r="AN178" s="990"/>
      <c r="AO178" s="990"/>
      <c r="AP178" s="990"/>
      <c r="AQ178" s="990"/>
      <c r="AR178" s="990"/>
      <c r="AS178" s="990"/>
      <c r="AT178" s="990"/>
      <c r="AU178" s="990"/>
      <c r="AV178" s="990"/>
      <c r="AW178" s="990"/>
      <c r="AX178" s="990"/>
      <c r="AY178" s="990"/>
      <c r="AZ178" s="990"/>
      <c r="BA178" s="990"/>
      <c r="BB178" s="990"/>
      <c r="BC178" s="990"/>
      <c r="BD178" s="990"/>
      <c r="BE178" s="990"/>
      <c r="BF178" s="990"/>
      <c r="BG178" s="990"/>
      <c r="BH178" s="990"/>
      <c r="BI178" s="990"/>
      <c r="BJ178" s="990"/>
      <c r="BK178" s="990"/>
      <c r="BL178" s="990"/>
      <c r="BM178" s="990"/>
      <c r="BN178" s="990"/>
      <c r="BO178" s="990"/>
      <c r="BP178" s="990"/>
    </row>
    <row r="179" spans="3:68" ht="14.25">
      <c r="C179" s="990"/>
      <c r="D179" s="990"/>
      <c r="E179" s="990"/>
      <c r="F179" s="990"/>
      <c r="G179" s="990"/>
      <c r="H179" s="990"/>
      <c r="I179" s="990"/>
      <c r="J179" s="990"/>
      <c r="K179" s="990"/>
      <c r="L179" s="990"/>
      <c r="M179" s="990"/>
      <c r="N179" s="990"/>
      <c r="O179" s="990"/>
      <c r="P179" s="990"/>
      <c r="Q179" s="990"/>
      <c r="R179" s="990"/>
      <c r="S179" s="990"/>
      <c r="T179" s="990"/>
      <c r="U179" s="990"/>
      <c r="V179" s="990"/>
      <c r="W179" s="990"/>
      <c r="X179" s="990"/>
      <c r="Y179" s="990"/>
      <c r="Z179" s="990"/>
      <c r="AA179" s="990"/>
      <c r="AB179" s="990"/>
      <c r="AC179" s="990"/>
      <c r="AD179" s="990"/>
      <c r="AE179" s="990"/>
      <c r="AF179" s="990"/>
      <c r="AG179" s="990"/>
      <c r="AH179" s="990"/>
      <c r="AI179" s="990"/>
      <c r="AJ179" s="990"/>
      <c r="AK179" s="990"/>
      <c r="AL179" s="990"/>
      <c r="AM179" s="990"/>
      <c r="AN179" s="990"/>
      <c r="AO179" s="990"/>
      <c r="AP179" s="990"/>
      <c r="AQ179" s="990"/>
      <c r="AR179" s="990"/>
      <c r="AS179" s="990"/>
      <c r="AT179" s="990"/>
      <c r="AU179" s="990"/>
      <c r="AV179" s="990"/>
      <c r="AW179" s="990"/>
      <c r="AX179" s="990"/>
      <c r="AY179" s="990"/>
      <c r="AZ179" s="990"/>
      <c r="BA179" s="990"/>
      <c r="BB179" s="990"/>
      <c r="BC179" s="990"/>
      <c r="BD179" s="990"/>
      <c r="BE179" s="990"/>
      <c r="BF179" s="990"/>
      <c r="BG179" s="990"/>
      <c r="BH179" s="990"/>
      <c r="BI179" s="990"/>
      <c r="BJ179" s="990"/>
      <c r="BK179" s="990"/>
      <c r="BL179" s="990"/>
      <c r="BM179" s="990"/>
      <c r="BN179" s="990"/>
      <c r="BO179" s="990"/>
      <c r="BP179" s="990"/>
    </row>
    <row r="180" spans="3:68" ht="14.25">
      <c r="C180" s="990"/>
      <c r="D180" s="990"/>
      <c r="E180" s="990"/>
      <c r="F180" s="990"/>
      <c r="G180" s="990"/>
      <c r="H180" s="990"/>
      <c r="I180" s="990"/>
      <c r="J180" s="990"/>
      <c r="K180" s="990"/>
      <c r="L180" s="990"/>
      <c r="M180" s="990"/>
      <c r="N180" s="990"/>
      <c r="O180" s="990"/>
      <c r="P180" s="990"/>
      <c r="Q180" s="990"/>
      <c r="R180" s="990"/>
      <c r="S180" s="990"/>
      <c r="T180" s="990"/>
      <c r="U180" s="990"/>
      <c r="V180" s="990"/>
      <c r="W180" s="990"/>
      <c r="X180" s="990"/>
      <c r="Y180" s="990"/>
      <c r="Z180" s="990"/>
      <c r="AA180" s="990"/>
      <c r="AB180" s="990"/>
      <c r="AC180" s="990"/>
      <c r="AD180" s="990"/>
      <c r="AE180" s="990"/>
      <c r="AF180" s="990"/>
      <c r="AG180" s="990"/>
      <c r="AH180" s="990"/>
      <c r="AI180" s="990"/>
      <c r="AJ180" s="990"/>
      <c r="AK180" s="990"/>
      <c r="AL180" s="990"/>
      <c r="AM180" s="990"/>
      <c r="AN180" s="990"/>
      <c r="AO180" s="990"/>
      <c r="AP180" s="990"/>
      <c r="AQ180" s="990"/>
      <c r="AR180" s="990"/>
      <c r="AS180" s="990"/>
      <c r="AT180" s="990"/>
      <c r="AU180" s="990"/>
      <c r="AV180" s="990"/>
      <c r="AW180" s="990"/>
      <c r="AX180" s="990"/>
      <c r="AY180" s="990"/>
      <c r="AZ180" s="990"/>
      <c r="BA180" s="990"/>
      <c r="BB180" s="990"/>
      <c r="BC180" s="990"/>
      <c r="BD180" s="990"/>
      <c r="BE180" s="990"/>
      <c r="BF180" s="990"/>
      <c r="BG180" s="990"/>
      <c r="BH180" s="990"/>
      <c r="BI180" s="990"/>
      <c r="BJ180" s="990"/>
      <c r="BK180" s="990"/>
      <c r="BL180" s="990"/>
      <c r="BM180" s="990"/>
      <c r="BN180" s="990"/>
      <c r="BO180" s="990"/>
      <c r="BP180" s="990"/>
    </row>
    <row r="181" spans="3:68" ht="14.25">
      <c r="C181" s="990"/>
      <c r="D181" s="990"/>
      <c r="E181" s="990"/>
      <c r="F181" s="990"/>
      <c r="G181" s="990"/>
      <c r="H181" s="990"/>
      <c r="I181" s="990"/>
      <c r="J181" s="990"/>
      <c r="K181" s="990"/>
      <c r="L181" s="990"/>
      <c r="M181" s="990"/>
      <c r="N181" s="990"/>
      <c r="O181" s="990"/>
      <c r="P181" s="990"/>
      <c r="Q181" s="990"/>
      <c r="R181" s="990"/>
      <c r="S181" s="990"/>
      <c r="T181" s="990"/>
      <c r="U181" s="990"/>
      <c r="V181" s="990"/>
      <c r="W181" s="990"/>
      <c r="X181" s="990"/>
      <c r="Y181" s="990"/>
      <c r="Z181" s="990"/>
      <c r="AA181" s="990"/>
      <c r="AB181" s="990"/>
      <c r="AC181" s="990"/>
      <c r="AD181" s="990"/>
      <c r="AE181" s="990"/>
      <c r="AF181" s="990"/>
      <c r="AG181" s="990"/>
      <c r="AH181" s="990"/>
      <c r="AI181" s="990"/>
      <c r="AJ181" s="990"/>
      <c r="AK181" s="990"/>
      <c r="AL181" s="990"/>
      <c r="AM181" s="990"/>
      <c r="AN181" s="990"/>
      <c r="AO181" s="990"/>
      <c r="AP181" s="990"/>
      <c r="AQ181" s="990"/>
      <c r="AR181" s="990"/>
      <c r="AS181" s="990"/>
      <c r="AT181" s="990"/>
      <c r="AU181" s="990"/>
      <c r="AV181" s="990"/>
      <c r="AW181" s="990"/>
      <c r="AX181" s="990"/>
      <c r="AY181" s="990"/>
      <c r="AZ181" s="990"/>
      <c r="BA181" s="990"/>
      <c r="BB181" s="990"/>
      <c r="BC181" s="990"/>
      <c r="BD181" s="990"/>
      <c r="BE181" s="990"/>
      <c r="BF181" s="990"/>
      <c r="BG181" s="990"/>
      <c r="BH181" s="990"/>
      <c r="BI181" s="990"/>
      <c r="BJ181" s="990"/>
      <c r="BK181" s="990"/>
      <c r="BL181" s="990"/>
      <c r="BM181" s="990"/>
      <c r="BN181" s="990"/>
      <c r="BO181" s="990"/>
      <c r="BP181" s="990"/>
    </row>
    <row r="182" spans="3:68" ht="14.25">
      <c r="C182" s="990"/>
      <c r="D182" s="990"/>
      <c r="E182" s="990"/>
      <c r="F182" s="990"/>
      <c r="G182" s="990"/>
      <c r="H182" s="990"/>
      <c r="I182" s="990"/>
      <c r="J182" s="990"/>
      <c r="K182" s="990"/>
      <c r="L182" s="990"/>
      <c r="M182" s="990"/>
      <c r="N182" s="990"/>
      <c r="O182" s="990"/>
      <c r="P182" s="990"/>
      <c r="Q182" s="990"/>
      <c r="R182" s="990"/>
      <c r="S182" s="990"/>
      <c r="T182" s="990"/>
      <c r="U182" s="990"/>
      <c r="V182" s="990"/>
      <c r="W182" s="990"/>
      <c r="X182" s="990"/>
      <c r="Y182" s="990"/>
      <c r="Z182" s="990"/>
      <c r="AA182" s="990"/>
      <c r="AB182" s="990"/>
      <c r="AC182" s="990"/>
      <c r="AD182" s="990"/>
      <c r="AE182" s="990"/>
      <c r="AF182" s="990"/>
      <c r="AG182" s="990"/>
      <c r="AH182" s="990"/>
      <c r="AI182" s="990"/>
      <c r="AJ182" s="990"/>
      <c r="AK182" s="990"/>
      <c r="AL182" s="990"/>
      <c r="AM182" s="990"/>
      <c r="AN182" s="990"/>
      <c r="AO182" s="990"/>
      <c r="AP182" s="990"/>
      <c r="AQ182" s="990"/>
      <c r="AR182" s="990"/>
      <c r="AS182" s="990"/>
      <c r="AT182" s="990"/>
      <c r="AU182" s="990"/>
      <c r="AV182" s="990"/>
      <c r="AW182" s="990"/>
      <c r="AX182" s="990"/>
      <c r="AY182" s="990"/>
      <c r="AZ182" s="990"/>
      <c r="BA182" s="990"/>
      <c r="BB182" s="990"/>
      <c r="BC182" s="990"/>
      <c r="BD182" s="990"/>
      <c r="BE182" s="990"/>
      <c r="BF182" s="990"/>
      <c r="BG182" s="990"/>
      <c r="BH182" s="990"/>
      <c r="BI182" s="990"/>
      <c r="BJ182" s="990"/>
      <c r="BK182" s="990"/>
      <c r="BL182" s="990"/>
      <c r="BM182" s="990"/>
      <c r="BN182" s="990"/>
      <c r="BO182" s="990"/>
      <c r="BP182" s="990"/>
    </row>
    <row r="183" spans="3:68" ht="14.25">
      <c r="C183" s="990"/>
      <c r="D183" s="990"/>
      <c r="E183" s="990"/>
      <c r="F183" s="990"/>
      <c r="G183" s="990"/>
      <c r="H183" s="990"/>
      <c r="I183" s="990"/>
      <c r="J183" s="990"/>
      <c r="K183" s="990"/>
      <c r="L183" s="990"/>
      <c r="M183" s="990"/>
      <c r="N183" s="990"/>
      <c r="O183" s="990"/>
      <c r="P183" s="990"/>
      <c r="Q183" s="990"/>
      <c r="R183" s="990"/>
      <c r="S183" s="990"/>
      <c r="T183" s="990"/>
      <c r="U183" s="990"/>
      <c r="V183" s="990"/>
      <c r="W183" s="990"/>
      <c r="X183" s="990"/>
      <c r="Y183" s="990"/>
      <c r="Z183" s="990"/>
      <c r="AA183" s="990"/>
      <c r="AB183" s="990"/>
      <c r="AC183" s="990"/>
      <c r="AD183" s="990"/>
      <c r="AE183" s="990"/>
      <c r="AF183" s="990"/>
      <c r="AG183" s="990"/>
      <c r="AH183" s="990"/>
      <c r="AI183" s="990"/>
      <c r="AJ183" s="990"/>
      <c r="AK183" s="990"/>
      <c r="AL183" s="990"/>
      <c r="AM183" s="990"/>
      <c r="AN183" s="990"/>
      <c r="AO183" s="990"/>
      <c r="AP183" s="990"/>
      <c r="AQ183" s="990"/>
      <c r="AR183" s="990"/>
      <c r="AS183" s="990"/>
      <c r="AT183" s="990"/>
      <c r="AU183" s="990"/>
      <c r="AV183" s="990"/>
      <c r="AW183" s="990"/>
      <c r="AX183" s="990"/>
      <c r="AY183" s="990"/>
      <c r="AZ183" s="990"/>
      <c r="BA183" s="990"/>
      <c r="BB183" s="990"/>
      <c r="BC183" s="990"/>
      <c r="BD183" s="990"/>
      <c r="BE183" s="990"/>
      <c r="BF183" s="990"/>
      <c r="BG183" s="990"/>
      <c r="BH183" s="990"/>
      <c r="BI183" s="990"/>
      <c r="BJ183" s="990"/>
      <c r="BK183" s="990"/>
      <c r="BL183" s="990"/>
      <c r="BM183" s="990"/>
      <c r="BN183" s="990"/>
      <c r="BO183" s="990"/>
      <c r="BP183" s="990"/>
    </row>
    <row r="184" spans="3:68" ht="14.25">
      <c r="C184" s="990"/>
      <c r="D184" s="990"/>
      <c r="E184" s="990"/>
      <c r="F184" s="990"/>
      <c r="G184" s="990"/>
      <c r="H184" s="990"/>
      <c r="I184" s="990"/>
      <c r="J184" s="990"/>
      <c r="K184" s="990"/>
      <c r="L184" s="990"/>
      <c r="M184" s="990"/>
      <c r="N184" s="990"/>
      <c r="O184" s="990"/>
      <c r="P184" s="990"/>
      <c r="Q184" s="990"/>
      <c r="R184" s="990"/>
      <c r="S184" s="990"/>
      <c r="T184" s="990"/>
      <c r="U184" s="990"/>
      <c r="V184" s="990"/>
      <c r="W184" s="990"/>
      <c r="X184" s="990"/>
      <c r="Y184" s="990"/>
      <c r="Z184" s="990"/>
      <c r="AA184" s="990"/>
      <c r="AB184" s="990"/>
      <c r="AC184" s="990"/>
      <c r="AD184" s="990"/>
      <c r="AE184" s="990"/>
      <c r="AF184" s="990"/>
      <c r="AG184" s="990"/>
      <c r="AH184" s="990"/>
      <c r="AI184" s="990"/>
      <c r="AJ184" s="990"/>
      <c r="AK184" s="990"/>
      <c r="AL184" s="990"/>
      <c r="AM184" s="990"/>
      <c r="AN184" s="990"/>
      <c r="AO184" s="990"/>
      <c r="AP184" s="990"/>
      <c r="AQ184" s="990"/>
      <c r="AR184" s="990"/>
      <c r="AS184" s="990"/>
      <c r="AT184" s="990"/>
      <c r="AU184" s="990"/>
      <c r="AV184" s="990"/>
      <c r="AW184" s="990"/>
      <c r="AX184" s="990"/>
      <c r="AY184" s="990"/>
      <c r="AZ184" s="990"/>
      <c r="BA184" s="990"/>
      <c r="BB184" s="990"/>
      <c r="BC184" s="990"/>
      <c r="BD184" s="990"/>
      <c r="BE184" s="990"/>
      <c r="BF184" s="990"/>
      <c r="BG184" s="990"/>
      <c r="BH184" s="990"/>
      <c r="BI184" s="990"/>
      <c r="BJ184" s="990"/>
      <c r="BK184" s="990"/>
      <c r="BL184" s="990"/>
      <c r="BM184" s="990"/>
      <c r="BN184" s="990"/>
      <c r="BO184" s="990"/>
      <c r="BP184" s="990"/>
    </row>
    <row r="185" spans="3:68" ht="14.25">
      <c r="C185" s="990"/>
      <c r="D185" s="990"/>
      <c r="E185" s="990"/>
      <c r="F185" s="990"/>
      <c r="G185" s="990"/>
      <c r="H185" s="990"/>
      <c r="I185" s="990"/>
      <c r="J185" s="990"/>
      <c r="K185" s="990"/>
      <c r="L185" s="990"/>
      <c r="M185" s="990"/>
      <c r="N185" s="990"/>
      <c r="O185" s="990"/>
      <c r="P185" s="990"/>
      <c r="Q185" s="990"/>
      <c r="R185" s="990"/>
      <c r="S185" s="990"/>
      <c r="T185" s="990"/>
      <c r="U185" s="990"/>
      <c r="V185" s="990"/>
      <c r="W185" s="990"/>
      <c r="X185" s="990"/>
      <c r="Y185" s="990"/>
      <c r="Z185" s="990"/>
      <c r="AA185" s="990"/>
      <c r="AB185" s="990"/>
      <c r="AC185" s="990"/>
      <c r="AD185" s="990"/>
      <c r="AE185" s="990"/>
      <c r="AF185" s="990"/>
      <c r="AG185" s="990"/>
      <c r="AH185" s="990"/>
      <c r="AI185" s="990"/>
      <c r="AJ185" s="990"/>
      <c r="AK185" s="990"/>
      <c r="AL185" s="990"/>
      <c r="AM185" s="990"/>
      <c r="AN185" s="990"/>
      <c r="AO185" s="990"/>
      <c r="AP185" s="990"/>
      <c r="AQ185" s="990"/>
      <c r="AR185" s="990"/>
      <c r="AS185" s="990"/>
      <c r="AT185" s="990"/>
      <c r="AU185" s="990"/>
      <c r="AV185" s="990"/>
      <c r="AW185" s="990"/>
      <c r="AX185" s="990"/>
      <c r="AY185" s="990"/>
      <c r="AZ185" s="990"/>
      <c r="BA185" s="990"/>
      <c r="BB185" s="990"/>
      <c r="BC185" s="990"/>
      <c r="BD185" s="990"/>
      <c r="BE185" s="990"/>
      <c r="BF185" s="990"/>
      <c r="BG185" s="990"/>
      <c r="BH185" s="990"/>
      <c r="BI185" s="990"/>
      <c r="BJ185" s="990"/>
      <c r="BK185" s="990"/>
      <c r="BL185" s="990"/>
      <c r="BM185" s="990"/>
      <c r="BN185" s="990"/>
      <c r="BO185" s="990"/>
      <c r="BP185" s="990"/>
    </row>
    <row r="186" spans="3:68" ht="14.25">
      <c r="C186" s="990"/>
      <c r="D186" s="990"/>
      <c r="E186" s="990"/>
      <c r="F186" s="990"/>
      <c r="G186" s="990"/>
      <c r="H186" s="990"/>
      <c r="I186" s="990"/>
      <c r="J186" s="990"/>
      <c r="K186" s="990"/>
      <c r="L186" s="990"/>
      <c r="M186" s="990"/>
      <c r="N186" s="990"/>
      <c r="O186" s="990"/>
      <c r="P186" s="990"/>
      <c r="Q186" s="990"/>
      <c r="R186" s="990"/>
      <c r="S186" s="990"/>
      <c r="T186" s="990"/>
      <c r="U186" s="990"/>
      <c r="V186" s="990"/>
      <c r="W186" s="990"/>
      <c r="X186" s="990"/>
      <c r="Y186" s="990"/>
      <c r="Z186" s="990"/>
      <c r="AA186" s="990"/>
      <c r="AB186" s="990"/>
      <c r="AC186" s="990"/>
      <c r="AD186" s="990"/>
      <c r="AE186" s="990"/>
      <c r="AF186" s="990"/>
      <c r="AG186" s="990"/>
      <c r="AH186" s="990"/>
      <c r="AI186" s="990"/>
      <c r="AJ186" s="990"/>
      <c r="AK186" s="990"/>
      <c r="AL186" s="990"/>
      <c r="AM186" s="990"/>
      <c r="AN186" s="990"/>
      <c r="AO186" s="990"/>
      <c r="AP186" s="990"/>
      <c r="AQ186" s="990"/>
      <c r="AR186" s="990"/>
      <c r="AS186" s="990"/>
      <c r="AT186" s="990"/>
      <c r="AU186" s="990"/>
      <c r="AV186" s="990"/>
      <c r="AW186" s="990"/>
      <c r="AX186" s="990"/>
      <c r="AY186" s="990"/>
      <c r="AZ186" s="990"/>
      <c r="BA186" s="990"/>
      <c r="BB186" s="990"/>
      <c r="BC186" s="990"/>
      <c r="BD186" s="990"/>
      <c r="BE186" s="990"/>
      <c r="BF186" s="990"/>
      <c r="BG186" s="990"/>
      <c r="BH186" s="990"/>
      <c r="BI186" s="990"/>
      <c r="BJ186" s="990"/>
      <c r="BK186" s="990"/>
      <c r="BL186" s="990"/>
      <c r="BM186" s="990"/>
      <c r="BN186" s="990"/>
      <c r="BO186" s="990"/>
      <c r="BP186" s="990"/>
    </row>
    <row r="187" spans="3:68" ht="14.25">
      <c r="C187" s="990"/>
      <c r="D187" s="990"/>
      <c r="E187" s="990"/>
      <c r="F187" s="990"/>
      <c r="G187" s="990"/>
      <c r="H187" s="990"/>
      <c r="I187" s="990"/>
      <c r="J187" s="990"/>
      <c r="K187" s="990"/>
      <c r="L187" s="990"/>
      <c r="M187" s="990"/>
      <c r="N187" s="990"/>
      <c r="O187" s="990"/>
      <c r="P187" s="990"/>
      <c r="Q187" s="990"/>
      <c r="R187" s="990"/>
      <c r="S187" s="990"/>
      <c r="T187" s="990"/>
      <c r="U187" s="990"/>
      <c r="V187" s="990"/>
      <c r="W187" s="990"/>
      <c r="X187" s="990"/>
      <c r="Y187" s="990"/>
      <c r="Z187" s="990"/>
      <c r="AA187" s="990"/>
      <c r="AB187" s="990"/>
      <c r="AC187" s="990"/>
      <c r="AD187" s="990"/>
      <c r="AE187" s="990"/>
      <c r="AF187" s="990"/>
      <c r="AG187" s="990"/>
      <c r="AH187" s="990"/>
      <c r="AI187" s="990"/>
      <c r="AJ187" s="990"/>
      <c r="AK187" s="990"/>
      <c r="AL187" s="990"/>
      <c r="AM187" s="990"/>
      <c r="AN187" s="990"/>
      <c r="AO187" s="990"/>
      <c r="AP187" s="990"/>
      <c r="AQ187" s="990"/>
      <c r="AR187" s="990"/>
      <c r="AS187" s="990"/>
      <c r="AT187" s="990"/>
      <c r="AU187" s="990"/>
      <c r="AV187" s="990"/>
      <c r="AW187" s="990"/>
      <c r="AX187" s="990"/>
      <c r="AY187" s="990"/>
      <c r="AZ187" s="990"/>
      <c r="BA187" s="990"/>
      <c r="BB187" s="990"/>
      <c r="BC187" s="990"/>
      <c r="BD187" s="990"/>
      <c r="BE187" s="990"/>
      <c r="BF187" s="990"/>
      <c r="BG187" s="990"/>
      <c r="BH187" s="990"/>
      <c r="BI187" s="990"/>
      <c r="BJ187" s="990"/>
      <c r="BK187" s="990"/>
      <c r="BL187" s="990"/>
      <c r="BM187" s="990"/>
      <c r="BN187" s="990"/>
      <c r="BO187" s="990"/>
      <c r="BP187" s="990"/>
    </row>
    <row r="188" spans="3:68" ht="14.25">
      <c r="C188" s="990"/>
      <c r="D188" s="990"/>
      <c r="E188" s="990"/>
      <c r="F188" s="990"/>
      <c r="G188" s="990"/>
      <c r="H188" s="990"/>
      <c r="I188" s="990"/>
      <c r="J188" s="990"/>
      <c r="K188" s="990"/>
      <c r="L188" s="990"/>
      <c r="M188" s="990"/>
      <c r="N188" s="990"/>
      <c r="O188" s="990"/>
      <c r="P188" s="990"/>
      <c r="Q188" s="990"/>
      <c r="R188" s="990"/>
      <c r="S188" s="990"/>
      <c r="T188" s="990"/>
      <c r="U188" s="990"/>
      <c r="V188" s="990"/>
      <c r="W188" s="990"/>
      <c r="X188" s="990"/>
      <c r="Y188" s="990"/>
      <c r="Z188" s="990"/>
      <c r="AA188" s="990"/>
      <c r="AB188" s="990"/>
      <c r="AC188" s="990"/>
      <c r="AD188" s="990"/>
      <c r="AE188" s="990"/>
      <c r="AF188" s="990"/>
      <c r="AG188" s="990"/>
      <c r="AH188" s="990"/>
      <c r="AI188" s="990"/>
      <c r="AJ188" s="990"/>
      <c r="AK188" s="990"/>
      <c r="AL188" s="990"/>
      <c r="AM188" s="990"/>
      <c r="AN188" s="990"/>
      <c r="AO188" s="990"/>
      <c r="AP188" s="990"/>
      <c r="AQ188" s="990"/>
      <c r="AR188" s="990"/>
      <c r="AS188" s="990"/>
      <c r="AT188" s="990"/>
      <c r="AU188" s="990"/>
      <c r="AV188" s="990"/>
      <c r="AW188" s="990"/>
      <c r="AX188" s="990"/>
      <c r="AY188" s="990"/>
      <c r="AZ188" s="990"/>
      <c r="BA188" s="990"/>
      <c r="BB188" s="990"/>
      <c r="BC188" s="990"/>
      <c r="BD188" s="990"/>
      <c r="BE188" s="990"/>
      <c r="BF188" s="990"/>
      <c r="BG188" s="990"/>
      <c r="BH188" s="990"/>
      <c r="BI188" s="990"/>
      <c r="BJ188" s="990"/>
      <c r="BK188" s="990"/>
      <c r="BL188" s="990"/>
      <c r="BM188" s="990"/>
      <c r="BN188" s="990"/>
      <c r="BO188" s="990"/>
      <c r="BP188" s="990"/>
    </row>
    <row r="189" spans="3:68" ht="14.25">
      <c r="C189" s="990"/>
      <c r="D189" s="990"/>
      <c r="E189" s="990"/>
      <c r="F189" s="990"/>
      <c r="G189" s="990"/>
      <c r="H189" s="990"/>
      <c r="I189" s="990"/>
      <c r="J189" s="990"/>
      <c r="K189" s="990"/>
      <c r="L189" s="990"/>
      <c r="M189" s="990"/>
      <c r="N189" s="990"/>
      <c r="O189" s="990"/>
      <c r="P189" s="990"/>
      <c r="Q189" s="990"/>
      <c r="R189" s="990"/>
      <c r="S189" s="990"/>
      <c r="T189" s="990"/>
      <c r="U189" s="990"/>
      <c r="V189" s="990"/>
      <c r="W189" s="990"/>
      <c r="X189" s="990"/>
      <c r="Y189" s="990"/>
      <c r="Z189" s="990"/>
      <c r="AA189" s="990"/>
      <c r="AB189" s="990"/>
      <c r="AC189" s="990"/>
      <c r="AD189" s="990"/>
      <c r="AE189" s="990"/>
      <c r="AF189" s="990"/>
      <c r="AG189" s="990"/>
      <c r="AH189" s="990"/>
      <c r="AI189" s="990"/>
      <c r="AJ189" s="990"/>
      <c r="AK189" s="990"/>
      <c r="AL189" s="990"/>
      <c r="AM189" s="990"/>
      <c r="AN189" s="990"/>
      <c r="AO189" s="990"/>
      <c r="AP189" s="990"/>
      <c r="AQ189" s="990"/>
      <c r="AR189" s="990"/>
      <c r="AS189" s="990"/>
      <c r="AT189" s="990"/>
      <c r="AU189" s="990"/>
      <c r="AV189" s="990"/>
      <c r="AW189" s="990"/>
      <c r="AX189" s="990"/>
      <c r="AY189" s="990"/>
      <c r="AZ189" s="990"/>
      <c r="BA189" s="990"/>
      <c r="BB189" s="990"/>
      <c r="BC189" s="990"/>
      <c r="BD189" s="990"/>
      <c r="BE189" s="990"/>
      <c r="BF189" s="990"/>
      <c r="BG189" s="990"/>
      <c r="BH189" s="990"/>
      <c r="BI189" s="990"/>
      <c r="BJ189" s="990"/>
      <c r="BK189" s="990"/>
      <c r="BL189" s="990"/>
      <c r="BM189" s="990"/>
      <c r="BN189" s="990"/>
      <c r="BO189" s="990"/>
      <c r="BP189" s="990"/>
    </row>
    <row r="190" spans="3:68" ht="14.25">
      <c r="C190" s="990"/>
      <c r="D190" s="990"/>
      <c r="E190" s="990"/>
      <c r="F190" s="990"/>
      <c r="G190" s="990"/>
      <c r="H190" s="990"/>
      <c r="I190" s="990"/>
      <c r="J190" s="990"/>
      <c r="K190" s="990"/>
      <c r="L190" s="990"/>
      <c r="M190" s="990"/>
      <c r="N190" s="990"/>
      <c r="O190" s="990"/>
      <c r="P190" s="990"/>
      <c r="Q190" s="990"/>
      <c r="R190" s="990"/>
      <c r="S190" s="990"/>
      <c r="T190" s="990"/>
      <c r="U190" s="990"/>
      <c r="V190" s="990"/>
      <c r="W190" s="990"/>
      <c r="X190" s="990"/>
      <c r="Y190" s="990"/>
      <c r="Z190" s="990"/>
      <c r="AA190" s="990"/>
      <c r="AB190" s="990"/>
      <c r="AC190" s="990"/>
      <c r="AD190" s="990"/>
      <c r="AE190" s="990"/>
      <c r="AF190" s="990"/>
      <c r="AG190" s="990"/>
      <c r="AH190" s="990"/>
      <c r="AI190" s="990"/>
      <c r="AJ190" s="990"/>
      <c r="AK190" s="990"/>
      <c r="AL190" s="990"/>
      <c r="AM190" s="990"/>
      <c r="AN190" s="990"/>
      <c r="AO190" s="990"/>
      <c r="AP190" s="990"/>
      <c r="AQ190" s="990"/>
      <c r="AR190" s="990"/>
      <c r="AS190" s="990"/>
      <c r="AT190" s="990"/>
      <c r="AU190" s="990"/>
      <c r="AV190" s="990"/>
      <c r="AW190" s="990"/>
      <c r="AX190" s="990"/>
      <c r="AY190" s="990"/>
      <c r="AZ190" s="990"/>
      <c r="BA190" s="990"/>
      <c r="BB190" s="990"/>
      <c r="BC190" s="990"/>
      <c r="BD190" s="990"/>
      <c r="BE190" s="990"/>
      <c r="BF190" s="990"/>
      <c r="BG190" s="990"/>
      <c r="BH190" s="990"/>
      <c r="BI190" s="990"/>
      <c r="BJ190" s="990"/>
      <c r="BK190" s="990"/>
      <c r="BL190" s="990"/>
      <c r="BM190" s="990"/>
      <c r="BN190" s="990"/>
      <c r="BO190" s="990"/>
      <c r="BP190" s="990"/>
    </row>
    <row r="191" spans="3:68" ht="14.25">
      <c r="C191" s="990"/>
      <c r="D191" s="990"/>
      <c r="E191" s="990"/>
      <c r="F191" s="990"/>
      <c r="G191" s="990"/>
      <c r="H191" s="990"/>
      <c r="I191" s="990"/>
      <c r="J191" s="990"/>
      <c r="K191" s="990"/>
      <c r="L191" s="990"/>
      <c r="M191" s="990"/>
      <c r="N191" s="990"/>
      <c r="O191" s="990"/>
      <c r="P191" s="990"/>
      <c r="Q191" s="990"/>
      <c r="R191" s="990"/>
      <c r="S191" s="990"/>
      <c r="T191" s="990"/>
      <c r="U191" s="990"/>
      <c r="V191" s="990"/>
      <c r="W191" s="990"/>
      <c r="X191" s="990"/>
      <c r="Y191" s="990"/>
      <c r="Z191" s="990"/>
      <c r="AA191" s="990"/>
      <c r="AB191" s="990"/>
      <c r="AC191" s="990"/>
      <c r="AD191" s="990"/>
      <c r="AE191" s="990"/>
      <c r="AF191" s="990"/>
      <c r="AG191" s="990"/>
      <c r="AH191" s="990"/>
      <c r="AI191" s="990"/>
      <c r="AJ191" s="990"/>
      <c r="AK191" s="990"/>
      <c r="AL191" s="990"/>
      <c r="AM191" s="990"/>
      <c r="AN191" s="990"/>
      <c r="AO191" s="990"/>
      <c r="AP191" s="990"/>
      <c r="AQ191" s="990"/>
      <c r="AR191" s="990"/>
      <c r="AS191" s="990"/>
      <c r="AT191" s="990"/>
      <c r="AU191" s="990"/>
      <c r="AV191" s="990"/>
      <c r="AW191" s="990"/>
      <c r="AX191" s="990"/>
      <c r="AY191" s="990"/>
      <c r="AZ191" s="990"/>
      <c r="BA191" s="990"/>
      <c r="BB191" s="990"/>
      <c r="BC191" s="990"/>
      <c r="BD191" s="990"/>
      <c r="BE191" s="990"/>
      <c r="BF191" s="990"/>
      <c r="BG191" s="990"/>
      <c r="BH191" s="990"/>
      <c r="BI191" s="990"/>
      <c r="BJ191" s="990"/>
      <c r="BK191" s="990"/>
      <c r="BL191" s="990"/>
      <c r="BM191" s="990"/>
      <c r="BN191" s="990"/>
      <c r="BO191" s="990"/>
      <c r="BP191" s="990"/>
    </row>
    <row r="192" spans="3:68" ht="14.25">
      <c r="C192" s="990"/>
      <c r="D192" s="990"/>
      <c r="E192" s="990"/>
      <c r="F192" s="990"/>
      <c r="G192" s="990"/>
      <c r="H192" s="990"/>
      <c r="I192" s="990"/>
      <c r="J192" s="990"/>
      <c r="K192" s="990"/>
      <c r="L192" s="990"/>
      <c r="M192" s="990"/>
      <c r="N192" s="990"/>
      <c r="O192" s="990"/>
      <c r="P192" s="990"/>
      <c r="Q192" s="990"/>
      <c r="R192" s="990"/>
      <c r="S192" s="990"/>
      <c r="T192" s="990"/>
      <c r="U192" s="990"/>
      <c r="V192" s="990"/>
      <c r="W192" s="990"/>
      <c r="X192" s="990"/>
      <c r="Y192" s="990"/>
      <c r="Z192" s="990"/>
      <c r="AA192" s="990"/>
      <c r="AB192" s="990"/>
      <c r="AC192" s="990"/>
      <c r="AD192" s="990"/>
      <c r="AE192" s="990"/>
      <c r="AF192" s="990"/>
      <c r="AG192" s="990"/>
      <c r="AH192" s="990"/>
      <c r="AI192" s="990"/>
      <c r="AJ192" s="990"/>
      <c r="AK192" s="990"/>
      <c r="AL192" s="990"/>
      <c r="AM192" s="990"/>
      <c r="AN192" s="990"/>
      <c r="AO192" s="990"/>
      <c r="AP192" s="990"/>
      <c r="AQ192" s="990"/>
      <c r="AR192" s="990"/>
      <c r="AS192" s="990"/>
      <c r="AT192" s="990"/>
      <c r="AU192" s="990"/>
      <c r="AV192" s="990"/>
      <c r="AW192" s="990"/>
      <c r="AX192" s="990"/>
      <c r="AY192" s="990"/>
      <c r="AZ192" s="990"/>
      <c r="BA192" s="990"/>
      <c r="BB192" s="990"/>
      <c r="BC192" s="990"/>
      <c r="BD192" s="990"/>
      <c r="BE192" s="990"/>
      <c r="BF192" s="990"/>
      <c r="BG192" s="990"/>
      <c r="BH192" s="990"/>
      <c r="BI192" s="990"/>
      <c r="BJ192" s="990"/>
      <c r="BK192" s="990"/>
      <c r="BL192" s="990"/>
      <c r="BM192" s="990"/>
      <c r="BN192" s="990"/>
      <c r="BO192" s="990"/>
      <c r="BP192" s="990"/>
    </row>
    <row r="193" spans="3:68" ht="14.25">
      <c r="C193" s="990"/>
      <c r="D193" s="990"/>
      <c r="E193" s="990"/>
      <c r="F193" s="990"/>
      <c r="G193" s="990"/>
      <c r="H193" s="990"/>
      <c r="I193" s="990"/>
      <c r="J193" s="990"/>
      <c r="K193" s="990"/>
      <c r="L193" s="990"/>
      <c r="M193" s="990"/>
      <c r="N193" s="990"/>
      <c r="O193" s="990"/>
      <c r="P193" s="990"/>
      <c r="Q193" s="990"/>
      <c r="R193" s="990"/>
      <c r="S193" s="990"/>
      <c r="T193" s="990"/>
      <c r="U193" s="990"/>
      <c r="V193" s="990"/>
      <c r="W193" s="990"/>
      <c r="X193" s="990"/>
      <c r="Y193" s="990"/>
      <c r="Z193" s="990"/>
      <c r="AA193" s="990"/>
      <c r="AB193" s="990"/>
      <c r="AC193" s="990"/>
      <c r="AD193" s="990"/>
      <c r="AE193" s="990"/>
      <c r="AF193" s="990"/>
      <c r="AG193" s="990"/>
      <c r="AH193" s="990"/>
      <c r="AI193" s="990"/>
      <c r="AJ193" s="990"/>
      <c r="AK193" s="990"/>
      <c r="AL193" s="990"/>
      <c r="AM193" s="990"/>
      <c r="AN193" s="990"/>
      <c r="AO193" s="990"/>
      <c r="AP193" s="990"/>
      <c r="AQ193" s="990"/>
      <c r="AR193" s="990"/>
      <c r="AS193" s="990"/>
      <c r="AT193" s="990"/>
      <c r="AU193" s="990"/>
      <c r="AV193" s="990"/>
      <c r="AW193" s="990"/>
      <c r="AX193" s="990"/>
      <c r="AY193" s="990"/>
      <c r="AZ193" s="990"/>
      <c r="BA193" s="990"/>
      <c r="BB193" s="990"/>
      <c r="BC193" s="990"/>
      <c r="BD193" s="990"/>
      <c r="BE193" s="990"/>
      <c r="BF193" s="990"/>
      <c r="BG193" s="990"/>
      <c r="BH193" s="990"/>
      <c r="BI193" s="990"/>
      <c r="BJ193" s="990"/>
      <c r="BK193" s="990"/>
      <c r="BL193" s="990"/>
      <c r="BM193" s="990"/>
      <c r="BN193" s="990"/>
      <c r="BO193" s="990"/>
      <c r="BP193" s="990"/>
    </row>
    <row r="194" spans="3:68" ht="14.25">
      <c r="C194" s="990"/>
      <c r="D194" s="990"/>
      <c r="E194" s="990"/>
      <c r="F194" s="990"/>
      <c r="G194" s="990"/>
      <c r="H194" s="990"/>
      <c r="I194" s="990"/>
      <c r="J194" s="990"/>
      <c r="K194" s="990"/>
      <c r="L194" s="990"/>
      <c r="M194" s="990"/>
      <c r="N194" s="990"/>
      <c r="O194" s="990"/>
      <c r="P194" s="990"/>
      <c r="Q194" s="990"/>
      <c r="R194" s="990"/>
      <c r="S194" s="990"/>
      <c r="T194" s="990"/>
      <c r="U194" s="990"/>
      <c r="V194" s="990"/>
      <c r="W194" s="990"/>
      <c r="X194" s="990"/>
      <c r="Y194" s="990"/>
      <c r="Z194" s="990"/>
      <c r="AA194" s="990"/>
      <c r="AB194" s="990"/>
      <c r="AC194" s="990"/>
      <c r="AD194" s="990"/>
      <c r="AE194" s="990"/>
      <c r="AF194" s="990"/>
      <c r="AG194" s="990"/>
      <c r="AH194" s="990"/>
      <c r="AI194" s="990"/>
      <c r="AJ194" s="990"/>
      <c r="AK194" s="990"/>
      <c r="AL194" s="990"/>
      <c r="AM194" s="990"/>
      <c r="AN194" s="990"/>
      <c r="AO194" s="990"/>
      <c r="AP194" s="990"/>
      <c r="AQ194" s="990"/>
      <c r="AR194" s="990"/>
      <c r="AS194" s="990"/>
      <c r="AT194" s="990"/>
      <c r="AU194" s="990"/>
      <c r="AV194" s="990"/>
      <c r="AW194" s="990"/>
      <c r="AX194" s="990"/>
      <c r="AY194" s="990"/>
      <c r="AZ194" s="990"/>
      <c r="BA194" s="990"/>
      <c r="BB194" s="990"/>
      <c r="BC194" s="990"/>
      <c r="BD194" s="990"/>
      <c r="BE194" s="990"/>
      <c r="BF194" s="990"/>
      <c r="BG194" s="990"/>
      <c r="BH194" s="990"/>
      <c r="BI194" s="990"/>
      <c r="BJ194" s="990"/>
      <c r="BK194" s="990"/>
      <c r="BL194" s="990"/>
      <c r="BM194" s="990"/>
      <c r="BN194" s="990"/>
      <c r="BO194" s="990"/>
      <c r="BP194" s="990"/>
    </row>
    <row r="195" spans="3:68" ht="14.25">
      <c r="C195" s="990"/>
      <c r="D195" s="990"/>
      <c r="E195" s="990"/>
      <c r="F195" s="990"/>
      <c r="G195" s="990"/>
      <c r="H195" s="990"/>
      <c r="I195" s="990"/>
      <c r="J195" s="990"/>
      <c r="K195" s="990"/>
      <c r="L195" s="990"/>
      <c r="M195" s="990"/>
      <c r="N195" s="990"/>
      <c r="O195" s="990"/>
      <c r="P195" s="990"/>
      <c r="Q195" s="990"/>
      <c r="R195" s="990"/>
      <c r="S195" s="990"/>
      <c r="T195" s="990"/>
      <c r="U195" s="990"/>
      <c r="V195" s="990"/>
      <c r="W195" s="990"/>
      <c r="X195" s="990"/>
      <c r="Y195" s="990"/>
      <c r="Z195" s="990"/>
      <c r="AA195" s="990"/>
      <c r="AB195" s="990"/>
      <c r="AC195" s="990"/>
      <c r="AD195" s="990"/>
      <c r="AE195" s="990"/>
      <c r="AF195" s="990"/>
      <c r="AG195" s="990"/>
      <c r="AH195" s="990"/>
      <c r="AI195" s="990"/>
      <c r="AJ195" s="990"/>
      <c r="AK195" s="990"/>
      <c r="AL195" s="990"/>
      <c r="AM195" s="990"/>
      <c r="AN195" s="990"/>
      <c r="AO195" s="990"/>
      <c r="AP195" s="990"/>
      <c r="AQ195" s="990"/>
      <c r="AR195" s="990"/>
      <c r="AS195" s="990"/>
      <c r="AT195" s="990"/>
      <c r="AU195" s="990"/>
      <c r="AV195" s="990"/>
      <c r="AW195" s="990"/>
      <c r="AX195" s="990"/>
      <c r="AY195" s="990"/>
      <c r="AZ195" s="990"/>
      <c r="BA195" s="990"/>
      <c r="BB195" s="990"/>
      <c r="BC195" s="990"/>
      <c r="BD195" s="990"/>
      <c r="BE195" s="990"/>
      <c r="BF195" s="990"/>
      <c r="BG195" s="990"/>
      <c r="BH195" s="990"/>
      <c r="BI195" s="990"/>
      <c r="BJ195" s="990"/>
      <c r="BK195" s="990"/>
      <c r="BL195" s="990"/>
      <c r="BM195" s="990"/>
      <c r="BN195" s="990"/>
      <c r="BO195" s="990"/>
      <c r="BP195" s="990"/>
    </row>
    <row r="196" spans="3:68" ht="14.25">
      <c r="C196" s="990"/>
      <c r="D196" s="990"/>
      <c r="E196" s="990"/>
      <c r="F196" s="990"/>
      <c r="G196" s="990"/>
      <c r="H196" s="990"/>
      <c r="I196" s="990"/>
      <c r="J196" s="990"/>
      <c r="K196" s="990"/>
      <c r="L196" s="990"/>
      <c r="M196" s="990"/>
      <c r="N196" s="990"/>
      <c r="O196" s="990"/>
      <c r="P196" s="990"/>
      <c r="Q196" s="990"/>
      <c r="R196" s="990"/>
      <c r="S196" s="990"/>
      <c r="T196" s="990"/>
      <c r="U196" s="990"/>
      <c r="V196" s="990"/>
      <c r="W196" s="990"/>
      <c r="X196" s="990"/>
      <c r="Y196" s="990"/>
      <c r="Z196" s="990"/>
      <c r="AA196" s="990"/>
      <c r="AB196" s="990"/>
      <c r="AC196" s="990"/>
      <c r="AD196" s="990"/>
      <c r="AE196" s="990"/>
      <c r="AF196" s="990"/>
      <c r="AG196" s="990"/>
      <c r="AH196" s="990"/>
      <c r="AI196" s="990"/>
      <c r="AJ196" s="990"/>
      <c r="AK196" s="990"/>
      <c r="AL196" s="990"/>
      <c r="AM196" s="990"/>
      <c r="AN196" s="990"/>
      <c r="AO196" s="990"/>
      <c r="AP196" s="990"/>
      <c r="AQ196" s="990"/>
      <c r="AR196" s="990"/>
      <c r="AS196" s="990"/>
      <c r="AT196" s="990"/>
      <c r="AU196" s="990"/>
      <c r="AV196" s="990"/>
      <c r="AW196" s="990"/>
      <c r="AX196" s="990"/>
      <c r="AY196" s="990"/>
      <c r="AZ196" s="990"/>
      <c r="BA196" s="990"/>
      <c r="BB196" s="990"/>
      <c r="BC196" s="990"/>
      <c r="BD196" s="990"/>
      <c r="BE196" s="990"/>
      <c r="BF196" s="990"/>
      <c r="BG196" s="990"/>
      <c r="BH196" s="990"/>
      <c r="BI196" s="990"/>
      <c r="BJ196" s="990"/>
      <c r="BK196" s="990"/>
      <c r="BL196" s="990"/>
      <c r="BM196" s="990"/>
      <c r="BN196" s="990"/>
      <c r="BO196" s="990"/>
      <c r="BP196" s="990"/>
    </row>
    <row r="197" spans="3:68" ht="14.25">
      <c r="C197" s="990"/>
      <c r="D197" s="990"/>
      <c r="E197" s="990"/>
      <c r="F197" s="990"/>
      <c r="G197" s="990"/>
      <c r="H197" s="990"/>
      <c r="I197" s="990"/>
      <c r="J197" s="990"/>
      <c r="K197" s="990"/>
      <c r="L197" s="990"/>
      <c r="M197" s="990"/>
      <c r="N197" s="990"/>
      <c r="O197" s="990"/>
      <c r="P197" s="990"/>
      <c r="Q197" s="990"/>
      <c r="R197" s="990"/>
      <c r="S197" s="990"/>
      <c r="T197" s="990"/>
      <c r="U197" s="990"/>
      <c r="V197" s="990"/>
      <c r="W197" s="990"/>
      <c r="X197" s="990"/>
      <c r="Y197" s="990"/>
      <c r="Z197" s="990"/>
      <c r="AA197" s="990"/>
      <c r="AB197" s="990"/>
      <c r="AC197" s="990"/>
      <c r="AD197" s="990"/>
      <c r="AE197" s="990"/>
      <c r="AF197" s="990"/>
      <c r="AG197" s="990"/>
      <c r="AH197" s="990"/>
      <c r="AI197" s="990"/>
      <c r="AJ197" s="990"/>
      <c r="AK197" s="990"/>
      <c r="AL197" s="990"/>
      <c r="AM197" s="990"/>
      <c r="AN197" s="990"/>
      <c r="AO197" s="990"/>
      <c r="AP197" s="990"/>
      <c r="AQ197" s="990"/>
      <c r="AR197" s="990"/>
      <c r="AS197" s="990"/>
      <c r="AT197" s="990"/>
      <c r="AU197" s="990"/>
      <c r="AV197" s="990"/>
      <c r="AW197" s="990"/>
      <c r="AX197" s="990"/>
      <c r="AY197" s="990"/>
      <c r="AZ197" s="990"/>
      <c r="BA197" s="990"/>
      <c r="BB197" s="990"/>
      <c r="BC197" s="990"/>
      <c r="BD197" s="990"/>
      <c r="BE197" s="990"/>
      <c r="BF197" s="990"/>
      <c r="BG197" s="990"/>
      <c r="BH197" s="990"/>
      <c r="BI197" s="990"/>
      <c r="BJ197" s="990"/>
      <c r="BK197" s="990"/>
      <c r="BL197" s="990"/>
      <c r="BM197" s="990"/>
      <c r="BN197" s="990"/>
      <c r="BO197" s="990"/>
      <c r="BP197" s="990"/>
    </row>
    <row r="198" spans="3:68" ht="14.25">
      <c r="C198" s="990"/>
      <c r="D198" s="990"/>
      <c r="E198" s="990"/>
      <c r="F198" s="990"/>
      <c r="G198" s="990"/>
      <c r="H198" s="990"/>
      <c r="I198" s="990"/>
      <c r="J198" s="990"/>
      <c r="K198" s="990"/>
      <c r="L198" s="990"/>
      <c r="M198" s="990"/>
      <c r="N198" s="990"/>
      <c r="O198" s="990"/>
      <c r="P198" s="990"/>
      <c r="Q198" s="990"/>
      <c r="R198" s="990"/>
      <c r="S198" s="990"/>
      <c r="T198" s="990"/>
      <c r="U198" s="990"/>
      <c r="V198" s="990"/>
      <c r="W198" s="990"/>
      <c r="X198" s="990"/>
      <c r="Y198" s="990"/>
      <c r="Z198" s="990"/>
      <c r="AA198" s="990"/>
      <c r="AB198" s="990"/>
      <c r="AC198" s="990"/>
      <c r="AD198" s="990"/>
      <c r="AE198" s="990"/>
      <c r="AF198" s="990"/>
      <c r="AG198" s="990"/>
      <c r="AH198" s="990"/>
      <c r="AI198" s="990"/>
      <c r="AJ198" s="990"/>
      <c r="AK198" s="990"/>
      <c r="AL198" s="990"/>
      <c r="AM198" s="990"/>
      <c r="AN198" s="990"/>
      <c r="AO198" s="990"/>
      <c r="AP198" s="990"/>
      <c r="AQ198" s="990"/>
      <c r="AR198" s="990"/>
      <c r="AS198" s="990"/>
      <c r="AT198" s="990"/>
      <c r="AU198" s="990"/>
      <c r="AV198" s="990"/>
      <c r="AW198" s="990"/>
      <c r="AX198" s="990"/>
      <c r="AY198" s="990"/>
      <c r="AZ198" s="990"/>
      <c r="BA198" s="990"/>
      <c r="BB198" s="990"/>
      <c r="BC198" s="990"/>
      <c r="BD198" s="990"/>
      <c r="BE198" s="990"/>
      <c r="BF198" s="990"/>
      <c r="BG198" s="990"/>
      <c r="BH198" s="990"/>
      <c r="BI198" s="990"/>
      <c r="BJ198" s="990"/>
      <c r="BK198" s="990"/>
      <c r="BL198" s="990"/>
      <c r="BM198" s="990"/>
      <c r="BN198" s="990"/>
      <c r="BO198" s="990"/>
      <c r="BP198" s="990"/>
    </row>
    <row r="199" spans="3:68" ht="14.25">
      <c r="C199" s="990"/>
      <c r="D199" s="990"/>
      <c r="E199" s="990"/>
      <c r="F199" s="990"/>
      <c r="G199" s="990"/>
      <c r="H199" s="990"/>
      <c r="I199" s="990"/>
      <c r="J199" s="990"/>
      <c r="K199" s="990"/>
      <c r="L199" s="990"/>
      <c r="M199" s="990"/>
      <c r="N199" s="990"/>
      <c r="O199" s="990"/>
      <c r="P199" s="990"/>
      <c r="Q199" s="990"/>
      <c r="R199" s="990"/>
      <c r="S199" s="990"/>
      <c r="T199" s="990"/>
      <c r="U199" s="990"/>
      <c r="V199" s="990"/>
      <c r="W199" s="990"/>
      <c r="X199" s="990"/>
      <c r="Y199" s="990"/>
      <c r="Z199" s="990"/>
      <c r="AA199" s="990"/>
      <c r="AB199" s="990"/>
      <c r="AC199" s="990"/>
      <c r="AD199" s="990"/>
      <c r="AE199" s="990"/>
      <c r="AF199" s="990"/>
      <c r="AG199" s="990"/>
      <c r="AH199" s="990"/>
      <c r="AI199" s="990"/>
      <c r="AJ199" s="990"/>
      <c r="AK199" s="990"/>
      <c r="AL199" s="990"/>
      <c r="AM199" s="990"/>
      <c r="AN199" s="990"/>
      <c r="AO199" s="990"/>
      <c r="AP199" s="990"/>
      <c r="AQ199" s="990"/>
      <c r="AR199" s="990"/>
      <c r="AS199" s="990"/>
      <c r="AT199" s="990"/>
      <c r="AU199" s="990"/>
      <c r="AV199" s="990"/>
      <c r="AW199" s="990"/>
      <c r="AX199" s="990"/>
      <c r="AY199" s="990"/>
      <c r="AZ199" s="990"/>
      <c r="BA199" s="990"/>
      <c r="BB199" s="990"/>
      <c r="BC199" s="990"/>
      <c r="BD199" s="990"/>
      <c r="BE199" s="990"/>
      <c r="BF199" s="990"/>
      <c r="BG199" s="990"/>
      <c r="BH199" s="990"/>
      <c r="BI199" s="990"/>
      <c r="BJ199" s="990"/>
      <c r="BK199" s="990"/>
      <c r="BL199" s="990"/>
      <c r="BM199" s="990"/>
      <c r="BN199" s="990"/>
      <c r="BO199" s="990"/>
      <c r="BP199" s="990"/>
    </row>
    <row r="200" spans="3:68" ht="14.25">
      <c r="C200" s="990"/>
      <c r="D200" s="990"/>
      <c r="E200" s="990"/>
      <c r="F200" s="990"/>
      <c r="G200" s="990"/>
      <c r="H200" s="990"/>
      <c r="I200" s="990"/>
      <c r="J200" s="990"/>
      <c r="K200" s="990"/>
      <c r="L200" s="990"/>
      <c r="M200" s="990"/>
      <c r="N200" s="990"/>
      <c r="O200" s="990"/>
      <c r="P200" s="990"/>
      <c r="Q200" s="990"/>
      <c r="R200" s="990"/>
      <c r="S200" s="990"/>
      <c r="T200" s="990"/>
      <c r="U200" s="990"/>
      <c r="V200" s="990"/>
      <c r="W200" s="990"/>
      <c r="X200" s="990"/>
      <c r="Y200" s="990"/>
      <c r="Z200" s="990"/>
      <c r="AA200" s="990"/>
      <c r="AB200" s="990"/>
      <c r="AC200" s="990"/>
      <c r="AD200" s="990"/>
      <c r="AE200" s="990"/>
      <c r="AF200" s="990"/>
      <c r="AG200" s="990"/>
      <c r="AH200" s="990"/>
      <c r="AI200" s="990"/>
      <c r="AJ200" s="990"/>
      <c r="AK200" s="990"/>
      <c r="AL200" s="990"/>
      <c r="AM200" s="990"/>
      <c r="AN200" s="990"/>
      <c r="AO200" s="990"/>
      <c r="AP200" s="990"/>
      <c r="AQ200" s="990"/>
      <c r="AR200" s="990"/>
      <c r="AS200" s="990"/>
      <c r="AT200" s="990"/>
      <c r="AU200" s="990"/>
      <c r="AV200" s="990"/>
      <c r="AW200" s="990"/>
      <c r="AX200" s="990"/>
      <c r="AY200" s="990"/>
      <c r="AZ200" s="990"/>
      <c r="BA200" s="990"/>
      <c r="BB200" s="990"/>
      <c r="BC200" s="990"/>
      <c r="BD200" s="990"/>
      <c r="BE200" s="990"/>
      <c r="BF200" s="990"/>
      <c r="BG200" s="990"/>
      <c r="BH200" s="990"/>
      <c r="BI200" s="990"/>
      <c r="BJ200" s="990"/>
      <c r="BK200" s="990"/>
      <c r="BL200" s="990"/>
      <c r="BM200" s="990"/>
      <c r="BN200" s="990"/>
      <c r="BO200" s="990"/>
      <c r="BP200" s="990"/>
    </row>
    <row r="201" spans="3:68" ht="14.25">
      <c r="C201" s="990"/>
      <c r="D201" s="990"/>
      <c r="E201" s="990"/>
      <c r="F201" s="990"/>
      <c r="G201" s="990"/>
      <c r="H201" s="990"/>
      <c r="I201" s="990"/>
      <c r="J201" s="990"/>
      <c r="K201" s="990"/>
      <c r="L201" s="990"/>
      <c r="M201" s="990"/>
      <c r="N201" s="990"/>
      <c r="O201" s="990"/>
      <c r="P201" s="990"/>
      <c r="Q201" s="990"/>
      <c r="R201" s="990"/>
      <c r="S201" s="990"/>
      <c r="T201" s="990"/>
      <c r="U201" s="990"/>
      <c r="V201" s="990"/>
      <c r="W201" s="990"/>
      <c r="X201" s="990"/>
      <c r="Y201" s="990"/>
      <c r="Z201" s="990"/>
      <c r="AA201" s="990"/>
      <c r="AB201" s="990"/>
      <c r="AC201" s="990"/>
      <c r="AD201" s="990"/>
      <c r="AE201" s="990"/>
      <c r="AF201" s="990"/>
      <c r="AG201" s="990"/>
      <c r="AH201" s="990"/>
      <c r="AI201" s="990"/>
      <c r="AJ201" s="990"/>
      <c r="AK201" s="990"/>
      <c r="AL201" s="990"/>
      <c r="AM201" s="990"/>
      <c r="AN201" s="990"/>
      <c r="AO201" s="990"/>
      <c r="AP201" s="990"/>
      <c r="AQ201" s="990"/>
      <c r="AR201" s="990"/>
      <c r="AS201" s="990"/>
      <c r="AT201" s="990"/>
      <c r="AU201" s="990"/>
      <c r="AV201" s="990"/>
      <c r="AW201" s="990"/>
      <c r="AX201" s="990"/>
      <c r="AY201" s="990"/>
      <c r="AZ201" s="990"/>
      <c r="BA201" s="990"/>
      <c r="BB201" s="990"/>
      <c r="BC201" s="990"/>
      <c r="BD201" s="990"/>
      <c r="BE201" s="990"/>
      <c r="BF201" s="990"/>
      <c r="BG201" s="990"/>
      <c r="BH201" s="990"/>
      <c r="BI201" s="990"/>
      <c r="BJ201" s="990"/>
      <c r="BK201" s="990"/>
      <c r="BL201" s="990"/>
      <c r="BM201" s="990"/>
      <c r="BN201" s="990"/>
      <c r="BO201" s="990"/>
      <c r="BP201" s="990"/>
    </row>
    <row r="202" spans="3:68" ht="14.25">
      <c r="C202" s="990"/>
      <c r="D202" s="990"/>
      <c r="E202" s="990"/>
      <c r="F202" s="990"/>
      <c r="G202" s="990"/>
      <c r="H202" s="990"/>
      <c r="I202" s="990"/>
      <c r="J202" s="990"/>
      <c r="K202" s="990"/>
      <c r="L202" s="990"/>
      <c r="M202" s="990"/>
      <c r="N202" s="990"/>
      <c r="O202" s="990"/>
      <c r="P202" s="990"/>
      <c r="Q202" s="990"/>
      <c r="R202" s="990"/>
      <c r="S202" s="990"/>
      <c r="T202" s="990"/>
      <c r="U202" s="990"/>
      <c r="V202" s="990"/>
      <c r="W202" s="990"/>
      <c r="X202" s="990"/>
      <c r="Y202" s="990"/>
      <c r="Z202" s="990"/>
      <c r="AA202" s="990"/>
      <c r="AB202" s="990"/>
      <c r="AC202" s="990"/>
      <c r="AD202" s="990"/>
      <c r="AE202" s="990"/>
      <c r="AF202" s="990"/>
      <c r="AG202" s="990"/>
      <c r="AH202" s="990"/>
      <c r="AI202" s="990"/>
      <c r="AJ202" s="990"/>
      <c r="AK202" s="990"/>
      <c r="AL202" s="990"/>
      <c r="AM202" s="990"/>
      <c r="AN202" s="990"/>
      <c r="AO202" s="990"/>
      <c r="AP202" s="990"/>
      <c r="AQ202" s="990"/>
      <c r="AR202" s="990"/>
      <c r="AS202" s="990"/>
      <c r="AT202" s="990"/>
      <c r="AU202" s="990"/>
      <c r="AV202" s="990"/>
      <c r="AW202" s="990"/>
      <c r="AX202" s="990"/>
      <c r="AY202" s="990"/>
      <c r="AZ202" s="990"/>
      <c r="BA202" s="990"/>
      <c r="BB202" s="990"/>
      <c r="BC202" s="990"/>
      <c r="BD202" s="990"/>
      <c r="BE202" s="990"/>
      <c r="BF202" s="990"/>
      <c r="BG202" s="990"/>
      <c r="BH202" s="990"/>
      <c r="BI202" s="990"/>
      <c r="BJ202" s="990"/>
      <c r="BK202" s="990"/>
      <c r="BL202" s="990"/>
      <c r="BM202" s="990"/>
      <c r="BN202" s="990"/>
      <c r="BO202" s="990"/>
      <c r="BP202" s="990"/>
    </row>
    <row r="203" spans="3:68" ht="14.25">
      <c r="C203" s="990"/>
      <c r="D203" s="990"/>
      <c r="E203" s="990"/>
      <c r="F203" s="990"/>
      <c r="G203" s="990"/>
      <c r="H203" s="990"/>
      <c r="I203" s="990"/>
      <c r="J203" s="990"/>
      <c r="K203" s="990"/>
      <c r="L203" s="990"/>
      <c r="M203" s="990"/>
      <c r="N203" s="990"/>
      <c r="O203" s="990"/>
      <c r="P203" s="990"/>
      <c r="Q203" s="990"/>
      <c r="R203" s="990"/>
      <c r="S203" s="990"/>
      <c r="T203" s="990"/>
      <c r="U203" s="990"/>
      <c r="V203" s="990"/>
      <c r="W203" s="990"/>
      <c r="X203" s="990"/>
      <c r="Y203" s="990"/>
      <c r="Z203" s="990"/>
      <c r="AA203" s="990"/>
      <c r="AB203" s="990"/>
      <c r="AC203" s="990"/>
      <c r="AD203" s="990"/>
      <c r="AE203" s="990"/>
      <c r="AF203" s="990"/>
      <c r="AG203" s="990"/>
      <c r="AH203" s="990"/>
      <c r="AI203" s="990"/>
      <c r="AJ203" s="990"/>
      <c r="AK203" s="990"/>
      <c r="AL203" s="990"/>
      <c r="AM203" s="990"/>
      <c r="AN203" s="990"/>
      <c r="AO203" s="990"/>
      <c r="AP203" s="990"/>
      <c r="AQ203" s="990"/>
      <c r="AR203" s="990"/>
      <c r="AS203" s="990"/>
      <c r="AT203" s="990"/>
      <c r="AU203" s="990"/>
      <c r="AV203" s="990"/>
      <c r="AW203" s="990"/>
      <c r="AX203" s="990"/>
      <c r="AY203" s="990"/>
      <c r="AZ203" s="990"/>
      <c r="BA203" s="990"/>
      <c r="BB203" s="990"/>
      <c r="BC203" s="990"/>
      <c r="BD203" s="990"/>
      <c r="BE203" s="990"/>
      <c r="BF203" s="990"/>
      <c r="BG203" s="990"/>
      <c r="BH203" s="990"/>
      <c r="BI203" s="990"/>
      <c r="BJ203" s="990"/>
      <c r="BK203" s="990"/>
      <c r="BL203" s="990"/>
      <c r="BM203" s="990"/>
      <c r="BN203" s="990"/>
      <c r="BO203" s="990"/>
      <c r="BP203" s="990"/>
    </row>
    <row r="204" spans="3:68" ht="14.25">
      <c r="C204" s="990"/>
      <c r="D204" s="990"/>
      <c r="E204" s="990"/>
      <c r="F204" s="990"/>
      <c r="G204" s="990"/>
      <c r="H204" s="990"/>
      <c r="I204" s="990"/>
      <c r="J204" s="990"/>
      <c r="K204" s="990"/>
      <c r="L204" s="990"/>
      <c r="M204" s="990"/>
      <c r="N204" s="990"/>
      <c r="O204" s="990"/>
      <c r="P204" s="990"/>
      <c r="Q204" s="990"/>
      <c r="R204" s="990"/>
      <c r="S204" s="990"/>
      <c r="T204" s="990"/>
      <c r="U204" s="990"/>
      <c r="V204" s="990"/>
      <c r="W204" s="990"/>
      <c r="X204" s="990"/>
      <c r="Y204" s="990"/>
      <c r="Z204" s="990"/>
      <c r="AA204" s="990"/>
      <c r="AB204" s="990"/>
      <c r="AC204" s="990"/>
      <c r="AD204" s="990"/>
      <c r="AE204" s="990"/>
      <c r="AF204" s="990"/>
      <c r="AG204" s="990"/>
      <c r="AH204" s="990"/>
      <c r="AI204" s="990"/>
      <c r="AJ204" s="990"/>
      <c r="AK204" s="990"/>
      <c r="AL204" s="990"/>
      <c r="AM204" s="990"/>
      <c r="AN204" s="990"/>
      <c r="AO204" s="990"/>
      <c r="AP204" s="990"/>
      <c r="AQ204" s="990"/>
      <c r="AR204" s="990"/>
      <c r="AS204" s="990"/>
      <c r="AT204" s="990"/>
      <c r="AU204" s="990"/>
      <c r="AV204" s="990"/>
      <c r="AW204" s="990"/>
      <c r="AX204" s="990"/>
      <c r="AY204" s="990"/>
      <c r="AZ204" s="990"/>
      <c r="BA204" s="990"/>
      <c r="BB204" s="990"/>
      <c r="BC204" s="990"/>
      <c r="BD204" s="990"/>
      <c r="BE204" s="990"/>
      <c r="BF204" s="990"/>
      <c r="BG204" s="990"/>
      <c r="BH204" s="990"/>
      <c r="BI204" s="990"/>
      <c r="BJ204" s="990"/>
      <c r="BK204" s="990"/>
      <c r="BL204" s="990"/>
      <c r="BM204" s="990"/>
      <c r="BN204" s="990"/>
      <c r="BO204" s="990"/>
      <c r="BP204" s="990"/>
    </row>
    <row r="205" spans="3:68" ht="14.25">
      <c r="C205" s="990"/>
      <c r="D205" s="990"/>
      <c r="E205" s="990"/>
      <c r="F205" s="990"/>
      <c r="G205" s="990"/>
      <c r="H205" s="990"/>
      <c r="I205" s="990"/>
      <c r="J205" s="990"/>
      <c r="K205" s="990"/>
      <c r="L205" s="990"/>
      <c r="M205" s="990"/>
      <c r="N205" s="990"/>
      <c r="O205" s="990"/>
      <c r="P205" s="990"/>
      <c r="Q205" s="990"/>
      <c r="R205" s="990"/>
      <c r="S205" s="990"/>
      <c r="T205" s="990"/>
      <c r="U205" s="990"/>
      <c r="V205" s="990"/>
      <c r="W205" s="990"/>
      <c r="X205" s="990"/>
      <c r="Y205" s="990"/>
      <c r="Z205" s="990"/>
      <c r="AA205" s="990"/>
      <c r="AB205" s="990"/>
      <c r="AC205" s="990"/>
      <c r="AD205" s="990"/>
      <c r="AE205" s="990"/>
      <c r="AF205" s="990"/>
      <c r="AG205" s="990"/>
      <c r="AH205" s="990"/>
      <c r="AI205" s="990"/>
      <c r="AJ205" s="990"/>
      <c r="AK205" s="990"/>
      <c r="AL205" s="990"/>
      <c r="AM205" s="990"/>
      <c r="AN205" s="990"/>
      <c r="AO205" s="990"/>
      <c r="AP205" s="990"/>
      <c r="AQ205" s="990"/>
      <c r="AR205" s="990"/>
      <c r="AS205" s="990"/>
      <c r="AT205" s="990"/>
      <c r="AU205" s="990"/>
      <c r="AV205" s="990"/>
      <c r="AW205" s="990"/>
      <c r="AX205" s="990"/>
      <c r="AY205" s="990"/>
      <c r="AZ205" s="990"/>
      <c r="BA205" s="990"/>
      <c r="BB205" s="990"/>
      <c r="BC205" s="990"/>
      <c r="BD205" s="990"/>
      <c r="BE205" s="990"/>
      <c r="BF205" s="990"/>
      <c r="BG205" s="990"/>
      <c r="BH205" s="990"/>
      <c r="BI205" s="990"/>
      <c r="BJ205" s="990"/>
      <c r="BK205" s="990"/>
      <c r="BL205" s="990"/>
      <c r="BM205" s="990"/>
      <c r="BN205" s="990"/>
      <c r="BO205" s="990"/>
      <c r="BP205" s="990"/>
    </row>
    <row r="206" spans="3:68" ht="14.25">
      <c r="C206" s="990"/>
      <c r="D206" s="990"/>
      <c r="E206" s="990"/>
      <c r="F206" s="990"/>
      <c r="G206" s="990"/>
      <c r="H206" s="990"/>
      <c r="I206" s="990"/>
      <c r="J206" s="990"/>
      <c r="K206" s="990"/>
      <c r="L206" s="990"/>
      <c r="M206" s="990"/>
      <c r="N206" s="990"/>
      <c r="O206" s="990"/>
      <c r="P206" s="990"/>
      <c r="Q206" s="990"/>
      <c r="R206" s="990"/>
      <c r="S206" s="990"/>
      <c r="T206" s="990"/>
      <c r="U206" s="990"/>
      <c r="V206" s="990"/>
      <c r="W206" s="990"/>
      <c r="X206" s="990"/>
      <c r="Y206" s="990"/>
      <c r="Z206" s="990"/>
      <c r="AA206" s="990"/>
      <c r="AB206" s="990"/>
      <c r="AC206" s="990"/>
      <c r="AD206" s="990"/>
      <c r="AE206" s="990"/>
      <c r="AF206" s="990"/>
      <c r="AG206" s="990"/>
      <c r="AH206" s="990"/>
      <c r="AI206" s="990"/>
      <c r="AJ206" s="990"/>
      <c r="AK206" s="990"/>
      <c r="AL206" s="990"/>
      <c r="AM206" s="990"/>
      <c r="AN206" s="990"/>
      <c r="AO206" s="990"/>
      <c r="AP206" s="990"/>
      <c r="AQ206" s="990"/>
      <c r="AR206" s="990"/>
      <c r="AS206" s="990"/>
      <c r="AT206" s="990"/>
      <c r="AU206" s="990"/>
      <c r="AV206" s="990"/>
      <c r="AW206" s="990"/>
      <c r="AX206" s="990"/>
      <c r="AY206" s="990"/>
      <c r="AZ206" s="990"/>
      <c r="BA206" s="990"/>
      <c r="BB206" s="990"/>
      <c r="BC206" s="990"/>
      <c r="BD206" s="990"/>
      <c r="BE206" s="990"/>
      <c r="BF206" s="990"/>
      <c r="BG206" s="990"/>
      <c r="BH206" s="990"/>
      <c r="BI206" s="990"/>
      <c r="BJ206" s="990"/>
      <c r="BK206" s="990"/>
      <c r="BL206" s="990"/>
      <c r="BM206" s="990"/>
      <c r="BN206" s="990"/>
      <c r="BO206" s="990"/>
      <c r="BP206" s="990"/>
    </row>
    <row r="207" spans="3:68" ht="14.25">
      <c r="C207" s="990"/>
      <c r="D207" s="990"/>
      <c r="E207" s="990"/>
      <c r="F207" s="990"/>
      <c r="G207" s="990"/>
      <c r="H207" s="990"/>
      <c r="I207" s="990"/>
      <c r="J207" s="990"/>
      <c r="K207" s="990"/>
      <c r="L207" s="990"/>
      <c r="M207" s="990"/>
      <c r="N207" s="990"/>
      <c r="O207" s="990"/>
      <c r="P207" s="990"/>
      <c r="Q207" s="990"/>
      <c r="R207" s="990"/>
      <c r="S207" s="990"/>
      <c r="T207" s="990"/>
      <c r="U207" s="990"/>
      <c r="V207" s="990"/>
      <c r="W207" s="990"/>
      <c r="X207" s="990"/>
      <c r="Y207" s="990"/>
      <c r="Z207" s="990"/>
      <c r="AA207" s="990"/>
      <c r="AB207" s="990"/>
      <c r="AC207" s="990"/>
      <c r="AD207" s="990"/>
      <c r="AE207" s="990"/>
      <c r="AF207" s="990"/>
      <c r="AG207" s="990"/>
      <c r="AH207" s="990"/>
      <c r="AI207" s="990"/>
      <c r="AJ207" s="990"/>
      <c r="AK207" s="990"/>
      <c r="AL207" s="990"/>
      <c r="AM207" s="990"/>
      <c r="AN207" s="990"/>
      <c r="AO207" s="990"/>
      <c r="AP207" s="990"/>
      <c r="AQ207" s="990"/>
      <c r="AR207" s="990"/>
      <c r="AS207" s="990"/>
      <c r="AT207" s="990"/>
      <c r="AU207" s="990"/>
      <c r="AV207" s="990"/>
      <c r="AW207" s="990"/>
      <c r="AX207" s="990"/>
      <c r="AY207" s="990"/>
      <c r="AZ207" s="990"/>
      <c r="BA207" s="990"/>
      <c r="BB207" s="990"/>
      <c r="BC207" s="990"/>
      <c r="BD207" s="990"/>
      <c r="BE207" s="990"/>
      <c r="BF207" s="990"/>
      <c r="BG207" s="990"/>
      <c r="BH207" s="990"/>
      <c r="BI207" s="990"/>
      <c r="BJ207" s="990"/>
      <c r="BK207" s="990"/>
      <c r="BL207" s="990"/>
      <c r="BM207" s="990"/>
      <c r="BN207" s="990"/>
      <c r="BO207" s="990"/>
      <c r="BP207" s="990"/>
    </row>
    <row r="208" spans="3:68" ht="14.25">
      <c r="C208" s="990"/>
      <c r="D208" s="990"/>
      <c r="E208" s="990"/>
      <c r="F208" s="990"/>
      <c r="G208" s="990"/>
      <c r="H208" s="990"/>
      <c r="I208" s="990"/>
      <c r="J208" s="990"/>
      <c r="K208" s="990"/>
      <c r="L208" s="990"/>
      <c r="M208" s="990"/>
      <c r="N208" s="990"/>
      <c r="O208" s="990"/>
      <c r="P208" s="990"/>
      <c r="Q208" s="990"/>
      <c r="R208" s="990"/>
      <c r="S208" s="990"/>
      <c r="T208" s="990"/>
      <c r="U208" s="990"/>
      <c r="V208" s="990"/>
      <c r="W208" s="990"/>
      <c r="X208" s="990"/>
      <c r="Y208" s="990"/>
      <c r="Z208" s="990"/>
      <c r="AA208" s="990"/>
      <c r="AB208" s="990"/>
      <c r="AC208" s="990"/>
      <c r="AD208" s="990"/>
      <c r="AE208" s="990"/>
      <c r="AF208" s="990"/>
      <c r="AG208" s="990"/>
      <c r="AH208" s="990"/>
      <c r="AI208" s="990"/>
      <c r="AJ208" s="990"/>
      <c r="AK208" s="990"/>
      <c r="AL208" s="990"/>
      <c r="AM208" s="990"/>
      <c r="AN208" s="990"/>
      <c r="AO208" s="990"/>
      <c r="AP208" s="990"/>
      <c r="AQ208" s="990"/>
      <c r="AR208" s="990"/>
      <c r="AS208" s="990"/>
      <c r="AT208" s="990"/>
      <c r="AU208" s="990"/>
      <c r="AV208" s="990"/>
      <c r="AW208" s="990"/>
      <c r="AX208" s="990"/>
      <c r="AY208" s="990"/>
      <c r="AZ208" s="990"/>
      <c r="BA208" s="990"/>
      <c r="BB208" s="990"/>
      <c r="BC208" s="990"/>
      <c r="BD208" s="990"/>
      <c r="BE208" s="990"/>
      <c r="BF208" s="990"/>
      <c r="BG208" s="990"/>
      <c r="BH208" s="990"/>
      <c r="BI208" s="990"/>
      <c r="BJ208" s="990"/>
      <c r="BK208" s="990"/>
      <c r="BL208" s="990"/>
      <c r="BM208" s="990"/>
      <c r="BN208" s="990"/>
      <c r="BO208" s="990"/>
      <c r="BP208" s="990"/>
    </row>
    <row r="209" spans="3:68" ht="14.25">
      <c r="C209" s="990"/>
      <c r="D209" s="990"/>
      <c r="E209" s="990"/>
      <c r="F209" s="990"/>
      <c r="G209" s="990"/>
      <c r="H209" s="990"/>
      <c r="I209" s="990"/>
      <c r="J209" s="990"/>
      <c r="K209" s="990"/>
      <c r="L209" s="990"/>
      <c r="M209" s="990"/>
      <c r="N209" s="990"/>
      <c r="O209" s="990"/>
      <c r="P209" s="990"/>
      <c r="Q209" s="990"/>
      <c r="R209" s="990"/>
      <c r="S209" s="990"/>
      <c r="T209" s="990"/>
      <c r="U209" s="990"/>
      <c r="V209" s="990"/>
      <c r="W209" s="990"/>
      <c r="X209" s="990"/>
      <c r="Y209" s="990"/>
      <c r="Z209" s="990"/>
      <c r="AA209" s="990"/>
      <c r="AB209" s="990"/>
      <c r="AC209" s="990"/>
      <c r="AD209" s="990"/>
      <c r="AE209" s="990"/>
      <c r="AF209" s="990"/>
      <c r="AG209" s="990"/>
      <c r="AH209" s="990"/>
      <c r="AI209" s="990"/>
      <c r="AJ209" s="990"/>
      <c r="AK209" s="990"/>
      <c r="AL209" s="990"/>
      <c r="AM209" s="990"/>
      <c r="AN209" s="990"/>
      <c r="AO209" s="990"/>
      <c r="AP209" s="990"/>
      <c r="AQ209" s="990"/>
      <c r="AR209" s="990"/>
      <c r="AS209" s="990"/>
      <c r="AT209" s="990"/>
      <c r="AU209" s="990"/>
      <c r="AV209" s="990"/>
      <c r="AW209" s="990"/>
      <c r="AX209" s="990"/>
      <c r="AY209" s="990"/>
      <c r="AZ209" s="990"/>
      <c r="BA209" s="990"/>
      <c r="BB209" s="990"/>
      <c r="BC209" s="990"/>
      <c r="BD209" s="990"/>
      <c r="BE209" s="990"/>
      <c r="BF209" s="990"/>
      <c r="BG209" s="990"/>
      <c r="BH209" s="990"/>
      <c r="BI209" s="990"/>
      <c r="BJ209" s="990"/>
      <c r="BK209" s="990"/>
      <c r="BL209" s="990"/>
      <c r="BM209" s="990"/>
      <c r="BN209" s="990"/>
      <c r="BO209" s="990"/>
      <c r="BP209" s="990"/>
    </row>
    <row r="210" spans="3:68" ht="14.25">
      <c r="C210" s="990"/>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0"/>
      <c r="AK210" s="990"/>
      <c r="AL210" s="990"/>
      <c r="AM210" s="990"/>
      <c r="AN210" s="990"/>
      <c r="AO210" s="990"/>
      <c r="AP210" s="990"/>
      <c r="AQ210" s="990"/>
      <c r="AR210" s="990"/>
      <c r="AS210" s="990"/>
      <c r="AT210" s="990"/>
      <c r="AU210" s="990"/>
      <c r="AV210" s="990"/>
      <c r="AW210" s="990"/>
      <c r="AX210" s="990"/>
      <c r="AY210" s="990"/>
      <c r="AZ210" s="990"/>
      <c r="BA210" s="990"/>
      <c r="BB210" s="990"/>
      <c r="BC210" s="990"/>
      <c r="BD210" s="990"/>
      <c r="BE210" s="990"/>
      <c r="BF210" s="990"/>
      <c r="BG210" s="990"/>
      <c r="BH210" s="990"/>
      <c r="BI210" s="990"/>
      <c r="BJ210" s="990"/>
      <c r="BK210" s="990"/>
      <c r="BL210" s="990"/>
      <c r="BM210" s="990"/>
      <c r="BN210" s="990"/>
      <c r="BO210" s="990"/>
      <c r="BP210" s="990"/>
    </row>
    <row r="211" spans="3:68" ht="14.25">
      <c r="C211" s="990"/>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0"/>
      <c r="AK211" s="990"/>
      <c r="AL211" s="990"/>
      <c r="AM211" s="990"/>
      <c r="AN211" s="990"/>
      <c r="AO211" s="990"/>
      <c r="AP211" s="990"/>
      <c r="AQ211" s="990"/>
      <c r="AR211" s="990"/>
      <c r="AS211" s="990"/>
      <c r="AT211" s="990"/>
      <c r="AU211" s="990"/>
      <c r="AV211" s="990"/>
      <c r="AW211" s="990"/>
      <c r="AX211" s="990"/>
      <c r="AY211" s="990"/>
      <c r="AZ211" s="990"/>
      <c r="BA211" s="990"/>
      <c r="BB211" s="990"/>
      <c r="BC211" s="990"/>
      <c r="BD211" s="990"/>
      <c r="BE211" s="990"/>
      <c r="BF211" s="990"/>
      <c r="BG211" s="990"/>
      <c r="BH211" s="990"/>
      <c r="BI211" s="990"/>
      <c r="BJ211" s="990"/>
      <c r="BK211" s="990"/>
      <c r="BL211" s="990"/>
      <c r="BM211" s="990"/>
      <c r="BN211" s="990"/>
      <c r="BO211" s="990"/>
      <c r="BP211" s="990"/>
    </row>
    <row r="212" spans="3:68" ht="14.25">
      <c r="C212" s="990"/>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0"/>
      <c r="AK212" s="990"/>
      <c r="AL212" s="990"/>
      <c r="AM212" s="990"/>
      <c r="AN212" s="990"/>
      <c r="AO212" s="990"/>
      <c r="AP212" s="990"/>
      <c r="AQ212" s="990"/>
      <c r="AR212" s="990"/>
      <c r="AS212" s="990"/>
      <c r="AT212" s="990"/>
      <c r="AU212" s="990"/>
      <c r="AV212" s="990"/>
      <c r="AW212" s="990"/>
      <c r="AX212" s="990"/>
      <c r="AY212" s="990"/>
      <c r="AZ212" s="990"/>
      <c r="BA212" s="990"/>
      <c r="BB212" s="990"/>
      <c r="BC212" s="990"/>
      <c r="BD212" s="990"/>
      <c r="BE212" s="990"/>
      <c r="BF212" s="990"/>
      <c r="BG212" s="990"/>
      <c r="BH212" s="990"/>
      <c r="BI212" s="990"/>
      <c r="BJ212" s="990"/>
      <c r="BK212" s="990"/>
      <c r="BL212" s="990"/>
      <c r="BM212" s="990"/>
      <c r="BN212" s="990"/>
      <c r="BO212" s="990"/>
      <c r="BP212" s="990"/>
    </row>
    <row r="213" spans="3:68" ht="14.25">
      <c r="C213" s="990"/>
      <c r="D213" s="990"/>
      <c r="E213" s="990"/>
      <c r="F213" s="990"/>
      <c r="G213" s="990"/>
      <c r="H213" s="990"/>
      <c r="I213" s="990"/>
      <c r="J213" s="990"/>
      <c r="K213" s="990"/>
      <c r="L213" s="990"/>
      <c r="M213" s="990"/>
      <c r="N213" s="990"/>
      <c r="O213" s="990"/>
      <c r="P213" s="990"/>
      <c r="Q213" s="990"/>
      <c r="R213" s="990"/>
      <c r="S213" s="990"/>
      <c r="T213" s="990"/>
      <c r="U213" s="990"/>
      <c r="V213" s="990"/>
      <c r="W213" s="990"/>
      <c r="X213" s="990"/>
      <c r="Y213" s="990"/>
      <c r="Z213" s="990"/>
      <c r="AA213" s="990"/>
      <c r="AB213" s="990"/>
      <c r="AC213" s="990"/>
      <c r="AD213" s="990"/>
      <c r="AE213" s="990"/>
      <c r="AF213" s="990"/>
      <c r="AG213" s="990"/>
      <c r="AH213" s="990"/>
      <c r="AI213" s="990"/>
      <c r="AJ213" s="990"/>
      <c r="AK213" s="990"/>
      <c r="AL213" s="990"/>
      <c r="AM213" s="990"/>
      <c r="AN213" s="990"/>
      <c r="AO213" s="990"/>
      <c r="AP213" s="990"/>
      <c r="AQ213" s="990"/>
      <c r="AR213" s="990"/>
      <c r="AS213" s="990"/>
      <c r="AT213" s="990"/>
      <c r="AU213" s="990"/>
      <c r="AV213" s="990"/>
      <c r="AW213" s="990"/>
      <c r="AX213" s="990"/>
      <c r="AY213" s="990"/>
      <c r="AZ213" s="990"/>
      <c r="BA213" s="990"/>
      <c r="BB213" s="990"/>
      <c r="BC213" s="990"/>
      <c r="BD213" s="990"/>
      <c r="BE213" s="990"/>
      <c r="BF213" s="990"/>
      <c r="BG213" s="990"/>
      <c r="BH213" s="990"/>
      <c r="BI213" s="990"/>
      <c r="BJ213" s="990"/>
      <c r="BK213" s="990"/>
      <c r="BL213" s="990"/>
      <c r="BM213" s="990"/>
      <c r="BN213" s="990"/>
      <c r="BO213" s="990"/>
      <c r="BP213" s="990"/>
    </row>
    <row r="214" spans="3:68" ht="14.25">
      <c r="C214" s="990"/>
      <c r="D214" s="990"/>
      <c r="E214" s="990"/>
      <c r="F214" s="990"/>
      <c r="G214" s="990"/>
      <c r="H214" s="990"/>
      <c r="I214" s="990"/>
      <c r="J214" s="990"/>
      <c r="K214" s="990"/>
      <c r="L214" s="990"/>
      <c r="M214" s="990"/>
      <c r="N214" s="990"/>
      <c r="O214" s="990"/>
      <c r="P214" s="990"/>
      <c r="Q214" s="990"/>
      <c r="R214" s="990"/>
      <c r="S214" s="990"/>
      <c r="T214" s="990"/>
      <c r="U214" s="990"/>
      <c r="V214" s="990"/>
      <c r="W214" s="990"/>
      <c r="X214" s="990"/>
      <c r="Y214" s="990"/>
      <c r="Z214" s="990"/>
      <c r="AA214" s="990"/>
      <c r="AB214" s="990"/>
      <c r="AC214" s="990"/>
      <c r="AD214" s="990"/>
      <c r="AE214" s="990"/>
      <c r="AF214" s="990"/>
      <c r="AG214" s="990"/>
      <c r="AH214" s="990"/>
      <c r="AI214" s="990"/>
      <c r="AJ214" s="990"/>
      <c r="AK214" s="990"/>
      <c r="AL214" s="990"/>
      <c r="AM214" s="990"/>
      <c r="AN214" s="990"/>
      <c r="AO214" s="990"/>
      <c r="AP214" s="990"/>
      <c r="AQ214" s="990"/>
      <c r="AR214" s="990"/>
      <c r="AS214" s="990"/>
      <c r="AT214" s="990"/>
      <c r="AU214" s="990"/>
      <c r="AV214" s="990"/>
      <c r="AW214" s="990"/>
      <c r="AX214" s="990"/>
      <c r="AY214" s="990"/>
      <c r="AZ214" s="990"/>
      <c r="BA214" s="990"/>
      <c r="BB214" s="990"/>
      <c r="BC214" s="990"/>
      <c r="BD214" s="990"/>
      <c r="BE214" s="990"/>
      <c r="BF214" s="990"/>
      <c r="BG214" s="990"/>
      <c r="BH214" s="990"/>
      <c r="BI214" s="990"/>
      <c r="BJ214" s="990"/>
      <c r="BK214" s="990"/>
      <c r="BL214" s="990"/>
      <c r="BM214" s="990"/>
      <c r="BN214" s="990"/>
      <c r="BO214" s="990"/>
      <c r="BP214" s="990"/>
    </row>
    <row r="215" spans="3:68" ht="14.25">
      <c r="C215" s="990"/>
      <c r="D215" s="990"/>
      <c r="E215" s="990"/>
      <c r="F215" s="990"/>
      <c r="G215" s="990"/>
      <c r="H215" s="990"/>
      <c r="I215" s="990"/>
      <c r="J215" s="990"/>
      <c r="K215" s="990"/>
      <c r="L215" s="990"/>
      <c r="M215" s="990"/>
      <c r="N215" s="990"/>
      <c r="O215" s="990"/>
      <c r="P215" s="990"/>
      <c r="Q215" s="990"/>
      <c r="R215" s="990"/>
      <c r="S215" s="990"/>
      <c r="T215" s="990"/>
      <c r="U215" s="990"/>
      <c r="V215" s="990"/>
      <c r="W215" s="990"/>
      <c r="X215" s="990"/>
      <c r="Y215" s="990"/>
      <c r="Z215" s="990"/>
      <c r="AA215" s="990"/>
      <c r="AB215" s="990"/>
      <c r="AC215" s="990"/>
      <c r="AD215" s="990"/>
      <c r="AE215" s="990"/>
      <c r="AF215" s="990"/>
      <c r="AG215" s="990"/>
      <c r="AH215" s="990"/>
      <c r="AI215" s="990"/>
      <c r="AJ215" s="990"/>
      <c r="AK215" s="990"/>
      <c r="AL215" s="990"/>
      <c r="AM215" s="990"/>
      <c r="AN215" s="990"/>
      <c r="AO215" s="990"/>
      <c r="AP215" s="990"/>
      <c r="AQ215" s="990"/>
      <c r="AR215" s="990"/>
      <c r="AS215" s="990"/>
      <c r="AT215" s="990"/>
      <c r="AU215" s="990"/>
      <c r="AV215" s="990"/>
      <c r="AW215" s="990"/>
      <c r="AX215" s="990"/>
      <c r="AY215" s="990"/>
      <c r="AZ215" s="990"/>
      <c r="BA215" s="990"/>
      <c r="BB215" s="990"/>
      <c r="BC215" s="990"/>
      <c r="BD215" s="990"/>
      <c r="BE215" s="990"/>
      <c r="BF215" s="990"/>
      <c r="BG215" s="990"/>
      <c r="BH215" s="990"/>
      <c r="BI215" s="990"/>
      <c r="BJ215" s="990"/>
      <c r="BK215" s="990"/>
      <c r="BL215" s="990"/>
      <c r="BM215" s="990"/>
      <c r="BN215" s="990"/>
      <c r="BO215" s="990"/>
      <c r="BP215" s="990"/>
    </row>
    <row r="216" spans="3:68" ht="14.25">
      <c r="C216" s="990"/>
      <c r="D216" s="990"/>
      <c r="E216" s="990"/>
      <c r="F216" s="990"/>
      <c r="G216" s="990"/>
      <c r="H216" s="990"/>
      <c r="I216" s="990"/>
      <c r="J216" s="990"/>
      <c r="K216" s="990"/>
      <c r="L216" s="990"/>
      <c r="M216" s="990"/>
      <c r="N216" s="990"/>
      <c r="O216" s="990"/>
      <c r="P216" s="990"/>
      <c r="Q216" s="990"/>
      <c r="R216" s="990"/>
      <c r="S216" s="990"/>
      <c r="T216" s="990"/>
      <c r="U216" s="990"/>
      <c r="V216" s="990"/>
      <c r="W216" s="990"/>
      <c r="X216" s="990"/>
      <c r="Y216" s="990"/>
      <c r="Z216" s="990"/>
      <c r="AA216" s="990"/>
      <c r="AB216" s="990"/>
      <c r="AC216" s="990"/>
      <c r="AD216" s="990"/>
      <c r="AE216" s="990"/>
      <c r="AF216" s="990"/>
      <c r="AG216" s="990"/>
      <c r="AH216" s="990"/>
      <c r="AI216" s="990"/>
      <c r="AJ216" s="990"/>
      <c r="AK216" s="990"/>
      <c r="AL216" s="990"/>
      <c r="AM216" s="990"/>
      <c r="AN216" s="990"/>
      <c r="AO216" s="990"/>
      <c r="AP216" s="990"/>
      <c r="AQ216" s="990"/>
      <c r="AR216" s="990"/>
      <c r="AS216" s="990"/>
      <c r="AT216" s="990"/>
      <c r="AU216" s="990"/>
      <c r="AV216" s="990"/>
      <c r="AW216" s="990"/>
      <c r="AX216" s="990"/>
      <c r="AY216" s="990"/>
      <c r="AZ216" s="990"/>
      <c r="BA216" s="990"/>
      <c r="BB216" s="990"/>
      <c r="BC216" s="990"/>
      <c r="BD216" s="990"/>
      <c r="BE216" s="990"/>
      <c r="BF216" s="990"/>
      <c r="BG216" s="990"/>
      <c r="BH216" s="990"/>
      <c r="BI216" s="990"/>
      <c r="BJ216" s="990"/>
      <c r="BK216" s="990"/>
      <c r="BL216" s="990"/>
      <c r="BM216" s="990"/>
      <c r="BN216" s="990"/>
      <c r="BO216" s="990"/>
      <c r="BP216" s="990"/>
    </row>
    <row r="217" spans="3:68" ht="14.25">
      <c r="C217" s="990"/>
      <c r="D217" s="990"/>
      <c r="E217" s="990"/>
      <c r="F217" s="990"/>
      <c r="G217" s="990"/>
      <c r="H217" s="990"/>
      <c r="I217" s="990"/>
      <c r="J217" s="990"/>
      <c r="K217" s="990"/>
      <c r="L217" s="990"/>
      <c r="M217" s="990"/>
      <c r="N217" s="990"/>
      <c r="O217" s="990"/>
      <c r="P217" s="990"/>
      <c r="Q217" s="990"/>
      <c r="R217" s="990"/>
      <c r="S217" s="990"/>
      <c r="T217" s="990"/>
      <c r="U217" s="990"/>
      <c r="V217" s="990"/>
      <c r="W217" s="990"/>
      <c r="X217" s="990"/>
      <c r="Y217" s="990"/>
      <c r="Z217" s="990"/>
      <c r="AA217" s="990"/>
      <c r="AB217" s="990"/>
      <c r="AC217" s="990"/>
      <c r="AD217" s="990"/>
      <c r="AE217" s="990"/>
      <c r="AF217" s="990"/>
      <c r="AG217" s="990"/>
      <c r="AH217" s="990"/>
      <c r="AI217" s="990"/>
      <c r="AJ217" s="990"/>
      <c r="AK217" s="990"/>
      <c r="AL217" s="990"/>
      <c r="AM217" s="990"/>
      <c r="AN217" s="990"/>
      <c r="AO217" s="990"/>
      <c r="AP217" s="990"/>
      <c r="AQ217" s="990"/>
      <c r="AR217" s="990"/>
      <c r="AS217" s="990"/>
      <c r="AT217" s="990"/>
      <c r="AU217" s="990"/>
      <c r="AV217" s="990"/>
      <c r="AW217" s="990"/>
      <c r="AX217" s="990"/>
      <c r="AY217" s="990"/>
      <c r="AZ217" s="990"/>
      <c r="BA217" s="990"/>
      <c r="BB217" s="990"/>
      <c r="BC217" s="990"/>
      <c r="BD217" s="990"/>
      <c r="BE217" s="990"/>
      <c r="BF217" s="990"/>
      <c r="BG217" s="990"/>
      <c r="BH217" s="990"/>
      <c r="BI217" s="990"/>
      <c r="BJ217" s="990"/>
      <c r="BK217" s="990"/>
      <c r="BL217" s="990"/>
      <c r="BM217" s="990"/>
      <c r="BN217" s="990"/>
      <c r="BO217" s="990"/>
      <c r="BP217" s="990"/>
    </row>
    <row r="218" spans="3:68" ht="14.25">
      <c r="C218" s="990"/>
      <c r="D218" s="990"/>
      <c r="E218" s="990"/>
      <c r="F218" s="990"/>
      <c r="G218" s="990"/>
      <c r="H218" s="990"/>
      <c r="I218" s="990"/>
      <c r="J218" s="990"/>
      <c r="K218" s="990"/>
      <c r="L218" s="990"/>
      <c r="M218" s="990"/>
      <c r="N218" s="990"/>
      <c r="O218" s="990"/>
      <c r="P218" s="990"/>
      <c r="Q218" s="990"/>
      <c r="R218" s="990"/>
      <c r="S218" s="990"/>
      <c r="T218" s="990"/>
      <c r="U218" s="990"/>
      <c r="V218" s="990"/>
      <c r="W218" s="990"/>
      <c r="X218" s="990"/>
      <c r="Y218" s="990"/>
      <c r="Z218" s="990"/>
      <c r="AA218" s="990"/>
      <c r="AB218" s="990"/>
      <c r="AC218" s="990"/>
      <c r="AD218" s="990"/>
      <c r="AE218" s="990"/>
      <c r="AF218" s="990"/>
      <c r="AG218" s="990"/>
      <c r="AH218" s="990"/>
      <c r="AI218" s="990"/>
      <c r="AJ218" s="990"/>
      <c r="AK218" s="990"/>
      <c r="AL218" s="990"/>
      <c r="AM218" s="990"/>
      <c r="AN218" s="990"/>
      <c r="AO218" s="990"/>
      <c r="AP218" s="990"/>
      <c r="AQ218" s="990"/>
      <c r="AR218" s="990"/>
      <c r="AS218" s="990"/>
      <c r="AT218" s="990"/>
      <c r="AU218" s="990"/>
      <c r="AV218" s="990"/>
      <c r="AW218" s="990"/>
      <c r="AX218" s="990"/>
      <c r="AY218" s="990"/>
      <c r="AZ218" s="990"/>
      <c r="BA218" s="990"/>
      <c r="BB218" s="990"/>
      <c r="BC218" s="990"/>
      <c r="BD218" s="990"/>
      <c r="BE218" s="990"/>
      <c r="BF218" s="990"/>
      <c r="BG218" s="990"/>
      <c r="BH218" s="990"/>
      <c r="BI218" s="990"/>
      <c r="BJ218" s="990"/>
      <c r="BK218" s="990"/>
      <c r="BL218" s="990"/>
      <c r="BM218" s="990"/>
      <c r="BN218" s="990"/>
      <c r="BO218" s="990"/>
      <c r="BP218" s="990"/>
    </row>
    <row r="219" spans="3:68" ht="14.25">
      <c r="C219" s="990"/>
      <c r="D219" s="990"/>
      <c r="E219" s="990"/>
      <c r="F219" s="990"/>
      <c r="G219" s="990"/>
      <c r="H219" s="990"/>
      <c r="I219" s="990"/>
      <c r="J219" s="990"/>
      <c r="K219" s="990"/>
      <c r="L219" s="990"/>
      <c r="M219" s="990"/>
      <c r="N219" s="990"/>
      <c r="O219" s="990"/>
      <c r="P219" s="990"/>
      <c r="Q219" s="990"/>
      <c r="R219" s="990"/>
      <c r="S219" s="990"/>
      <c r="T219" s="990"/>
      <c r="U219" s="990"/>
      <c r="V219" s="990"/>
      <c r="W219" s="990"/>
      <c r="X219" s="990"/>
      <c r="Y219" s="990"/>
      <c r="Z219" s="990"/>
      <c r="AA219" s="990"/>
      <c r="AB219" s="990"/>
      <c r="AC219" s="990"/>
      <c r="AD219" s="990"/>
      <c r="AE219" s="990"/>
      <c r="AF219" s="990"/>
      <c r="AG219" s="990"/>
      <c r="AH219" s="990"/>
      <c r="AI219" s="990"/>
      <c r="AJ219" s="990"/>
      <c r="AK219" s="990"/>
      <c r="AL219" s="990"/>
      <c r="AM219" s="990"/>
      <c r="AN219" s="990"/>
      <c r="AO219" s="990"/>
      <c r="AP219" s="990"/>
      <c r="AQ219" s="990"/>
      <c r="AR219" s="990"/>
      <c r="AS219" s="990"/>
      <c r="AT219" s="990"/>
      <c r="AU219" s="990"/>
      <c r="AV219" s="990"/>
      <c r="AW219" s="990"/>
      <c r="AX219" s="990"/>
      <c r="AY219" s="990"/>
      <c r="AZ219" s="990"/>
      <c r="BA219" s="990"/>
      <c r="BB219" s="990"/>
      <c r="BC219" s="990"/>
      <c r="BD219" s="990"/>
      <c r="BE219" s="990"/>
      <c r="BF219" s="990"/>
      <c r="BG219" s="990"/>
      <c r="BH219" s="990"/>
      <c r="BI219" s="990"/>
      <c r="BJ219" s="990"/>
      <c r="BK219" s="990"/>
      <c r="BL219" s="990"/>
      <c r="BM219" s="990"/>
      <c r="BN219" s="990"/>
      <c r="BO219" s="990"/>
      <c r="BP219" s="990"/>
    </row>
    <row r="220" spans="3:68" ht="14.25">
      <c r="C220" s="990"/>
      <c r="D220" s="990"/>
      <c r="E220" s="990"/>
      <c r="F220" s="990"/>
      <c r="G220" s="990"/>
      <c r="H220" s="990"/>
      <c r="I220" s="990"/>
      <c r="J220" s="990"/>
      <c r="K220" s="990"/>
      <c r="L220" s="990"/>
      <c r="M220" s="990"/>
      <c r="N220" s="990"/>
      <c r="O220" s="990"/>
      <c r="P220" s="990"/>
      <c r="Q220" s="990"/>
      <c r="R220" s="990"/>
      <c r="S220" s="990"/>
      <c r="T220" s="990"/>
      <c r="U220" s="990"/>
      <c r="V220" s="990"/>
      <c r="W220" s="990"/>
      <c r="X220" s="990"/>
      <c r="Y220" s="990"/>
      <c r="Z220" s="990"/>
      <c r="AA220" s="990"/>
      <c r="AB220" s="990"/>
      <c r="AC220" s="990"/>
      <c r="AD220" s="990"/>
      <c r="AE220" s="990"/>
      <c r="AF220" s="990"/>
      <c r="AG220" s="990"/>
      <c r="AH220" s="990"/>
      <c r="AI220" s="990"/>
      <c r="AJ220" s="990"/>
      <c r="AK220" s="990"/>
      <c r="AL220" s="990"/>
      <c r="AM220" s="990"/>
      <c r="AN220" s="990"/>
      <c r="AO220" s="990"/>
      <c r="AP220" s="990"/>
      <c r="AQ220" s="990"/>
      <c r="AR220" s="990"/>
      <c r="AS220" s="990"/>
      <c r="AT220" s="990"/>
      <c r="AU220" s="990"/>
      <c r="AV220" s="990"/>
      <c r="AW220" s="990"/>
      <c r="AX220" s="990"/>
      <c r="AY220" s="990"/>
      <c r="AZ220" s="990"/>
      <c r="BA220" s="990"/>
      <c r="BB220" s="990"/>
      <c r="BC220" s="990"/>
      <c r="BD220" s="990"/>
      <c r="BE220" s="990"/>
      <c r="BF220" s="990"/>
      <c r="BG220" s="990"/>
      <c r="BH220" s="990"/>
      <c r="BI220" s="990"/>
      <c r="BJ220" s="990"/>
      <c r="BK220" s="990"/>
      <c r="BL220" s="990"/>
      <c r="BM220" s="990"/>
      <c r="BN220" s="990"/>
      <c r="BO220" s="990"/>
      <c r="BP220" s="990"/>
    </row>
    <row r="221" spans="3:68" ht="14.25">
      <c r="C221" s="990"/>
      <c r="D221" s="990"/>
      <c r="E221" s="990"/>
      <c r="F221" s="990"/>
      <c r="G221" s="990"/>
      <c r="H221" s="990"/>
      <c r="I221" s="990"/>
      <c r="J221" s="990"/>
      <c r="K221" s="990"/>
      <c r="L221" s="990"/>
      <c r="M221" s="990"/>
      <c r="N221" s="990"/>
      <c r="O221" s="990"/>
      <c r="P221" s="990"/>
      <c r="Q221" s="990"/>
      <c r="R221" s="990"/>
      <c r="S221" s="990"/>
      <c r="T221" s="990"/>
      <c r="U221" s="990"/>
      <c r="V221" s="990"/>
      <c r="W221" s="990"/>
      <c r="X221" s="990"/>
      <c r="Y221" s="990"/>
      <c r="Z221" s="990"/>
      <c r="AA221" s="990"/>
      <c r="AB221" s="990"/>
      <c r="AC221" s="990"/>
      <c r="AD221" s="990"/>
      <c r="AE221" s="990"/>
      <c r="AF221" s="990"/>
      <c r="AG221" s="990"/>
      <c r="AH221" s="990"/>
      <c r="AI221" s="990"/>
      <c r="AJ221" s="990"/>
      <c r="AK221" s="990"/>
      <c r="AL221" s="990"/>
      <c r="AM221" s="990"/>
      <c r="AN221" s="990"/>
      <c r="AO221" s="990"/>
      <c r="AP221" s="990"/>
      <c r="AQ221" s="990"/>
      <c r="AR221" s="990"/>
      <c r="AS221" s="990"/>
      <c r="AT221" s="990"/>
      <c r="AU221" s="990"/>
      <c r="AV221" s="990"/>
      <c r="AW221" s="990"/>
      <c r="AX221" s="990"/>
      <c r="AY221" s="990"/>
      <c r="AZ221" s="990"/>
      <c r="BA221" s="990"/>
      <c r="BB221" s="990"/>
      <c r="BC221" s="990"/>
      <c r="BD221" s="990"/>
      <c r="BE221" s="990"/>
      <c r="BF221" s="990"/>
      <c r="BG221" s="990"/>
      <c r="BH221" s="990"/>
      <c r="BI221" s="990"/>
      <c r="BJ221" s="990"/>
      <c r="BK221" s="990"/>
      <c r="BL221" s="990"/>
      <c r="BM221" s="990"/>
      <c r="BN221" s="990"/>
      <c r="BO221" s="990"/>
      <c r="BP221" s="990"/>
    </row>
    <row r="222" spans="3:68" ht="14.25">
      <c r="C222" s="990"/>
      <c r="D222" s="990"/>
      <c r="E222" s="990"/>
      <c r="F222" s="990"/>
      <c r="G222" s="990"/>
      <c r="H222" s="990"/>
      <c r="I222" s="990"/>
      <c r="J222" s="990"/>
      <c r="K222" s="990"/>
      <c r="L222" s="990"/>
      <c r="M222" s="990"/>
      <c r="N222" s="990"/>
      <c r="O222" s="990"/>
      <c r="P222" s="990"/>
      <c r="Q222" s="990"/>
      <c r="R222" s="990"/>
      <c r="S222" s="990"/>
      <c r="T222" s="990"/>
      <c r="U222" s="990"/>
      <c r="V222" s="990"/>
      <c r="W222" s="990"/>
      <c r="X222" s="990"/>
      <c r="Y222" s="990"/>
      <c r="Z222" s="990"/>
      <c r="AA222" s="990"/>
      <c r="AB222" s="990"/>
      <c r="AC222" s="990"/>
      <c r="AD222" s="990"/>
      <c r="AE222" s="990"/>
      <c r="AF222" s="990"/>
      <c r="AG222" s="990"/>
      <c r="AH222" s="990"/>
      <c r="AI222" s="990"/>
      <c r="AJ222" s="990"/>
      <c r="AK222" s="990"/>
      <c r="AL222" s="990"/>
      <c r="AM222" s="990"/>
      <c r="AN222" s="990"/>
      <c r="AO222" s="990"/>
      <c r="AP222" s="990"/>
      <c r="AQ222" s="990"/>
      <c r="AR222" s="990"/>
      <c r="AS222" s="990"/>
      <c r="AT222" s="990"/>
      <c r="AU222" s="990"/>
      <c r="AV222" s="990"/>
      <c r="AW222" s="990"/>
      <c r="AX222" s="990"/>
      <c r="AY222" s="990"/>
      <c r="AZ222" s="990"/>
      <c r="BA222" s="990"/>
      <c r="BB222" s="990"/>
      <c r="BC222" s="990"/>
      <c r="BD222" s="990"/>
      <c r="BE222" s="990"/>
      <c r="BF222" s="990"/>
      <c r="BG222" s="990"/>
      <c r="BH222" s="990"/>
      <c r="BI222" s="990"/>
      <c r="BJ222" s="990"/>
      <c r="BK222" s="990"/>
      <c r="BL222" s="990"/>
      <c r="BM222" s="990"/>
      <c r="BN222" s="990"/>
      <c r="BO222" s="990"/>
      <c r="BP222" s="990"/>
    </row>
    <row r="223" spans="3:68" ht="14.25">
      <c r="C223" s="990"/>
      <c r="D223" s="990"/>
      <c r="E223" s="990"/>
      <c r="F223" s="990"/>
      <c r="G223" s="990"/>
      <c r="H223" s="990"/>
      <c r="I223" s="990"/>
      <c r="J223" s="990"/>
      <c r="K223" s="990"/>
      <c r="L223" s="990"/>
      <c r="M223" s="990"/>
      <c r="N223" s="990"/>
      <c r="O223" s="990"/>
      <c r="P223" s="990"/>
      <c r="Q223" s="990"/>
      <c r="R223" s="990"/>
      <c r="S223" s="990"/>
      <c r="T223" s="990"/>
      <c r="U223" s="990"/>
      <c r="V223" s="990"/>
      <c r="W223" s="990"/>
      <c r="X223" s="990"/>
      <c r="Y223" s="990"/>
      <c r="Z223" s="990"/>
      <c r="AA223" s="990"/>
      <c r="AB223" s="990"/>
      <c r="AC223" s="990"/>
      <c r="AD223" s="990"/>
      <c r="AE223" s="990"/>
      <c r="AF223" s="990"/>
      <c r="AG223" s="990"/>
      <c r="AH223" s="990"/>
      <c r="AI223" s="990"/>
      <c r="AJ223" s="990"/>
      <c r="AK223" s="990"/>
      <c r="AL223" s="990"/>
      <c r="AM223" s="990"/>
      <c r="AN223" s="990"/>
      <c r="AO223" s="990"/>
      <c r="AP223" s="990"/>
      <c r="AQ223" s="990"/>
      <c r="AR223" s="990"/>
      <c r="AS223" s="990"/>
      <c r="AT223" s="990"/>
      <c r="AU223" s="990"/>
      <c r="AV223" s="990"/>
      <c r="AW223" s="990"/>
      <c r="AX223" s="990"/>
      <c r="AY223" s="990"/>
      <c r="AZ223" s="990"/>
      <c r="BA223" s="990"/>
      <c r="BB223" s="990"/>
      <c r="BC223" s="990"/>
      <c r="BD223" s="990"/>
      <c r="BE223" s="990"/>
      <c r="BF223" s="990"/>
      <c r="BG223" s="990"/>
      <c r="BH223" s="990"/>
      <c r="BI223" s="990"/>
      <c r="BJ223" s="990"/>
      <c r="BK223" s="990"/>
      <c r="BL223" s="990"/>
      <c r="BM223" s="990"/>
      <c r="BN223" s="990"/>
      <c r="BO223" s="990"/>
      <c r="BP223" s="990"/>
    </row>
    <row r="224" spans="3:68" ht="14.25">
      <c r="C224" s="990"/>
      <c r="D224" s="990"/>
      <c r="E224" s="990"/>
      <c r="F224" s="990"/>
      <c r="G224" s="990"/>
      <c r="H224" s="990"/>
      <c r="I224" s="990"/>
      <c r="J224" s="990"/>
      <c r="K224" s="990"/>
      <c r="L224" s="990"/>
      <c r="M224" s="990"/>
      <c r="N224" s="990"/>
      <c r="O224" s="990"/>
      <c r="P224" s="990"/>
      <c r="Q224" s="990"/>
      <c r="R224" s="990"/>
      <c r="S224" s="990"/>
      <c r="T224" s="990"/>
      <c r="U224" s="990"/>
      <c r="V224" s="990"/>
      <c r="W224" s="990"/>
      <c r="X224" s="990"/>
      <c r="Y224" s="990"/>
      <c r="Z224" s="990"/>
      <c r="AA224" s="990"/>
      <c r="AB224" s="990"/>
      <c r="AC224" s="990"/>
      <c r="AD224" s="990"/>
      <c r="AE224" s="990"/>
      <c r="AF224" s="990"/>
      <c r="AG224" s="990"/>
      <c r="AH224" s="990"/>
      <c r="AI224" s="990"/>
      <c r="AJ224" s="990"/>
      <c r="AK224" s="990"/>
      <c r="AL224" s="990"/>
      <c r="AM224" s="990"/>
      <c r="AN224" s="990"/>
      <c r="AO224" s="990"/>
      <c r="AP224" s="990"/>
      <c r="AQ224" s="990"/>
      <c r="AR224" s="990"/>
      <c r="AS224" s="990"/>
      <c r="AT224" s="990"/>
      <c r="AU224" s="990"/>
      <c r="AV224" s="990"/>
      <c r="AW224" s="990"/>
      <c r="AX224" s="990"/>
      <c r="AY224" s="990"/>
      <c r="AZ224" s="990"/>
      <c r="BA224" s="990"/>
      <c r="BB224" s="990"/>
      <c r="BC224" s="990"/>
      <c r="BD224" s="990"/>
      <c r="BE224" s="990"/>
      <c r="BF224" s="990"/>
      <c r="BG224" s="990"/>
      <c r="BH224" s="990"/>
      <c r="BI224" s="990"/>
      <c r="BJ224" s="990"/>
      <c r="BK224" s="990"/>
      <c r="BL224" s="990"/>
      <c r="BM224" s="990"/>
      <c r="BN224" s="990"/>
      <c r="BO224" s="990"/>
      <c r="BP224" s="990"/>
    </row>
    <row r="225" spans="3:68" ht="14.25">
      <c r="C225" s="990"/>
      <c r="D225" s="990"/>
      <c r="E225" s="990"/>
      <c r="F225" s="990"/>
      <c r="G225" s="990"/>
      <c r="H225" s="990"/>
      <c r="I225" s="990"/>
      <c r="J225" s="990"/>
      <c r="K225" s="990"/>
      <c r="L225" s="990"/>
      <c r="M225" s="990"/>
      <c r="N225" s="990"/>
      <c r="O225" s="990"/>
      <c r="P225" s="990"/>
      <c r="Q225" s="990"/>
      <c r="R225" s="990"/>
      <c r="S225" s="990"/>
      <c r="T225" s="990"/>
      <c r="U225" s="990"/>
      <c r="V225" s="990"/>
      <c r="W225" s="990"/>
      <c r="X225" s="990"/>
      <c r="Y225" s="990"/>
      <c r="Z225" s="990"/>
      <c r="AA225" s="990"/>
      <c r="AB225" s="990"/>
      <c r="AC225" s="990"/>
      <c r="AD225" s="990"/>
      <c r="AE225" s="990"/>
      <c r="AF225" s="990"/>
      <c r="AG225" s="990"/>
      <c r="AH225" s="990"/>
      <c r="AI225" s="990"/>
      <c r="AJ225" s="990"/>
      <c r="AK225" s="990"/>
      <c r="AL225" s="990"/>
      <c r="AM225" s="990"/>
      <c r="AN225" s="990"/>
      <c r="AO225" s="990"/>
      <c r="AP225" s="990"/>
      <c r="AQ225" s="990"/>
      <c r="AR225" s="990"/>
      <c r="AS225" s="990"/>
      <c r="AT225" s="990"/>
      <c r="AU225" s="990"/>
      <c r="AV225" s="990"/>
      <c r="AW225" s="990"/>
      <c r="AX225" s="990"/>
      <c r="AY225" s="990"/>
      <c r="AZ225" s="990"/>
      <c r="BA225" s="990"/>
      <c r="BB225" s="990"/>
      <c r="BC225" s="990"/>
      <c r="BD225" s="990"/>
      <c r="BE225" s="990"/>
      <c r="BF225" s="990"/>
      <c r="BG225" s="990"/>
      <c r="BH225" s="990"/>
      <c r="BI225" s="990"/>
      <c r="BJ225" s="990"/>
      <c r="BK225" s="990"/>
      <c r="BL225" s="990"/>
      <c r="BM225" s="990"/>
      <c r="BN225" s="990"/>
      <c r="BO225" s="990"/>
      <c r="BP225" s="990"/>
    </row>
    <row r="226" spans="3:68" ht="14.25">
      <c r="C226" s="990"/>
      <c r="D226" s="990"/>
      <c r="E226" s="990"/>
      <c r="F226" s="990"/>
      <c r="G226" s="990"/>
      <c r="H226" s="990"/>
      <c r="I226" s="990"/>
      <c r="J226" s="990"/>
      <c r="K226" s="990"/>
      <c r="L226" s="990"/>
      <c r="M226" s="990"/>
      <c r="N226" s="990"/>
      <c r="O226" s="990"/>
      <c r="P226" s="990"/>
      <c r="Q226" s="990"/>
      <c r="R226" s="990"/>
      <c r="S226" s="990"/>
      <c r="T226" s="990"/>
      <c r="U226" s="990"/>
      <c r="V226" s="990"/>
      <c r="W226" s="990"/>
      <c r="X226" s="990"/>
      <c r="Y226" s="990"/>
      <c r="Z226" s="990"/>
      <c r="AA226" s="990"/>
      <c r="AB226" s="990"/>
      <c r="AC226" s="990"/>
      <c r="AD226" s="990"/>
      <c r="AE226" s="990"/>
      <c r="AF226" s="990"/>
      <c r="AG226" s="990"/>
      <c r="AH226" s="990"/>
      <c r="AI226" s="990"/>
      <c r="AJ226" s="990"/>
      <c r="AK226" s="990"/>
      <c r="AL226" s="990"/>
      <c r="AM226" s="990"/>
      <c r="AN226" s="990"/>
      <c r="AO226" s="990"/>
      <c r="AP226" s="990"/>
      <c r="AQ226" s="990"/>
      <c r="AR226" s="990"/>
      <c r="AS226" s="990"/>
      <c r="AT226" s="990"/>
      <c r="AU226" s="990"/>
      <c r="AV226" s="990"/>
      <c r="AW226" s="990"/>
      <c r="AX226" s="990"/>
      <c r="AY226" s="990"/>
      <c r="AZ226" s="990"/>
      <c r="BA226" s="990"/>
      <c r="BB226" s="990"/>
      <c r="BC226" s="990"/>
      <c r="BD226" s="990"/>
      <c r="BE226" s="990"/>
      <c r="BF226" s="990"/>
      <c r="BG226" s="990"/>
      <c r="BH226" s="990"/>
      <c r="BI226" s="990"/>
      <c r="BJ226" s="990"/>
      <c r="BK226" s="990"/>
      <c r="BL226" s="990"/>
      <c r="BM226" s="990"/>
      <c r="BN226" s="990"/>
      <c r="BO226" s="990"/>
      <c r="BP226" s="990"/>
    </row>
    <row r="227" spans="3:68" ht="14.25">
      <c r="C227" s="990"/>
      <c r="D227" s="990"/>
      <c r="E227" s="990"/>
      <c r="F227" s="990"/>
      <c r="G227" s="990"/>
      <c r="H227" s="990"/>
      <c r="I227" s="990"/>
      <c r="J227" s="990"/>
      <c r="K227" s="990"/>
      <c r="L227" s="990"/>
      <c r="M227" s="990"/>
      <c r="N227" s="990"/>
      <c r="O227" s="990"/>
      <c r="P227" s="990"/>
      <c r="Q227" s="990"/>
      <c r="R227" s="990"/>
      <c r="S227" s="990"/>
      <c r="T227" s="990"/>
      <c r="U227" s="990"/>
      <c r="V227" s="990"/>
      <c r="W227" s="990"/>
      <c r="X227" s="990"/>
      <c r="Y227" s="990"/>
      <c r="Z227" s="990"/>
      <c r="AA227" s="990"/>
      <c r="AB227" s="990"/>
      <c r="AC227" s="990"/>
      <c r="AD227" s="990"/>
      <c r="AE227" s="990"/>
      <c r="AF227" s="990"/>
      <c r="AG227" s="990"/>
      <c r="AH227" s="990"/>
      <c r="AI227" s="990"/>
      <c r="AJ227" s="990"/>
      <c r="AK227" s="990"/>
      <c r="AL227" s="990"/>
      <c r="AM227" s="990"/>
      <c r="AN227" s="990"/>
      <c r="AO227" s="990"/>
      <c r="AP227" s="990"/>
      <c r="AQ227" s="990"/>
      <c r="AR227" s="990"/>
      <c r="AS227" s="990"/>
      <c r="AT227" s="990"/>
      <c r="AU227" s="990"/>
      <c r="AV227" s="990"/>
      <c r="AW227" s="990"/>
      <c r="AX227" s="990"/>
      <c r="AY227" s="990"/>
      <c r="AZ227" s="990"/>
      <c r="BA227" s="990"/>
      <c r="BB227" s="990"/>
      <c r="BC227" s="990"/>
      <c r="BD227" s="990"/>
      <c r="BE227" s="990"/>
      <c r="BF227" s="990"/>
      <c r="BG227" s="990"/>
      <c r="BH227" s="990"/>
      <c r="BI227" s="990"/>
      <c r="BJ227" s="990"/>
      <c r="BK227" s="990"/>
      <c r="BL227" s="990"/>
      <c r="BM227" s="990"/>
      <c r="BN227" s="990"/>
      <c r="BO227" s="990"/>
      <c r="BP227" s="990"/>
    </row>
    <row r="228" spans="3:68" ht="14.25">
      <c r="C228" s="990"/>
      <c r="D228" s="990"/>
      <c r="E228" s="990"/>
      <c r="F228" s="990"/>
      <c r="G228" s="990"/>
      <c r="H228" s="990"/>
      <c r="I228" s="990"/>
      <c r="J228" s="990"/>
      <c r="K228" s="990"/>
      <c r="L228" s="990"/>
      <c r="M228" s="990"/>
      <c r="N228" s="990"/>
      <c r="O228" s="990"/>
      <c r="P228" s="990"/>
      <c r="Q228" s="990"/>
      <c r="R228" s="990"/>
      <c r="S228" s="990"/>
      <c r="T228" s="990"/>
      <c r="U228" s="990"/>
      <c r="V228" s="990"/>
      <c r="W228" s="990"/>
      <c r="X228" s="990"/>
      <c r="Y228" s="990"/>
      <c r="Z228" s="990"/>
      <c r="AA228" s="990"/>
      <c r="AB228" s="990"/>
      <c r="AC228" s="990"/>
      <c r="AD228" s="990"/>
      <c r="AE228" s="990"/>
      <c r="AF228" s="990"/>
      <c r="AG228" s="990"/>
      <c r="AH228" s="990"/>
      <c r="AI228" s="990"/>
      <c r="AJ228" s="990"/>
      <c r="AK228" s="990"/>
      <c r="AL228" s="990"/>
      <c r="AM228" s="990"/>
      <c r="AN228" s="990"/>
      <c r="AO228" s="990"/>
      <c r="AP228" s="990"/>
      <c r="AQ228" s="990"/>
      <c r="AR228" s="990"/>
      <c r="AS228" s="990"/>
      <c r="AT228" s="990"/>
      <c r="AU228" s="990"/>
      <c r="AV228" s="990"/>
      <c r="AW228" s="990"/>
      <c r="AX228" s="990"/>
      <c r="AY228" s="990"/>
      <c r="AZ228" s="990"/>
      <c r="BA228" s="990"/>
      <c r="BB228" s="990"/>
      <c r="BC228" s="990"/>
      <c r="BD228" s="990"/>
      <c r="BE228" s="990"/>
      <c r="BF228" s="990"/>
      <c r="BG228" s="990"/>
      <c r="BH228" s="990"/>
      <c r="BI228" s="990"/>
      <c r="BJ228" s="990"/>
      <c r="BK228" s="990"/>
      <c r="BL228" s="990"/>
      <c r="BM228" s="990"/>
      <c r="BN228" s="990"/>
      <c r="BO228" s="990"/>
      <c r="BP228" s="990"/>
    </row>
    <row r="229" spans="3:68" ht="14.25">
      <c r="C229" s="990"/>
      <c r="D229" s="990"/>
      <c r="E229" s="990"/>
      <c r="F229" s="990"/>
      <c r="G229" s="990"/>
      <c r="H229" s="990"/>
      <c r="I229" s="990"/>
      <c r="J229" s="990"/>
      <c r="K229" s="990"/>
      <c r="L229" s="990"/>
      <c r="M229" s="990"/>
      <c r="N229" s="990"/>
      <c r="O229" s="990"/>
      <c r="P229" s="990"/>
      <c r="Q229" s="990"/>
      <c r="R229" s="990"/>
      <c r="S229" s="990"/>
      <c r="T229" s="990"/>
      <c r="U229" s="990"/>
      <c r="V229" s="990"/>
      <c r="W229" s="990"/>
      <c r="X229" s="990"/>
      <c r="Y229" s="990"/>
      <c r="Z229" s="990"/>
      <c r="AA229" s="990"/>
      <c r="AB229" s="990"/>
      <c r="AC229" s="990"/>
      <c r="AD229" s="990"/>
      <c r="AE229" s="990"/>
      <c r="AF229" s="990"/>
      <c r="AG229" s="990"/>
      <c r="AH229" s="990"/>
      <c r="AI229" s="990"/>
      <c r="AJ229" s="990"/>
      <c r="AK229" s="990"/>
      <c r="AL229" s="990"/>
      <c r="AM229" s="990"/>
      <c r="AN229" s="990"/>
      <c r="AO229" s="990"/>
      <c r="AP229" s="990"/>
      <c r="AQ229" s="990"/>
      <c r="AR229" s="990"/>
      <c r="AS229" s="990"/>
      <c r="AT229" s="990"/>
      <c r="AU229" s="990"/>
      <c r="AV229" s="990"/>
      <c r="AW229" s="990"/>
      <c r="AX229" s="990"/>
      <c r="AY229" s="990"/>
      <c r="AZ229" s="990"/>
      <c r="BA229" s="990"/>
      <c r="BB229" s="990"/>
      <c r="BC229" s="990"/>
      <c r="BD229" s="990"/>
      <c r="BE229" s="990"/>
      <c r="BF229" s="990"/>
      <c r="BG229" s="990"/>
      <c r="BH229" s="990"/>
      <c r="BI229" s="990"/>
      <c r="BJ229" s="990"/>
      <c r="BK229" s="990"/>
      <c r="BL229" s="990"/>
      <c r="BM229" s="990"/>
      <c r="BN229" s="990"/>
      <c r="BO229" s="990"/>
      <c r="BP229" s="990"/>
    </row>
    <row r="230" spans="3:68" ht="14.25">
      <c r="C230" s="990"/>
      <c r="D230" s="990"/>
      <c r="E230" s="990"/>
      <c r="F230" s="990"/>
      <c r="G230" s="990"/>
      <c r="H230" s="990"/>
      <c r="I230" s="990"/>
      <c r="J230" s="990"/>
      <c r="K230" s="990"/>
      <c r="L230" s="990"/>
      <c r="M230" s="990"/>
      <c r="N230" s="990"/>
      <c r="O230" s="990"/>
      <c r="P230" s="990"/>
      <c r="Q230" s="990"/>
      <c r="R230" s="990"/>
      <c r="S230" s="990"/>
      <c r="T230" s="990"/>
      <c r="U230" s="990"/>
      <c r="V230" s="990"/>
      <c r="W230" s="990"/>
      <c r="X230" s="990"/>
      <c r="Y230" s="990"/>
      <c r="Z230" s="990"/>
      <c r="AA230" s="990"/>
      <c r="AB230" s="990"/>
      <c r="AC230" s="990"/>
      <c r="AD230" s="990"/>
      <c r="AE230" s="990"/>
      <c r="AF230" s="990"/>
      <c r="AG230" s="990"/>
      <c r="AH230" s="990"/>
      <c r="AI230" s="990"/>
      <c r="AJ230" s="990"/>
      <c r="AK230" s="990"/>
      <c r="AL230" s="990"/>
      <c r="AM230" s="990"/>
      <c r="AN230" s="990"/>
      <c r="AO230" s="990"/>
      <c r="AP230" s="990"/>
      <c r="AQ230" s="990"/>
      <c r="AR230" s="990"/>
      <c r="AS230" s="990"/>
      <c r="AT230" s="990"/>
      <c r="AU230" s="990"/>
      <c r="AV230" s="990"/>
      <c r="AW230" s="990"/>
      <c r="AX230" s="990"/>
      <c r="AY230" s="990"/>
      <c r="AZ230" s="990"/>
      <c r="BA230" s="990"/>
      <c r="BB230" s="990"/>
      <c r="BC230" s="990"/>
      <c r="BD230" s="990"/>
      <c r="BE230" s="990"/>
      <c r="BF230" s="990"/>
      <c r="BG230" s="990"/>
      <c r="BH230" s="990"/>
      <c r="BI230" s="990"/>
      <c r="BJ230" s="990"/>
      <c r="BK230" s="990"/>
      <c r="BL230" s="990"/>
      <c r="BM230" s="990"/>
      <c r="BN230" s="990"/>
      <c r="BO230" s="990"/>
      <c r="BP230" s="990"/>
    </row>
    <row r="231" spans="3:68" ht="14.25">
      <c r="C231" s="990"/>
      <c r="D231" s="990"/>
      <c r="E231" s="990"/>
      <c r="F231" s="990"/>
      <c r="G231" s="990"/>
      <c r="H231" s="990"/>
      <c r="I231" s="990"/>
      <c r="J231" s="990"/>
      <c r="K231" s="990"/>
      <c r="L231" s="990"/>
      <c r="M231" s="990"/>
      <c r="N231" s="990"/>
      <c r="O231" s="990"/>
      <c r="P231" s="990"/>
      <c r="Q231" s="990"/>
      <c r="R231" s="990"/>
      <c r="S231" s="990"/>
      <c r="T231" s="990"/>
      <c r="U231" s="990"/>
      <c r="V231" s="990"/>
      <c r="W231" s="990"/>
      <c r="X231" s="990"/>
      <c r="Y231" s="990"/>
      <c r="Z231" s="990"/>
      <c r="AA231" s="990"/>
      <c r="AB231" s="990"/>
      <c r="AC231" s="990"/>
      <c r="AD231" s="990"/>
      <c r="AE231" s="990"/>
      <c r="AF231" s="990"/>
      <c r="AG231" s="990"/>
      <c r="AH231" s="990"/>
      <c r="AI231" s="990"/>
      <c r="AJ231" s="990"/>
      <c r="AK231" s="990"/>
      <c r="AL231" s="990"/>
      <c r="AM231" s="990"/>
      <c r="AN231" s="990"/>
      <c r="AO231" s="990"/>
      <c r="AP231" s="990"/>
      <c r="AQ231" s="990"/>
      <c r="AR231" s="990"/>
      <c r="AS231" s="990"/>
      <c r="AT231" s="990"/>
      <c r="AU231" s="990"/>
      <c r="AV231" s="990"/>
      <c r="AW231" s="990"/>
      <c r="AX231" s="990"/>
      <c r="AY231" s="990"/>
      <c r="AZ231" s="990"/>
      <c r="BA231" s="990"/>
      <c r="BB231" s="990"/>
      <c r="BC231" s="990"/>
      <c r="BD231" s="990"/>
      <c r="BE231" s="990"/>
      <c r="BF231" s="990"/>
      <c r="BG231" s="990"/>
      <c r="BH231" s="990"/>
      <c r="BI231" s="990"/>
      <c r="BJ231" s="990"/>
      <c r="BK231" s="990"/>
      <c r="BL231" s="990"/>
      <c r="BM231" s="990"/>
      <c r="BN231" s="990"/>
      <c r="BO231" s="990"/>
      <c r="BP231" s="990"/>
    </row>
    <row r="232" spans="3:68" ht="14.25">
      <c r="C232" s="990"/>
      <c r="D232" s="990"/>
      <c r="E232" s="990"/>
      <c r="F232" s="990"/>
      <c r="G232" s="990"/>
      <c r="H232" s="990"/>
      <c r="I232" s="990"/>
      <c r="J232" s="990"/>
      <c r="K232" s="990"/>
      <c r="L232" s="990"/>
      <c r="M232" s="990"/>
      <c r="N232" s="990"/>
      <c r="O232" s="990"/>
      <c r="P232" s="990"/>
      <c r="Q232" s="990"/>
      <c r="R232" s="990"/>
      <c r="S232" s="990"/>
      <c r="T232" s="990"/>
      <c r="U232" s="990"/>
      <c r="V232" s="990"/>
      <c r="W232" s="990"/>
      <c r="X232" s="990"/>
      <c r="Y232" s="990"/>
      <c r="Z232" s="990"/>
      <c r="AA232" s="990"/>
      <c r="AB232" s="990"/>
      <c r="AC232" s="990"/>
      <c r="AD232" s="990"/>
      <c r="AE232" s="990"/>
      <c r="AF232" s="990"/>
      <c r="AG232" s="990"/>
      <c r="AH232" s="990"/>
      <c r="AI232" s="990"/>
      <c r="AJ232" s="990"/>
      <c r="AK232" s="990"/>
      <c r="AL232" s="990"/>
      <c r="AM232" s="990"/>
      <c r="AN232" s="990"/>
      <c r="AO232" s="990"/>
      <c r="AP232" s="990"/>
      <c r="AQ232" s="990"/>
      <c r="AR232" s="990"/>
      <c r="AS232" s="990"/>
      <c r="AT232" s="990"/>
      <c r="AU232" s="990"/>
      <c r="AV232" s="990"/>
      <c r="AW232" s="990"/>
      <c r="AX232" s="990"/>
      <c r="AY232" s="990"/>
      <c r="AZ232" s="990"/>
      <c r="BA232" s="990"/>
      <c r="BB232" s="990"/>
      <c r="BC232" s="990"/>
      <c r="BD232" s="990"/>
      <c r="BE232" s="990"/>
      <c r="BF232" s="990"/>
      <c r="BG232" s="990"/>
      <c r="BH232" s="990"/>
      <c r="BI232" s="990"/>
      <c r="BJ232" s="990"/>
      <c r="BK232" s="990"/>
      <c r="BL232" s="990"/>
      <c r="BM232" s="990"/>
      <c r="BN232" s="990"/>
      <c r="BO232" s="990"/>
      <c r="BP232" s="990"/>
    </row>
    <row r="233" spans="3:68" ht="14.25">
      <c r="C233" s="990"/>
      <c r="D233" s="990"/>
      <c r="E233" s="990"/>
      <c r="F233" s="990"/>
      <c r="G233" s="990"/>
      <c r="H233" s="990"/>
      <c r="I233" s="990"/>
      <c r="J233" s="990"/>
      <c r="K233" s="990"/>
      <c r="L233" s="990"/>
      <c r="M233" s="990"/>
      <c r="N233" s="990"/>
      <c r="O233" s="990"/>
      <c r="P233" s="990"/>
      <c r="Q233" s="990"/>
      <c r="R233" s="990"/>
      <c r="S233" s="990"/>
      <c r="T233" s="990"/>
      <c r="U233" s="990"/>
      <c r="V233" s="990"/>
      <c r="W233" s="990"/>
      <c r="X233" s="990"/>
      <c r="Y233" s="990"/>
      <c r="Z233" s="990"/>
      <c r="AA233" s="990"/>
      <c r="AB233" s="990"/>
      <c r="AC233" s="990"/>
      <c r="AD233" s="990"/>
      <c r="AE233" s="990"/>
      <c r="AF233" s="990"/>
      <c r="AG233" s="990"/>
      <c r="AH233" s="990"/>
      <c r="AI233" s="990"/>
      <c r="AJ233" s="990"/>
      <c r="AK233" s="990"/>
      <c r="AL233" s="990"/>
      <c r="AM233" s="990"/>
      <c r="AN233" s="990"/>
      <c r="AO233" s="990"/>
      <c r="AP233" s="990"/>
      <c r="AQ233" s="990"/>
      <c r="AR233" s="990"/>
      <c r="AS233" s="990"/>
      <c r="AT233" s="990"/>
      <c r="AU233" s="990"/>
      <c r="AV233" s="990"/>
      <c r="AW233" s="990"/>
      <c r="AX233" s="990"/>
      <c r="AY233" s="990"/>
      <c r="AZ233" s="990"/>
      <c r="BA233" s="990"/>
      <c r="BB233" s="990"/>
      <c r="BC233" s="990"/>
      <c r="BD233" s="990"/>
      <c r="BE233" s="990"/>
      <c r="BF233" s="990"/>
      <c r="BG233" s="990"/>
      <c r="BH233" s="990"/>
      <c r="BI233" s="990"/>
      <c r="BJ233" s="990"/>
      <c r="BK233" s="990"/>
      <c r="BL233" s="990"/>
      <c r="BM233" s="990"/>
      <c r="BN233" s="990"/>
      <c r="BO233" s="990"/>
      <c r="BP233" s="990"/>
    </row>
    <row r="234" spans="3:68" ht="14.25">
      <c r="C234" s="990"/>
      <c r="D234" s="990"/>
      <c r="E234" s="990"/>
      <c r="F234" s="990"/>
      <c r="G234" s="990"/>
      <c r="H234" s="990"/>
      <c r="I234" s="990"/>
      <c r="J234" s="990"/>
      <c r="K234" s="990"/>
      <c r="L234" s="990"/>
      <c r="M234" s="990"/>
      <c r="N234" s="990"/>
      <c r="O234" s="990"/>
      <c r="P234" s="990"/>
      <c r="Q234" s="990"/>
      <c r="R234" s="990"/>
      <c r="S234" s="990"/>
      <c r="T234" s="990"/>
      <c r="U234" s="990"/>
      <c r="V234" s="990"/>
      <c r="W234" s="990"/>
      <c r="X234" s="990"/>
      <c r="Y234" s="990"/>
      <c r="Z234" s="990"/>
      <c r="AA234" s="990"/>
      <c r="AB234" s="990"/>
      <c r="AC234" s="990"/>
      <c r="AD234" s="990"/>
      <c r="AE234" s="990"/>
      <c r="AF234" s="990"/>
      <c r="AG234" s="990"/>
      <c r="AH234" s="990"/>
      <c r="AI234" s="990"/>
      <c r="AJ234" s="990"/>
      <c r="AK234" s="990"/>
      <c r="AL234" s="990"/>
      <c r="AM234" s="990"/>
      <c r="AN234" s="990"/>
      <c r="AO234" s="990"/>
      <c r="AP234" s="990"/>
      <c r="AQ234" s="990"/>
      <c r="AR234" s="990"/>
      <c r="AS234" s="990"/>
      <c r="AT234" s="990"/>
      <c r="AU234" s="990"/>
      <c r="AV234" s="990"/>
      <c r="AW234" s="990"/>
      <c r="AX234" s="990"/>
      <c r="AY234" s="990"/>
      <c r="AZ234" s="990"/>
      <c r="BA234" s="990"/>
      <c r="BB234" s="990"/>
      <c r="BC234" s="990"/>
      <c r="BD234" s="990"/>
      <c r="BE234" s="990"/>
      <c r="BF234" s="990"/>
      <c r="BG234" s="990"/>
      <c r="BH234" s="990"/>
      <c r="BI234" s="990"/>
      <c r="BJ234" s="990"/>
      <c r="BK234" s="990"/>
      <c r="BL234" s="990"/>
      <c r="BM234" s="990"/>
      <c r="BN234" s="990"/>
      <c r="BO234" s="990"/>
      <c r="BP234" s="990"/>
    </row>
    <row r="235" spans="3:68" ht="14.25">
      <c r="C235" s="990"/>
      <c r="D235" s="990"/>
      <c r="E235" s="990"/>
      <c r="F235" s="990"/>
      <c r="G235" s="990"/>
      <c r="H235" s="990"/>
      <c r="I235" s="990"/>
      <c r="J235" s="990"/>
      <c r="K235" s="990"/>
      <c r="L235" s="990"/>
      <c r="M235" s="990"/>
      <c r="N235" s="990"/>
      <c r="O235" s="990"/>
      <c r="P235" s="990"/>
      <c r="Q235" s="990"/>
      <c r="R235" s="990"/>
      <c r="S235" s="990"/>
      <c r="T235" s="990"/>
      <c r="U235" s="990"/>
      <c r="V235" s="990"/>
      <c r="W235" s="990"/>
      <c r="X235" s="990"/>
      <c r="Y235" s="990"/>
      <c r="Z235" s="990"/>
      <c r="AA235" s="990"/>
      <c r="AB235" s="990"/>
      <c r="AC235" s="990"/>
      <c r="AD235" s="990"/>
      <c r="AE235" s="990"/>
      <c r="AF235" s="990"/>
      <c r="AG235" s="990"/>
      <c r="AH235" s="990"/>
      <c r="AI235" s="990"/>
      <c r="AJ235" s="990"/>
      <c r="AK235" s="990"/>
      <c r="AL235" s="990"/>
      <c r="AM235" s="990"/>
      <c r="AN235" s="990"/>
      <c r="AO235" s="990"/>
      <c r="AP235" s="990"/>
      <c r="AQ235" s="990"/>
      <c r="AR235" s="990"/>
      <c r="AS235" s="990"/>
      <c r="AT235" s="990"/>
      <c r="AU235" s="990"/>
      <c r="AV235" s="990"/>
      <c r="AW235" s="990"/>
      <c r="AX235" s="990"/>
      <c r="AY235" s="990"/>
      <c r="AZ235" s="990"/>
      <c r="BA235" s="990"/>
      <c r="BB235" s="990"/>
      <c r="BC235" s="990"/>
      <c r="BD235" s="990"/>
      <c r="BE235" s="990"/>
      <c r="BF235" s="990"/>
      <c r="BG235" s="990"/>
      <c r="BH235" s="990"/>
      <c r="BI235" s="990"/>
      <c r="BJ235" s="990"/>
      <c r="BK235" s="990"/>
      <c r="BL235" s="990"/>
      <c r="BM235" s="990"/>
      <c r="BN235" s="990"/>
      <c r="BO235" s="990"/>
      <c r="BP235" s="990"/>
    </row>
    <row r="236" spans="3:68" ht="14.25">
      <c r="C236" s="990"/>
      <c r="D236" s="990"/>
      <c r="E236" s="990"/>
      <c r="F236" s="990"/>
      <c r="G236" s="990"/>
      <c r="H236" s="990"/>
      <c r="I236" s="990"/>
      <c r="J236" s="990"/>
      <c r="K236" s="990"/>
      <c r="L236" s="990"/>
      <c r="M236" s="990"/>
      <c r="N236" s="990"/>
      <c r="O236" s="990"/>
      <c r="P236" s="990"/>
      <c r="Q236" s="990"/>
      <c r="R236" s="990"/>
      <c r="S236" s="990"/>
      <c r="T236" s="990"/>
      <c r="U236" s="990"/>
      <c r="V236" s="990"/>
      <c r="W236" s="990"/>
      <c r="X236" s="990"/>
      <c r="Y236" s="990"/>
      <c r="Z236" s="990"/>
      <c r="AA236" s="990"/>
      <c r="AB236" s="990"/>
      <c r="AC236" s="990"/>
      <c r="AD236" s="990"/>
      <c r="AE236" s="990"/>
      <c r="AF236" s="990"/>
      <c r="AG236" s="990"/>
      <c r="AH236" s="990"/>
      <c r="AI236" s="990"/>
      <c r="AJ236" s="990"/>
      <c r="AK236" s="990"/>
      <c r="AL236" s="990"/>
      <c r="AM236" s="990"/>
      <c r="AN236" s="990"/>
      <c r="AO236" s="990"/>
      <c r="AP236" s="990"/>
      <c r="AQ236" s="990"/>
      <c r="AR236" s="990"/>
      <c r="AS236" s="990"/>
      <c r="AT236" s="990"/>
      <c r="AU236" s="990"/>
      <c r="AV236" s="990"/>
      <c r="AW236" s="990"/>
      <c r="AX236" s="990"/>
      <c r="AY236" s="990"/>
      <c r="AZ236" s="990"/>
      <c r="BA236" s="990"/>
      <c r="BB236" s="990"/>
      <c r="BC236" s="990"/>
      <c r="BD236" s="990"/>
      <c r="BE236" s="990"/>
      <c r="BF236" s="990"/>
      <c r="BG236" s="990"/>
      <c r="BH236" s="990"/>
      <c r="BI236" s="990"/>
      <c r="BJ236" s="990"/>
      <c r="BK236" s="990"/>
      <c r="BL236" s="990"/>
      <c r="BM236" s="990"/>
      <c r="BN236" s="990"/>
      <c r="BO236" s="990"/>
      <c r="BP236" s="990"/>
    </row>
    <row r="237" spans="3:68" ht="14.25">
      <c r="C237" s="990"/>
      <c r="D237" s="990"/>
      <c r="E237" s="990"/>
      <c r="F237" s="990"/>
      <c r="G237" s="990"/>
      <c r="H237" s="990"/>
      <c r="I237" s="990"/>
      <c r="J237" s="990"/>
      <c r="K237" s="990"/>
      <c r="L237" s="990"/>
      <c r="M237" s="990"/>
      <c r="N237" s="990"/>
      <c r="O237" s="990"/>
      <c r="P237" s="990"/>
      <c r="Q237" s="990"/>
      <c r="R237" s="990"/>
      <c r="S237" s="990"/>
      <c r="T237" s="990"/>
      <c r="U237" s="990"/>
      <c r="V237" s="990"/>
      <c r="W237" s="990"/>
      <c r="X237" s="990"/>
      <c r="Y237" s="990"/>
      <c r="Z237" s="990"/>
      <c r="AA237" s="990"/>
      <c r="AB237" s="990"/>
      <c r="AC237" s="990"/>
      <c r="AD237" s="990"/>
      <c r="AE237" s="990"/>
      <c r="AF237" s="990"/>
      <c r="AG237" s="990"/>
      <c r="AH237" s="990"/>
      <c r="AI237" s="990"/>
      <c r="AJ237" s="990"/>
      <c r="AK237" s="990"/>
      <c r="AL237" s="990"/>
      <c r="AM237" s="990"/>
      <c r="AN237" s="990"/>
      <c r="AO237" s="990"/>
      <c r="AP237" s="990"/>
      <c r="AQ237" s="990"/>
      <c r="AR237" s="990"/>
      <c r="AS237" s="990"/>
      <c r="AT237" s="990"/>
      <c r="AU237" s="990"/>
      <c r="AV237" s="990"/>
      <c r="AW237" s="990"/>
      <c r="AX237" s="990"/>
      <c r="AY237" s="990"/>
      <c r="AZ237" s="990"/>
      <c r="BA237" s="990"/>
      <c r="BB237" s="990"/>
      <c r="BC237" s="990"/>
      <c r="BD237" s="990"/>
      <c r="BE237" s="990"/>
      <c r="BF237" s="990"/>
      <c r="BG237" s="990"/>
      <c r="BH237" s="990"/>
      <c r="BI237" s="990"/>
      <c r="BJ237" s="990"/>
      <c r="BK237" s="990"/>
      <c r="BL237" s="990"/>
      <c r="BM237" s="990"/>
      <c r="BN237" s="990"/>
      <c r="BO237" s="990"/>
      <c r="BP237" s="990"/>
    </row>
    <row r="238" spans="3:68" ht="14.25">
      <c r="C238" s="990"/>
      <c r="D238" s="990"/>
      <c r="E238" s="990"/>
      <c r="F238" s="990"/>
      <c r="G238" s="990"/>
      <c r="H238" s="990"/>
      <c r="I238" s="990"/>
      <c r="J238" s="990"/>
      <c r="K238" s="990"/>
      <c r="L238" s="990"/>
      <c r="M238" s="990"/>
      <c r="N238" s="990"/>
      <c r="O238" s="990"/>
      <c r="P238" s="990"/>
      <c r="Q238" s="990"/>
      <c r="R238" s="990"/>
      <c r="S238" s="990"/>
      <c r="T238" s="990"/>
      <c r="U238" s="990"/>
      <c r="V238" s="990"/>
      <c r="W238" s="990"/>
      <c r="X238" s="990"/>
      <c r="Y238" s="990"/>
      <c r="Z238" s="990"/>
      <c r="AA238" s="990"/>
      <c r="AB238" s="990"/>
      <c r="AC238" s="990"/>
      <c r="AD238" s="990"/>
      <c r="AE238" s="990"/>
      <c r="AF238" s="990"/>
      <c r="AG238" s="990"/>
      <c r="AH238" s="990"/>
      <c r="AI238" s="990"/>
      <c r="AJ238" s="990"/>
      <c r="AK238" s="990"/>
      <c r="AL238" s="990"/>
      <c r="AM238" s="990"/>
      <c r="AN238" s="990"/>
      <c r="AO238" s="990"/>
      <c r="AP238" s="990"/>
      <c r="AQ238" s="990"/>
      <c r="AR238" s="990"/>
      <c r="AS238" s="990"/>
      <c r="AT238" s="990"/>
      <c r="AU238" s="990"/>
      <c r="AV238" s="990"/>
      <c r="AW238" s="990"/>
      <c r="AX238" s="990"/>
      <c r="AY238" s="990"/>
      <c r="AZ238" s="990"/>
      <c r="BA238" s="990"/>
      <c r="BB238" s="990"/>
      <c r="BC238" s="990"/>
      <c r="BD238" s="990"/>
      <c r="BE238" s="990"/>
      <c r="BF238" s="990"/>
      <c r="BG238" s="990"/>
      <c r="BH238" s="990"/>
      <c r="BI238" s="990"/>
      <c r="BJ238" s="990"/>
      <c r="BK238" s="990"/>
      <c r="BL238" s="990"/>
      <c r="BM238" s="990"/>
      <c r="BN238" s="990"/>
      <c r="BO238" s="990"/>
      <c r="BP238" s="990"/>
    </row>
    <row r="239" spans="3:68" ht="14.25">
      <c r="C239" s="990"/>
      <c r="D239" s="990"/>
      <c r="E239" s="990"/>
      <c r="F239" s="990"/>
      <c r="G239" s="990"/>
      <c r="H239" s="990"/>
      <c r="I239" s="990"/>
      <c r="J239" s="990"/>
      <c r="K239" s="990"/>
      <c r="L239" s="990"/>
      <c r="M239" s="990"/>
      <c r="N239" s="990"/>
      <c r="O239" s="990"/>
      <c r="P239" s="990"/>
      <c r="Q239" s="990"/>
      <c r="R239" s="990"/>
      <c r="S239" s="990"/>
      <c r="T239" s="990"/>
      <c r="U239" s="990"/>
      <c r="V239" s="990"/>
      <c r="W239" s="990"/>
      <c r="X239" s="990"/>
      <c r="Y239" s="990"/>
      <c r="Z239" s="990"/>
      <c r="AA239" s="990"/>
      <c r="AB239" s="990"/>
      <c r="AC239" s="990"/>
      <c r="AD239" s="990"/>
      <c r="AE239" s="990"/>
      <c r="AF239" s="990"/>
      <c r="AG239" s="990"/>
      <c r="AH239" s="990"/>
      <c r="AI239" s="990"/>
      <c r="AJ239" s="990"/>
      <c r="AK239" s="990"/>
      <c r="AL239" s="990"/>
      <c r="AM239" s="990"/>
      <c r="AN239" s="990"/>
      <c r="AO239" s="990"/>
      <c r="AP239" s="990"/>
      <c r="AQ239" s="990"/>
      <c r="AR239" s="990"/>
      <c r="AS239" s="990"/>
      <c r="AT239" s="990"/>
      <c r="AU239" s="990"/>
      <c r="AV239" s="990"/>
      <c r="AW239" s="990"/>
      <c r="AX239" s="990"/>
      <c r="AY239" s="990"/>
      <c r="AZ239" s="990"/>
      <c r="BA239" s="990"/>
      <c r="BB239" s="990"/>
      <c r="BC239" s="990"/>
      <c r="BD239" s="990"/>
      <c r="BE239" s="990"/>
      <c r="BF239" s="990"/>
      <c r="BG239" s="990"/>
      <c r="BH239" s="990"/>
      <c r="BI239" s="990"/>
      <c r="BJ239" s="990"/>
      <c r="BK239" s="990"/>
      <c r="BL239" s="990"/>
      <c r="BM239" s="990"/>
      <c r="BN239" s="990"/>
      <c r="BO239" s="990"/>
      <c r="BP239" s="990"/>
    </row>
    <row r="240" spans="3:68" ht="14.25">
      <c r="C240" s="990"/>
      <c r="D240" s="990"/>
      <c r="E240" s="990"/>
      <c r="F240" s="990"/>
      <c r="G240" s="990"/>
      <c r="H240" s="990"/>
      <c r="I240" s="990"/>
      <c r="J240" s="990"/>
      <c r="K240" s="990"/>
      <c r="L240" s="990"/>
      <c r="M240" s="990"/>
      <c r="N240" s="990"/>
      <c r="O240" s="990"/>
      <c r="P240" s="990"/>
      <c r="Q240" s="990"/>
      <c r="R240" s="990"/>
      <c r="S240" s="990"/>
      <c r="T240" s="990"/>
      <c r="U240" s="990"/>
      <c r="V240" s="990"/>
      <c r="W240" s="990"/>
      <c r="X240" s="990"/>
      <c r="Y240" s="990"/>
      <c r="Z240" s="990"/>
      <c r="AA240" s="990"/>
      <c r="AB240" s="990"/>
      <c r="AC240" s="990"/>
      <c r="AD240" s="990"/>
      <c r="AE240" s="990"/>
      <c r="AF240" s="990"/>
      <c r="AG240" s="990"/>
      <c r="AH240" s="990"/>
      <c r="AI240" s="990"/>
      <c r="AJ240" s="990"/>
      <c r="AK240" s="990"/>
      <c r="AL240" s="990"/>
      <c r="AM240" s="990"/>
      <c r="AN240" s="990"/>
      <c r="AO240" s="990"/>
      <c r="AP240" s="990"/>
      <c r="AQ240" s="990"/>
      <c r="AR240" s="990"/>
      <c r="AS240" s="990"/>
      <c r="AT240" s="990"/>
      <c r="AU240" s="990"/>
      <c r="AV240" s="990"/>
      <c r="AW240" s="990"/>
      <c r="AX240" s="990"/>
      <c r="AY240" s="990"/>
      <c r="AZ240" s="990"/>
      <c r="BA240" s="990"/>
      <c r="BB240" s="990"/>
      <c r="BC240" s="990"/>
      <c r="BD240" s="990"/>
      <c r="BE240" s="990"/>
      <c r="BF240" s="990"/>
      <c r="BG240" s="990"/>
      <c r="BH240" s="990"/>
      <c r="BI240" s="990"/>
      <c r="BJ240" s="990"/>
      <c r="BK240" s="990"/>
      <c r="BL240" s="990"/>
      <c r="BM240" s="990"/>
      <c r="BN240" s="990"/>
      <c r="BO240" s="990"/>
      <c r="BP240" s="990"/>
    </row>
    <row r="241" spans="3:68" ht="14.25">
      <c r="C241" s="990"/>
      <c r="D241" s="990"/>
      <c r="E241" s="990"/>
      <c r="F241" s="990"/>
      <c r="G241" s="990"/>
      <c r="H241" s="990"/>
      <c r="I241" s="990"/>
      <c r="J241" s="990"/>
      <c r="K241" s="990"/>
      <c r="L241" s="990"/>
      <c r="M241" s="990"/>
      <c r="N241" s="990"/>
      <c r="O241" s="990"/>
      <c r="P241" s="990"/>
      <c r="Q241" s="990"/>
      <c r="R241" s="990"/>
      <c r="S241" s="990"/>
      <c r="T241" s="990"/>
      <c r="U241" s="990"/>
      <c r="V241" s="990"/>
      <c r="W241" s="990"/>
      <c r="X241" s="990"/>
      <c r="Y241" s="990"/>
      <c r="Z241" s="990"/>
      <c r="AA241" s="990"/>
      <c r="AB241" s="990"/>
      <c r="AC241" s="990"/>
      <c r="AD241" s="990"/>
      <c r="AE241" s="990"/>
      <c r="AF241" s="990"/>
      <c r="AG241" s="990"/>
      <c r="AH241" s="990"/>
      <c r="AI241" s="990"/>
      <c r="AJ241" s="990"/>
      <c r="AK241" s="990"/>
      <c r="AL241" s="990"/>
      <c r="AM241" s="990"/>
      <c r="AN241" s="990"/>
      <c r="AO241" s="990"/>
      <c r="AP241" s="990"/>
      <c r="AQ241" s="990"/>
      <c r="AR241" s="990"/>
      <c r="AS241" s="990"/>
      <c r="AT241" s="990"/>
      <c r="AU241" s="990"/>
      <c r="AV241" s="990"/>
      <c r="AW241" s="990"/>
      <c r="AX241" s="990"/>
      <c r="AY241" s="990"/>
      <c r="AZ241" s="990"/>
      <c r="BA241" s="990"/>
      <c r="BB241" s="990"/>
      <c r="BC241" s="990"/>
      <c r="BD241" s="990"/>
      <c r="BE241" s="990"/>
      <c r="BF241" s="990"/>
      <c r="BG241" s="990"/>
      <c r="BH241" s="990"/>
      <c r="BI241" s="990"/>
      <c r="BJ241" s="990"/>
      <c r="BK241" s="990"/>
      <c r="BL241" s="990"/>
      <c r="BM241" s="990"/>
      <c r="BN241" s="990"/>
      <c r="BO241" s="990"/>
      <c r="BP241" s="990"/>
    </row>
    <row r="242" spans="3:68" ht="14.25">
      <c r="C242" s="990"/>
      <c r="D242" s="990"/>
      <c r="E242" s="990"/>
      <c r="F242" s="990"/>
      <c r="G242" s="990"/>
      <c r="H242" s="990"/>
      <c r="I242" s="990"/>
      <c r="J242" s="990"/>
      <c r="K242" s="990"/>
      <c r="L242" s="990"/>
      <c r="M242" s="990"/>
      <c r="N242" s="990"/>
      <c r="O242" s="990"/>
      <c r="P242" s="990"/>
      <c r="Q242" s="990"/>
      <c r="R242" s="990"/>
      <c r="S242" s="990"/>
      <c r="T242" s="990"/>
      <c r="U242" s="990"/>
      <c r="V242" s="990"/>
      <c r="W242" s="990"/>
      <c r="X242" s="990"/>
      <c r="Y242" s="990"/>
      <c r="Z242" s="990"/>
      <c r="AA242" s="990"/>
      <c r="AB242" s="990"/>
      <c r="AC242" s="990"/>
      <c r="AD242" s="990"/>
      <c r="AE242" s="990"/>
      <c r="AF242" s="990"/>
      <c r="AG242" s="990"/>
      <c r="AH242" s="990"/>
      <c r="AI242" s="990"/>
      <c r="AJ242" s="990"/>
      <c r="AK242" s="990"/>
      <c r="AL242" s="990"/>
      <c r="AM242" s="990"/>
      <c r="AN242" s="990"/>
      <c r="AO242" s="990"/>
      <c r="AP242" s="990"/>
      <c r="AQ242" s="990"/>
      <c r="AR242" s="990"/>
      <c r="AS242" s="990"/>
      <c r="AT242" s="990"/>
      <c r="AU242" s="990"/>
      <c r="AV242" s="990"/>
      <c r="AW242" s="990"/>
      <c r="AX242" s="990"/>
      <c r="AY242" s="990"/>
      <c r="AZ242" s="990"/>
      <c r="BA242" s="990"/>
      <c r="BB242" s="990"/>
      <c r="BC242" s="990"/>
      <c r="BD242" s="990"/>
      <c r="BE242" s="990"/>
      <c r="BF242" s="990"/>
      <c r="BG242" s="990"/>
      <c r="BH242" s="990"/>
      <c r="BI242" s="990"/>
      <c r="BJ242" s="990"/>
      <c r="BK242" s="990"/>
      <c r="BL242" s="990"/>
      <c r="BM242" s="990"/>
      <c r="BN242" s="990"/>
      <c r="BO242" s="990"/>
      <c r="BP242" s="990"/>
    </row>
    <row r="243" spans="3:68" ht="14.25">
      <c r="C243" s="990"/>
      <c r="D243" s="990"/>
      <c r="E243" s="990"/>
      <c r="F243" s="990"/>
      <c r="G243" s="990"/>
      <c r="H243" s="990"/>
      <c r="I243" s="990"/>
      <c r="J243" s="990"/>
      <c r="K243" s="990"/>
      <c r="L243" s="990"/>
      <c r="M243" s="990"/>
      <c r="N243" s="990"/>
      <c r="O243" s="990"/>
      <c r="P243" s="990"/>
      <c r="Q243" s="990"/>
      <c r="R243" s="990"/>
      <c r="S243" s="990"/>
      <c r="T243" s="990"/>
      <c r="U243" s="990"/>
      <c r="V243" s="990"/>
      <c r="W243" s="990"/>
      <c r="X243" s="990"/>
      <c r="Y243" s="990"/>
      <c r="Z243" s="990"/>
      <c r="AA243" s="990"/>
      <c r="AB243" s="990"/>
      <c r="AC243" s="990"/>
      <c r="AD243" s="990"/>
      <c r="AE243" s="990"/>
      <c r="AF243" s="990"/>
      <c r="AG243" s="990"/>
      <c r="AH243" s="990"/>
      <c r="AI243" s="990"/>
      <c r="AJ243" s="990"/>
      <c r="AK243" s="990"/>
      <c r="AL243" s="990"/>
      <c r="AM243" s="990"/>
      <c r="AN243" s="990"/>
      <c r="AO243" s="990"/>
      <c r="AP243" s="990"/>
      <c r="AQ243" s="990"/>
      <c r="AR243" s="990"/>
      <c r="AS243" s="990"/>
      <c r="AT243" s="990"/>
      <c r="AU243" s="990"/>
      <c r="AV243" s="990"/>
      <c r="AW243" s="990"/>
      <c r="AX243" s="990"/>
      <c r="AY243" s="990"/>
      <c r="AZ243" s="990"/>
      <c r="BA243" s="990"/>
      <c r="BB243" s="990"/>
      <c r="BC243" s="990"/>
      <c r="BD243" s="990"/>
      <c r="BE243" s="990"/>
      <c r="BF243" s="990"/>
      <c r="BG243" s="990"/>
      <c r="BH243" s="990"/>
      <c r="BI243" s="990"/>
      <c r="BJ243" s="990"/>
      <c r="BK243" s="990"/>
      <c r="BL243" s="990"/>
      <c r="BM243" s="990"/>
      <c r="BN243" s="990"/>
      <c r="BO243" s="990"/>
      <c r="BP243" s="990"/>
    </row>
    <row r="244" spans="3:68" ht="14.25">
      <c r="C244" s="990"/>
      <c r="D244" s="990"/>
      <c r="E244" s="990"/>
      <c r="F244" s="990"/>
      <c r="G244" s="990"/>
      <c r="H244" s="990"/>
      <c r="I244" s="990"/>
      <c r="J244" s="990"/>
      <c r="K244" s="990"/>
      <c r="L244" s="990"/>
      <c r="M244" s="990"/>
      <c r="N244" s="990"/>
      <c r="O244" s="990"/>
      <c r="P244" s="990"/>
      <c r="Q244" s="990"/>
      <c r="R244" s="990"/>
      <c r="S244" s="990"/>
      <c r="T244" s="990"/>
      <c r="U244" s="990"/>
      <c r="V244" s="990"/>
      <c r="W244" s="990"/>
      <c r="X244" s="990"/>
      <c r="Y244" s="990"/>
      <c r="Z244" s="990"/>
      <c r="AA244" s="990"/>
      <c r="AB244" s="990"/>
      <c r="AC244" s="990"/>
      <c r="AD244" s="990"/>
      <c r="AE244" s="990"/>
      <c r="AF244" s="990"/>
      <c r="AG244" s="990"/>
      <c r="AH244" s="990"/>
      <c r="AI244" s="990"/>
      <c r="AJ244" s="990"/>
      <c r="AK244" s="990"/>
      <c r="AL244" s="990"/>
      <c r="AM244" s="990"/>
      <c r="AN244" s="990"/>
      <c r="AO244" s="990"/>
      <c r="AP244" s="990"/>
      <c r="AQ244" s="990"/>
      <c r="AR244" s="990"/>
      <c r="AS244" s="990"/>
      <c r="AT244" s="990"/>
      <c r="AU244" s="990"/>
      <c r="AV244" s="990"/>
      <c r="AW244" s="990"/>
      <c r="AX244" s="990"/>
      <c r="AY244" s="990"/>
      <c r="AZ244" s="990"/>
      <c r="BA244" s="990"/>
      <c r="BB244" s="990"/>
      <c r="BC244" s="990"/>
      <c r="BD244" s="990"/>
      <c r="BE244" s="990"/>
      <c r="BF244" s="990"/>
      <c r="BG244" s="990"/>
      <c r="BH244" s="990"/>
      <c r="BI244" s="990"/>
      <c r="BJ244" s="990"/>
      <c r="BK244" s="990"/>
      <c r="BL244" s="990"/>
      <c r="BM244" s="990"/>
      <c r="BN244" s="990"/>
      <c r="BO244" s="990"/>
      <c r="BP244" s="990"/>
    </row>
    <row r="245" spans="3:68" ht="14.25">
      <c r="C245" s="990"/>
      <c r="D245" s="990"/>
      <c r="E245" s="990"/>
      <c r="F245" s="990"/>
      <c r="G245" s="990"/>
      <c r="H245" s="990"/>
      <c r="I245" s="990"/>
      <c r="J245" s="990"/>
      <c r="K245" s="990"/>
      <c r="L245" s="990"/>
      <c r="M245" s="990"/>
      <c r="N245" s="990"/>
      <c r="O245" s="990"/>
      <c r="P245" s="990"/>
      <c r="Q245" s="990"/>
      <c r="R245" s="990"/>
      <c r="S245" s="990"/>
      <c r="T245" s="990"/>
      <c r="U245" s="990"/>
      <c r="V245" s="990"/>
      <c r="W245" s="990"/>
      <c r="X245" s="990"/>
      <c r="Y245" s="990"/>
      <c r="Z245" s="990"/>
      <c r="AA245" s="990"/>
      <c r="AB245" s="990"/>
      <c r="AC245" s="990"/>
      <c r="AD245" s="990"/>
      <c r="AE245" s="990"/>
      <c r="AF245" s="990"/>
      <c r="AG245" s="990"/>
      <c r="AH245" s="990"/>
      <c r="AI245" s="990"/>
      <c r="AJ245" s="990"/>
      <c r="AK245" s="990"/>
      <c r="AL245" s="990"/>
      <c r="AM245" s="990"/>
      <c r="AN245" s="990"/>
      <c r="AO245" s="990"/>
      <c r="AP245" s="990"/>
      <c r="AQ245" s="990"/>
      <c r="AR245" s="990"/>
      <c r="AS245" s="990"/>
      <c r="AT245" s="990"/>
      <c r="AU245" s="990"/>
      <c r="AV245" s="990"/>
      <c r="AW245" s="990"/>
      <c r="AX245" s="990"/>
      <c r="AY245" s="990"/>
      <c r="AZ245" s="990"/>
      <c r="BA245" s="990"/>
      <c r="BB245" s="990"/>
      <c r="BC245" s="990"/>
      <c r="BD245" s="990"/>
      <c r="BE245" s="990"/>
      <c r="BF245" s="990"/>
      <c r="BG245" s="990"/>
      <c r="BH245" s="990"/>
      <c r="BI245" s="990"/>
      <c r="BJ245" s="990"/>
      <c r="BK245" s="990"/>
      <c r="BL245" s="990"/>
      <c r="BM245" s="990"/>
      <c r="BN245" s="990"/>
      <c r="BO245" s="990"/>
      <c r="BP245" s="990"/>
    </row>
    <row r="246" spans="3:68" ht="14.25">
      <c r="C246" s="990"/>
      <c r="D246" s="990"/>
      <c r="E246" s="990"/>
      <c r="F246" s="990"/>
      <c r="G246" s="990"/>
      <c r="H246" s="990"/>
      <c r="I246" s="990"/>
      <c r="J246" s="990"/>
      <c r="K246" s="990"/>
      <c r="L246" s="990"/>
      <c r="M246" s="990"/>
      <c r="N246" s="990"/>
      <c r="O246" s="990"/>
      <c r="P246" s="990"/>
      <c r="Q246" s="990"/>
      <c r="R246" s="990"/>
      <c r="S246" s="990"/>
      <c r="T246" s="990"/>
      <c r="U246" s="990"/>
      <c r="V246" s="990"/>
      <c r="W246" s="990"/>
      <c r="X246" s="990"/>
      <c r="Y246" s="990"/>
      <c r="Z246" s="990"/>
      <c r="AA246" s="990"/>
      <c r="AB246" s="990"/>
      <c r="AC246" s="990"/>
      <c r="AD246" s="990"/>
      <c r="AE246" s="990"/>
      <c r="AF246" s="990"/>
      <c r="AG246" s="990"/>
      <c r="AH246" s="990"/>
      <c r="AI246" s="990"/>
      <c r="AJ246" s="990"/>
      <c r="AK246" s="990"/>
      <c r="AL246" s="990"/>
      <c r="AM246" s="990"/>
      <c r="AN246" s="990"/>
      <c r="AO246" s="990"/>
      <c r="AP246" s="990"/>
      <c r="AQ246" s="990"/>
      <c r="AR246" s="990"/>
      <c r="AS246" s="990"/>
      <c r="AT246" s="990"/>
      <c r="AU246" s="990"/>
      <c r="AV246" s="990"/>
      <c r="AW246" s="990"/>
      <c r="AX246" s="990"/>
      <c r="AY246" s="990"/>
      <c r="AZ246" s="990"/>
      <c r="BA246" s="990"/>
      <c r="BB246" s="990"/>
      <c r="BC246" s="990"/>
      <c r="BD246" s="990"/>
      <c r="BE246" s="990"/>
      <c r="BF246" s="990"/>
      <c r="BG246" s="990"/>
      <c r="BH246" s="990"/>
      <c r="BI246" s="990"/>
      <c r="BJ246" s="990"/>
      <c r="BK246" s="990"/>
      <c r="BL246" s="990"/>
      <c r="BM246" s="990"/>
      <c r="BN246" s="990"/>
      <c r="BO246" s="990"/>
      <c r="BP246" s="990"/>
    </row>
    <row r="247" spans="3:68" ht="14.25">
      <c r="C247" s="990"/>
      <c r="D247" s="990"/>
      <c r="E247" s="990"/>
      <c r="F247" s="990"/>
      <c r="G247" s="990"/>
      <c r="H247" s="990"/>
      <c r="I247" s="990"/>
      <c r="J247" s="990"/>
      <c r="K247" s="990"/>
      <c r="L247" s="990"/>
      <c r="M247" s="990"/>
      <c r="N247" s="990"/>
      <c r="O247" s="990"/>
      <c r="P247" s="990"/>
      <c r="Q247" s="990"/>
      <c r="R247" s="990"/>
      <c r="S247" s="990"/>
      <c r="T247" s="990"/>
      <c r="U247" s="990"/>
      <c r="V247" s="990"/>
      <c r="W247" s="990"/>
      <c r="X247" s="990"/>
      <c r="Y247" s="990"/>
      <c r="Z247" s="990"/>
      <c r="AA247" s="990"/>
      <c r="AB247" s="990"/>
      <c r="AC247" s="990"/>
      <c r="AD247" s="990"/>
      <c r="AE247" s="990"/>
      <c r="AF247" s="990"/>
      <c r="AG247" s="990"/>
      <c r="AH247" s="990"/>
      <c r="AI247" s="990"/>
      <c r="AJ247" s="990"/>
      <c r="AK247" s="990"/>
      <c r="AL247" s="990"/>
      <c r="AM247" s="990"/>
      <c r="AN247" s="990"/>
      <c r="AO247" s="990"/>
      <c r="AP247" s="990"/>
      <c r="AQ247" s="990"/>
      <c r="AR247" s="990"/>
      <c r="AS247" s="990"/>
      <c r="AT247" s="990"/>
      <c r="AU247" s="990"/>
      <c r="AV247" s="990"/>
      <c r="AW247" s="990"/>
      <c r="AX247" s="990"/>
      <c r="AY247" s="990"/>
      <c r="AZ247" s="990"/>
      <c r="BA247" s="990"/>
      <c r="BB247" s="990"/>
      <c r="BC247" s="990"/>
      <c r="BD247" s="990"/>
      <c r="BE247" s="990"/>
      <c r="BF247" s="990"/>
      <c r="BG247" s="990"/>
      <c r="BH247" s="990"/>
      <c r="BI247" s="990"/>
      <c r="BJ247" s="990"/>
      <c r="BK247" s="990"/>
      <c r="BL247" s="990"/>
      <c r="BM247" s="990"/>
      <c r="BN247" s="990"/>
      <c r="BO247" s="990"/>
      <c r="BP247" s="990"/>
    </row>
    <row r="248" spans="3:68" ht="14.25">
      <c r="C248" s="990"/>
      <c r="D248" s="990"/>
      <c r="E248" s="990"/>
      <c r="F248" s="990"/>
      <c r="G248" s="990"/>
      <c r="H248" s="990"/>
      <c r="I248" s="990"/>
      <c r="J248" s="990"/>
      <c r="K248" s="990"/>
      <c r="L248" s="990"/>
      <c r="M248" s="990"/>
      <c r="N248" s="990"/>
      <c r="O248" s="990"/>
      <c r="P248" s="990"/>
      <c r="Q248" s="990"/>
      <c r="R248" s="990"/>
      <c r="S248" s="990"/>
      <c r="T248" s="990"/>
      <c r="U248" s="990"/>
      <c r="V248" s="990"/>
      <c r="W248" s="990"/>
      <c r="X248" s="990"/>
      <c r="Y248" s="990"/>
      <c r="Z248" s="990"/>
      <c r="AA248" s="990"/>
      <c r="AB248" s="990"/>
      <c r="AC248" s="990"/>
      <c r="AD248" s="990"/>
      <c r="AE248" s="990"/>
      <c r="AF248" s="990"/>
      <c r="AG248" s="990"/>
      <c r="AH248" s="990"/>
      <c r="AI248" s="990"/>
      <c r="AJ248" s="990"/>
      <c r="AK248" s="990"/>
      <c r="AL248" s="990"/>
      <c r="AM248" s="990"/>
      <c r="AN248" s="990"/>
      <c r="AO248" s="990"/>
      <c r="AP248" s="990"/>
      <c r="AQ248" s="990"/>
      <c r="AR248" s="990"/>
      <c r="AS248" s="990"/>
      <c r="AT248" s="990"/>
      <c r="AU248" s="990"/>
      <c r="AV248" s="990"/>
      <c r="AW248" s="990"/>
      <c r="AX248" s="990"/>
      <c r="AY248" s="990"/>
      <c r="AZ248" s="990"/>
      <c r="BA248" s="990"/>
      <c r="BB248" s="990"/>
      <c r="BC248" s="990"/>
      <c r="BD248" s="990"/>
      <c r="BE248" s="990"/>
      <c r="BF248" s="990"/>
      <c r="BG248" s="990"/>
      <c r="BH248" s="990"/>
      <c r="BI248" s="990"/>
      <c r="BJ248" s="990"/>
      <c r="BK248" s="990"/>
      <c r="BL248" s="990"/>
      <c r="BM248" s="990"/>
      <c r="BN248" s="990"/>
      <c r="BO248" s="990"/>
      <c r="BP248" s="990"/>
    </row>
    <row r="249" spans="3:68" ht="14.25">
      <c r="C249" s="990"/>
      <c r="D249" s="990"/>
      <c r="E249" s="990"/>
      <c r="F249" s="990"/>
      <c r="G249" s="990"/>
      <c r="H249" s="990"/>
      <c r="I249" s="990"/>
      <c r="J249" s="990"/>
      <c r="K249" s="990"/>
      <c r="L249" s="990"/>
      <c r="M249" s="990"/>
      <c r="N249" s="990"/>
      <c r="O249" s="990"/>
      <c r="P249" s="990"/>
      <c r="Q249" s="990"/>
      <c r="R249" s="990"/>
      <c r="S249" s="990"/>
      <c r="T249" s="990"/>
      <c r="U249" s="990"/>
      <c r="V249" s="990"/>
      <c r="W249" s="990"/>
      <c r="X249" s="990"/>
      <c r="Y249" s="990"/>
      <c r="Z249" s="990"/>
      <c r="AA249" s="990"/>
      <c r="AB249" s="990"/>
      <c r="AC249" s="990"/>
      <c r="AD249" s="990"/>
      <c r="AE249" s="990"/>
      <c r="AF249" s="990"/>
      <c r="AG249" s="990"/>
      <c r="AH249" s="990"/>
      <c r="AI249" s="990"/>
      <c r="AJ249" s="990"/>
      <c r="AK249" s="990"/>
      <c r="AL249" s="990"/>
      <c r="AM249" s="990"/>
      <c r="AN249" s="990"/>
      <c r="AO249" s="990"/>
      <c r="AP249" s="990"/>
      <c r="AQ249" s="990"/>
      <c r="AR249" s="990"/>
      <c r="AS249" s="990"/>
      <c r="AT249" s="990"/>
      <c r="AU249" s="990"/>
      <c r="AV249" s="990"/>
      <c r="AW249" s="990"/>
      <c r="AX249" s="990"/>
      <c r="AY249" s="990"/>
      <c r="AZ249" s="990"/>
      <c r="BA249" s="990"/>
      <c r="BB249" s="990"/>
      <c r="BC249" s="990"/>
      <c r="BD249" s="990"/>
      <c r="BE249" s="990"/>
      <c r="BF249" s="990"/>
      <c r="BG249" s="990"/>
      <c r="BH249" s="990"/>
      <c r="BI249" s="990"/>
      <c r="BJ249" s="990"/>
      <c r="BK249" s="990"/>
      <c r="BL249" s="990"/>
      <c r="BM249" s="990"/>
      <c r="BN249" s="990"/>
      <c r="BO249" s="990"/>
      <c r="BP249" s="990"/>
    </row>
    <row r="250" spans="3:68" ht="14.25">
      <c r="C250" s="990"/>
      <c r="D250" s="990"/>
      <c r="E250" s="990"/>
      <c r="F250" s="990"/>
      <c r="G250" s="990"/>
      <c r="H250" s="990"/>
      <c r="I250" s="990"/>
      <c r="J250" s="990"/>
      <c r="K250" s="990"/>
      <c r="L250" s="990"/>
      <c r="M250" s="990"/>
      <c r="N250" s="990"/>
      <c r="O250" s="990"/>
      <c r="P250" s="990"/>
      <c r="Q250" s="990"/>
      <c r="R250" s="990"/>
      <c r="S250" s="990"/>
      <c r="T250" s="990"/>
      <c r="U250" s="990"/>
      <c r="V250" s="990"/>
      <c r="W250" s="990"/>
      <c r="X250" s="990"/>
      <c r="Y250" s="990"/>
      <c r="Z250" s="990"/>
      <c r="AA250" s="990"/>
      <c r="AB250" s="990"/>
      <c r="AC250" s="990"/>
      <c r="AD250" s="990"/>
      <c r="AE250" s="990"/>
      <c r="AF250" s="990"/>
      <c r="AG250" s="990"/>
      <c r="AH250" s="990"/>
      <c r="AI250" s="990"/>
      <c r="AJ250" s="990"/>
      <c r="AK250" s="990"/>
      <c r="AL250" s="990"/>
      <c r="AM250" s="990"/>
      <c r="AN250" s="990"/>
      <c r="AO250" s="990"/>
      <c r="AP250" s="990"/>
      <c r="AQ250" s="990"/>
      <c r="AR250" s="990"/>
      <c r="AS250" s="990"/>
      <c r="AT250" s="990"/>
      <c r="AU250" s="990"/>
      <c r="AV250" s="990"/>
      <c r="AW250" s="990"/>
      <c r="AX250" s="990"/>
      <c r="AY250" s="990"/>
      <c r="AZ250" s="990"/>
      <c r="BA250" s="990"/>
      <c r="BB250" s="990"/>
      <c r="BC250" s="990"/>
      <c r="BD250" s="990"/>
      <c r="BE250" s="990"/>
      <c r="BF250" s="990"/>
      <c r="BG250" s="990"/>
      <c r="BH250" s="990"/>
      <c r="BI250" s="990"/>
      <c r="BJ250" s="990"/>
      <c r="BK250" s="990"/>
      <c r="BL250" s="990"/>
      <c r="BM250" s="990"/>
      <c r="BN250" s="990"/>
      <c r="BO250" s="990"/>
      <c r="BP250" s="990"/>
    </row>
    <row r="251" spans="3:68" ht="14.25">
      <c r="C251" s="990"/>
      <c r="D251" s="990"/>
      <c r="E251" s="990"/>
      <c r="F251" s="990"/>
      <c r="G251" s="990"/>
      <c r="H251" s="990"/>
      <c r="I251" s="990"/>
      <c r="J251" s="990"/>
      <c r="K251" s="990"/>
      <c r="L251" s="990"/>
      <c r="M251" s="990"/>
      <c r="N251" s="990"/>
      <c r="O251" s="990"/>
      <c r="P251" s="990"/>
      <c r="Q251" s="990"/>
      <c r="R251" s="990"/>
      <c r="S251" s="990"/>
      <c r="T251" s="990"/>
      <c r="U251" s="990"/>
      <c r="V251" s="990"/>
      <c r="W251" s="990"/>
      <c r="X251" s="990"/>
      <c r="Y251" s="990"/>
      <c r="Z251" s="990"/>
      <c r="AA251" s="990"/>
      <c r="AB251" s="990"/>
      <c r="AC251" s="990"/>
      <c r="AD251" s="990"/>
      <c r="AE251" s="990"/>
      <c r="AF251" s="990"/>
      <c r="AG251" s="990"/>
      <c r="AH251" s="990"/>
      <c r="AI251" s="990"/>
      <c r="AJ251" s="990"/>
      <c r="AK251" s="990"/>
      <c r="AL251" s="990"/>
      <c r="AM251" s="990"/>
      <c r="AN251" s="990"/>
      <c r="AO251" s="990"/>
      <c r="AP251" s="990"/>
      <c r="AQ251" s="990"/>
      <c r="AR251" s="990"/>
      <c r="AS251" s="990"/>
      <c r="AT251" s="990"/>
      <c r="AU251" s="990"/>
      <c r="AV251" s="990"/>
      <c r="AW251" s="990"/>
      <c r="AX251" s="990"/>
      <c r="AY251" s="990"/>
      <c r="AZ251" s="990"/>
      <c r="BA251" s="990"/>
      <c r="BB251" s="990"/>
      <c r="BC251" s="990"/>
      <c r="BD251" s="990"/>
      <c r="BE251" s="990"/>
      <c r="BF251" s="990"/>
      <c r="BG251" s="990"/>
      <c r="BH251" s="990"/>
      <c r="BI251" s="990"/>
      <c r="BJ251" s="990"/>
      <c r="BK251" s="990"/>
      <c r="BL251" s="990"/>
      <c r="BM251" s="990"/>
      <c r="BN251" s="990"/>
      <c r="BO251" s="990"/>
      <c r="BP251" s="990"/>
    </row>
    <row r="252" spans="3:68" ht="14.25">
      <c r="C252" s="990"/>
      <c r="D252" s="990"/>
      <c r="E252" s="990"/>
      <c r="F252" s="990"/>
      <c r="G252" s="990"/>
      <c r="H252" s="990"/>
      <c r="I252" s="990"/>
      <c r="J252" s="990"/>
      <c r="K252" s="990"/>
      <c r="L252" s="990"/>
      <c r="M252" s="990"/>
      <c r="N252" s="990"/>
      <c r="O252" s="990"/>
      <c r="P252" s="990"/>
      <c r="Q252" s="990"/>
      <c r="R252" s="990"/>
      <c r="S252" s="990"/>
      <c r="T252" s="990"/>
      <c r="U252" s="990"/>
      <c r="V252" s="990"/>
      <c r="W252" s="990"/>
      <c r="X252" s="990"/>
      <c r="Y252" s="990"/>
      <c r="Z252" s="990"/>
      <c r="AA252" s="990"/>
      <c r="AB252" s="990"/>
      <c r="AC252" s="990"/>
      <c r="AD252" s="990"/>
      <c r="AE252" s="990"/>
      <c r="AF252" s="990"/>
      <c r="AG252" s="990"/>
      <c r="AH252" s="990"/>
      <c r="AI252" s="990"/>
      <c r="AJ252" s="990"/>
      <c r="AK252" s="990"/>
      <c r="AL252" s="990"/>
      <c r="AM252" s="990"/>
      <c r="AN252" s="990"/>
      <c r="AO252" s="990"/>
      <c r="AP252" s="990"/>
      <c r="AQ252" s="990"/>
      <c r="AR252" s="990"/>
      <c r="AS252" s="990"/>
      <c r="AT252" s="990"/>
      <c r="AU252" s="990"/>
      <c r="AV252" s="990"/>
      <c r="AW252" s="990"/>
      <c r="AX252" s="990"/>
      <c r="AY252" s="990"/>
      <c r="AZ252" s="990"/>
      <c r="BA252" s="990"/>
      <c r="BB252" s="990"/>
      <c r="BC252" s="990"/>
      <c r="BD252" s="990"/>
      <c r="BE252" s="990"/>
      <c r="BF252" s="990"/>
      <c r="BG252" s="990"/>
      <c r="BH252" s="990"/>
      <c r="BI252" s="990"/>
      <c r="BJ252" s="990"/>
      <c r="BK252" s="990"/>
      <c r="BL252" s="990"/>
      <c r="BM252" s="990"/>
      <c r="BN252" s="990"/>
      <c r="BO252" s="990"/>
      <c r="BP252" s="990"/>
    </row>
    <row r="253" spans="3:68" ht="14.25">
      <c r="C253" s="990"/>
      <c r="D253" s="990"/>
      <c r="E253" s="990"/>
      <c r="F253" s="990"/>
      <c r="G253" s="990"/>
      <c r="H253" s="990"/>
      <c r="I253" s="990"/>
      <c r="J253" s="990"/>
      <c r="K253" s="990"/>
      <c r="L253" s="990"/>
      <c r="M253" s="990"/>
      <c r="N253" s="990"/>
      <c r="O253" s="990"/>
      <c r="P253" s="990"/>
      <c r="Q253" s="990"/>
      <c r="R253" s="990"/>
      <c r="S253" s="990"/>
      <c r="T253" s="990"/>
      <c r="U253" s="990"/>
      <c r="V253" s="990"/>
      <c r="W253" s="990"/>
      <c r="X253" s="990"/>
      <c r="Y253" s="990"/>
      <c r="Z253" s="990"/>
      <c r="AA253" s="990"/>
      <c r="AB253" s="990"/>
      <c r="AC253" s="990"/>
      <c r="AD253" s="990"/>
      <c r="AE253" s="990"/>
      <c r="AF253" s="990"/>
      <c r="AG253" s="990"/>
      <c r="AH253" s="990"/>
      <c r="AI253" s="990"/>
      <c r="AJ253" s="990"/>
      <c r="AK253" s="990"/>
      <c r="AL253" s="990"/>
      <c r="AM253" s="990"/>
      <c r="AN253" s="990"/>
      <c r="AO253" s="990"/>
      <c r="AP253" s="990"/>
      <c r="AQ253" s="990"/>
      <c r="AR253" s="990"/>
      <c r="AS253" s="990"/>
      <c r="AT253" s="990"/>
      <c r="AU253" s="990"/>
      <c r="AV253" s="990"/>
      <c r="AW253" s="990"/>
      <c r="AX253" s="990"/>
      <c r="AY253" s="990"/>
      <c r="AZ253" s="990"/>
      <c r="BA253" s="990"/>
      <c r="BB253" s="990"/>
      <c r="BC253" s="990"/>
      <c r="BD253" s="990"/>
      <c r="BE253" s="990"/>
      <c r="BF253" s="990"/>
      <c r="BG253" s="990"/>
      <c r="BH253" s="990"/>
      <c r="BI253" s="990"/>
      <c r="BJ253" s="990"/>
      <c r="BK253" s="990"/>
      <c r="BL253" s="990"/>
      <c r="BM253" s="990"/>
      <c r="BN253" s="990"/>
      <c r="BO253" s="990"/>
      <c r="BP253" s="990"/>
    </row>
    <row r="254" spans="3:68" ht="14.25">
      <c r="C254" s="990"/>
      <c r="D254" s="990"/>
      <c r="E254" s="990"/>
      <c r="F254" s="990"/>
      <c r="G254" s="990"/>
      <c r="H254" s="990"/>
      <c r="I254" s="990"/>
      <c r="J254" s="990"/>
      <c r="K254" s="990"/>
      <c r="L254" s="990"/>
      <c r="M254" s="990"/>
      <c r="N254" s="990"/>
      <c r="O254" s="990"/>
      <c r="P254" s="990"/>
      <c r="Q254" s="990"/>
      <c r="R254" s="990"/>
      <c r="S254" s="990"/>
      <c r="T254" s="990"/>
      <c r="U254" s="990"/>
      <c r="V254" s="990"/>
      <c r="W254" s="990"/>
      <c r="X254" s="990"/>
      <c r="Y254" s="990"/>
      <c r="Z254" s="990"/>
      <c r="AA254" s="990"/>
      <c r="AB254" s="990"/>
      <c r="AC254" s="990"/>
      <c r="AD254" s="990"/>
      <c r="AE254" s="990"/>
      <c r="AF254" s="990"/>
      <c r="AG254" s="990"/>
      <c r="AH254" s="990"/>
      <c r="AI254" s="990"/>
      <c r="AJ254" s="990"/>
      <c r="AK254" s="990"/>
      <c r="AL254" s="990"/>
      <c r="AM254" s="990"/>
      <c r="AN254" s="990"/>
      <c r="AO254" s="990"/>
      <c r="AP254" s="990"/>
      <c r="AQ254" s="990"/>
      <c r="AR254" s="990"/>
      <c r="AS254" s="990"/>
      <c r="AT254" s="990"/>
      <c r="AU254" s="990"/>
      <c r="AV254" s="990"/>
      <c r="AW254" s="990"/>
      <c r="AX254" s="990"/>
      <c r="AY254" s="990"/>
      <c r="AZ254" s="990"/>
      <c r="BA254" s="990"/>
      <c r="BB254" s="990"/>
      <c r="BC254" s="990"/>
      <c r="BD254" s="990"/>
      <c r="BE254" s="990"/>
      <c r="BF254" s="990"/>
      <c r="BG254" s="990"/>
      <c r="BH254" s="990"/>
      <c r="BI254" s="990"/>
      <c r="BJ254" s="990"/>
      <c r="BK254" s="990"/>
      <c r="BL254" s="990"/>
      <c r="BM254" s="990"/>
      <c r="BN254" s="990"/>
      <c r="BO254" s="990"/>
      <c r="BP254" s="990"/>
    </row>
    <row r="255" spans="3:68" ht="14.25">
      <c r="C255" s="990"/>
      <c r="D255" s="990"/>
      <c r="E255" s="990"/>
      <c r="F255" s="990"/>
      <c r="G255" s="990"/>
      <c r="H255" s="990"/>
      <c r="I255" s="990"/>
      <c r="J255" s="990"/>
      <c r="K255" s="990"/>
      <c r="L255" s="990"/>
      <c r="M255" s="990"/>
      <c r="N255" s="990"/>
      <c r="O255" s="990"/>
      <c r="P255" s="990"/>
      <c r="Q255" s="990"/>
      <c r="R255" s="990"/>
      <c r="S255" s="990"/>
      <c r="T255" s="990"/>
      <c r="U255" s="990"/>
      <c r="V255" s="990"/>
      <c r="W255" s="990"/>
      <c r="X255" s="990"/>
      <c r="Y255" s="990"/>
      <c r="Z255" s="990"/>
      <c r="AA255" s="990"/>
      <c r="AB255" s="990"/>
      <c r="AC255" s="990"/>
      <c r="AD255" s="990"/>
      <c r="AE255" s="990"/>
      <c r="AF255" s="990"/>
      <c r="AG255" s="990"/>
      <c r="AH255" s="990"/>
      <c r="AI255" s="990"/>
      <c r="AJ255" s="990"/>
      <c r="AK255" s="990"/>
      <c r="AL255" s="990"/>
      <c r="AM255" s="990"/>
      <c r="AN255" s="990"/>
      <c r="AO255" s="990"/>
      <c r="AP255" s="990"/>
      <c r="AQ255" s="990"/>
      <c r="AR255" s="990"/>
      <c r="AS255" s="990"/>
      <c r="AT255" s="990"/>
      <c r="AU255" s="990"/>
      <c r="AV255" s="990"/>
      <c r="AW255" s="990"/>
      <c r="AX255" s="990"/>
      <c r="AY255" s="990"/>
      <c r="AZ255" s="990"/>
      <c r="BA255" s="990"/>
      <c r="BB255" s="990"/>
      <c r="BC255" s="990"/>
      <c r="BD255" s="990"/>
      <c r="BE255" s="990"/>
      <c r="BF255" s="990"/>
      <c r="BG255" s="990"/>
      <c r="BH255" s="990"/>
      <c r="BI255" s="990"/>
      <c r="BJ255" s="990"/>
      <c r="BK255" s="990"/>
      <c r="BL255" s="990"/>
      <c r="BM255" s="990"/>
      <c r="BN255" s="990"/>
      <c r="BO255" s="990"/>
      <c r="BP255" s="990"/>
    </row>
    <row r="256" spans="3:68" ht="14.25">
      <c r="C256" s="990"/>
      <c r="D256" s="990"/>
      <c r="E256" s="990"/>
      <c r="F256" s="990"/>
      <c r="G256" s="990"/>
      <c r="H256" s="990"/>
      <c r="I256" s="990"/>
      <c r="J256" s="990"/>
      <c r="K256" s="990"/>
      <c r="L256" s="990"/>
      <c r="M256" s="990"/>
      <c r="N256" s="990"/>
      <c r="O256" s="990"/>
      <c r="P256" s="990"/>
      <c r="Q256" s="990"/>
      <c r="R256" s="990"/>
      <c r="S256" s="990"/>
      <c r="T256" s="990"/>
      <c r="U256" s="990"/>
      <c r="V256" s="990"/>
      <c r="W256" s="990"/>
      <c r="X256" s="990"/>
      <c r="Y256" s="990"/>
      <c r="Z256" s="990"/>
      <c r="AA256" s="990"/>
      <c r="AB256" s="990"/>
      <c r="AC256" s="990"/>
      <c r="AD256" s="990"/>
      <c r="AE256" s="990"/>
      <c r="AF256" s="990"/>
      <c r="AG256" s="990"/>
      <c r="AH256" s="990"/>
      <c r="AI256" s="990"/>
      <c r="AJ256" s="990"/>
      <c r="AK256" s="990"/>
      <c r="AL256" s="990"/>
      <c r="AM256" s="990"/>
      <c r="AN256" s="990"/>
      <c r="AO256" s="990"/>
      <c r="AP256" s="990"/>
      <c r="AQ256" s="990"/>
      <c r="AR256" s="990"/>
      <c r="AS256" s="990"/>
      <c r="AT256" s="990"/>
      <c r="AU256" s="990"/>
      <c r="AV256" s="990"/>
      <c r="AW256" s="990"/>
      <c r="AX256" s="990"/>
      <c r="AY256" s="990"/>
      <c r="AZ256" s="990"/>
      <c r="BA256" s="990"/>
      <c r="BB256" s="990"/>
      <c r="BC256" s="990"/>
      <c r="BD256" s="990"/>
      <c r="BE256" s="990"/>
      <c r="BF256" s="990"/>
      <c r="BG256" s="990"/>
      <c r="BH256" s="990"/>
      <c r="BI256" s="990"/>
      <c r="BJ256" s="990"/>
      <c r="BK256" s="990"/>
      <c r="BL256" s="990"/>
      <c r="BM256" s="990"/>
      <c r="BN256" s="990"/>
      <c r="BO256" s="990"/>
      <c r="BP256" s="990"/>
    </row>
    <row r="257" spans="3:68" ht="14.25">
      <c r="C257" s="990"/>
      <c r="D257" s="990"/>
      <c r="E257" s="990"/>
      <c r="F257" s="990"/>
      <c r="G257" s="990"/>
      <c r="H257" s="990"/>
      <c r="I257" s="990"/>
      <c r="J257" s="990"/>
      <c r="K257" s="990"/>
      <c r="L257" s="990"/>
      <c r="M257" s="990"/>
      <c r="N257" s="990"/>
      <c r="O257" s="990"/>
      <c r="P257" s="990"/>
      <c r="Q257" s="990"/>
      <c r="R257" s="990"/>
      <c r="S257" s="990"/>
      <c r="T257" s="990"/>
      <c r="U257" s="990"/>
      <c r="V257" s="990"/>
      <c r="W257" s="990"/>
      <c r="X257" s="990"/>
      <c r="Y257" s="990"/>
      <c r="Z257" s="990"/>
      <c r="AA257" s="990"/>
      <c r="AB257" s="990"/>
      <c r="AC257" s="990"/>
      <c r="AD257" s="990"/>
      <c r="AE257" s="990"/>
      <c r="AF257" s="990"/>
      <c r="AG257" s="990"/>
      <c r="AH257" s="990"/>
      <c r="AI257" s="990"/>
      <c r="AJ257" s="990"/>
      <c r="AK257" s="990"/>
      <c r="AL257" s="990"/>
      <c r="AM257" s="990"/>
      <c r="AN257" s="990"/>
      <c r="AO257" s="990"/>
      <c r="AP257" s="990"/>
      <c r="AQ257" s="990"/>
      <c r="AR257" s="990"/>
      <c r="AS257" s="990"/>
      <c r="AT257" s="990"/>
      <c r="AU257" s="990"/>
      <c r="AV257" s="990"/>
      <c r="AW257" s="990"/>
      <c r="AX257" s="990"/>
      <c r="AY257" s="990"/>
      <c r="AZ257" s="990"/>
      <c r="BA257" s="990"/>
      <c r="BB257" s="990"/>
      <c r="BC257" s="990"/>
      <c r="BD257" s="990"/>
      <c r="BE257" s="990"/>
      <c r="BF257" s="990"/>
      <c r="BG257" s="990"/>
      <c r="BH257" s="990"/>
      <c r="BI257" s="990"/>
      <c r="BJ257" s="990"/>
      <c r="BK257" s="990"/>
      <c r="BL257" s="990"/>
      <c r="BM257" s="990"/>
      <c r="BN257" s="990"/>
      <c r="BO257" s="990"/>
      <c r="BP257" s="990"/>
    </row>
    <row r="258" spans="3:68" ht="14.25">
      <c r="C258" s="990"/>
      <c r="D258" s="990"/>
      <c r="E258" s="990"/>
      <c r="F258" s="990"/>
      <c r="G258" s="990"/>
      <c r="H258" s="990"/>
      <c r="I258" s="990"/>
      <c r="J258" s="990"/>
      <c r="K258" s="990"/>
      <c r="L258" s="990"/>
      <c r="M258" s="990"/>
      <c r="N258" s="990"/>
      <c r="O258" s="990"/>
      <c r="P258" s="990"/>
      <c r="Q258" s="990"/>
      <c r="R258" s="990"/>
      <c r="S258" s="990"/>
      <c r="T258" s="990"/>
      <c r="U258" s="990"/>
      <c r="V258" s="990"/>
      <c r="W258" s="990"/>
      <c r="X258" s="990"/>
      <c r="Y258" s="990"/>
      <c r="Z258" s="990"/>
      <c r="AA258" s="990"/>
      <c r="AB258" s="990"/>
      <c r="AC258" s="990"/>
      <c r="AD258" s="990"/>
      <c r="AE258" s="990"/>
      <c r="AF258" s="990"/>
      <c r="AG258" s="990"/>
      <c r="AH258" s="990"/>
      <c r="AI258" s="990"/>
      <c r="AJ258" s="990"/>
      <c r="AK258" s="990"/>
      <c r="AL258" s="990"/>
      <c r="AM258" s="990"/>
      <c r="AN258" s="990"/>
      <c r="AO258" s="990"/>
      <c r="AP258" s="990"/>
      <c r="AQ258" s="990"/>
      <c r="AR258" s="990"/>
      <c r="AS258" s="990"/>
      <c r="AT258" s="990"/>
      <c r="AU258" s="990"/>
      <c r="AV258" s="990"/>
      <c r="AW258" s="990"/>
      <c r="AX258" s="990"/>
      <c r="AY258" s="990"/>
      <c r="AZ258" s="990"/>
      <c r="BA258" s="990"/>
      <c r="BB258" s="990"/>
      <c r="BC258" s="990"/>
      <c r="BD258" s="990"/>
      <c r="BE258" s="990"/>
      <c r="BF258" s="990"/>
      <c r="BG258" s="990"/>
      <c r="BH258" s="990"/>
      <c r="BI258" s="990"/>
      <c r="BJ258" s="990"/>
      <c r="BK258" s="990"/>
      <c r="BL258" s="990"/>
      <c r="BM258" s="990"/>
      <c r="BN258" s="990"/>
      <c r="BO258" s="990"/>
      <c r="BP258" s="990"/>
    </row>
    <row r="259" spans="3:68" ht="14.25">
      <c r="C259" s="990"/>
      <c r="D259" s="990"/>
      <c r="E259" s="990"/>
      <c r="F259" s="990"/>
      <c r="G259" s="990"/>
      <c r="H259" s="990"/>
      <c r="I259" s="990"/>
      <c r="J259" s="990"/>
      <c r="K259" s="990"/>
      <c r="L259" s="990"/>
      <c r="M259" s="990"/>
      <c r="N259" s="990"/>
      <c r="O259" s="990"/>
      <c r="P259" s="990"/>
      <c r="Q259" s="990"/>
      <c r="R259" s="990"/>
      <c r="S259" s="990"/>
      <c r="T259" s="990"/>
      <c r="U259" s="990"/>
      <c r="V259" s="990"/>
      <c r="W259" s="990"/>
      <c r="X259" s="990"/>
      <c r="Y259" s="990"/>
      <c r="Z259" s="990"/>
      <c r="AA259" s="990"/>
      <c r="AB259" s="990"/>
      <c r="AC259" s="990"/>
      <c r="AD259" s="990"/>
      <c r="AE259" s="990"/>
      <c r="AF259" s="990"/>
      <c r="AG259" s="990"/>
      <c r="AH259" s="990"/>
      <c r="AI259" s="990"/>
      <c r="AJ259" s="990"/>
      <c r="AK259" s="990"/>
      <c r="AL259" s="990"/>
      <c r="AM259" s="990"/>
      <c r="AN259" s="990"/>
      <c r="AO259" s="990"/>
      <c r="AP259" s="990"/>
      <c r="AQ259" s="990"/>
      <c r="AR259" s="990"/>
      <c r="AS259" s="990"/>
      <c r="AT259" s="990"/>
      <c r="AU259" s="990"/>
      <c r="AV259" s="990"/>
      <c r="AW259" s="990"/>
      <c r="AX259" s="990"/>
      <c r="AY259" s="990"/>
      <c r="AZ259" s="990"/>
      <c r="BA259" s="990"/>
      <c r="BB259" s="990"/>
      <c r="BC259" s="990"/>
      <c r="BD259" s="990"/>
      <c r="BE259" s="990"/>
      <c r="BF259" s="990"/>
      <c r="BG259" s="990"/>
      <c r="BH259" s="990"/>
      <c r="BI259" s="990"/>
      <c r="BJ259" s="990"/>
      <c r="BK259" s="990"/>
      <c r="BL259" s="990"/>
      <c r="BM259" s="990"/>
      <c r="BN259" s="990"/>
      <c r="BO259" s="990"/>
      <c r="BP259" s="990"/>
    </row>
    <row r="260" spans="3:68" ht="14.25">
      <c r="C260" s="990"/>
      <c r="D260" s="990"/>
      <c r="E260" s="990"/>
      <c r="F260" s="990"/>
      <c r="G260" s="990"/>
      <c r="H260" s="990"/>
      <c r="I260" s="990"/>
      <c r="J260" s="990"/>
      <c r="K260" s="990"/>
      <c r="L260" s="990"/>
      <c r="M260" s="990"/>
      <c r="N260" s="990"/>
      <c r="O260" s="990"/>
      <c r="P260" s="990"/>
      <c r="Q260" s="990"/>
      <c r="R260" s="990"/>
      <c r="S260" s="990"/>
      <c r="T260" s="990"/>
      <c r="U260" s="990"/>
      <c r="V260" s="990"/>
      <c r="W260" s="990"/>
      <c r="X260" s="990"/>
      <c r="Y260" s="990"/>
      <c r="Z260" s="990"/>
      <c r="AA260" s="990"/>
      <c r="AB260" s="990"/>
      <c r="AC260" s="990"/>
      <c r="AD260" s="990"/>
      <c r="AE260" s="990"/>
      <c r="AF260" s="990"/>
      <c r="AG260" s="990"/>
      <c r="AH260" s="990"/>
      <c r="AI260" s="990"/>
      <c r="AJ260" s="990"/>
      <c r="AK260" s="990"/>
      <c r="AL260" s="990"/>
      <c r="AM260" s="990"/>
      <c r="AN260" s="990"/>
      <c r="AO260" s="990"/>
      <c r="AP260" s="990"/>
      <c r="AQ260" s="990"/>
      <c r="AR260" s="990"/>
      <c r="AS260" s="990"/>
      <c r="AT260" s="990"/>
      <c r="AU260" s="990"/>
      <c r="AV260" s="990"/>
      <c r="AW260" s="990"/>
      <c r="AX260" s="990"/>
      <c r="AY260" s="990"/>
      <c r="AZ260" s="990"/>
      <c r="BA260" s="990"/>
      <c r="BB260" s="990"/>
      <c r="BC260" s="990"/>
      <c r="BD260" s="990"/>
      <c r="BE260" s="990"/>
      <c r="BF260" s="990"/>
      <c r="BG260" s="990"/>
      <c r="BH260" s="990"/>
      <c r="BI260" s="990"/>
      <c r="BJ260" s="990"/>
      <c r="BK260" s="990"/>
      <c r="BL260" s="990"/>
      <c r="BM260" s="990"/>
      <c r="BN260" s="990"/>
      <c r="BO260" s="990"/>
      <c r="BP260" s="990"/>
    </row>
    <row r="261" spans="3:68" ht="14.25">
      <c r="C261" s="990"/>
      <c r="D261" s="990"/>
      <c r="E261" s="990"/>
      <c r="F261" s="990"/>
      <c r="G261" s="990"/>
      <c r="H261" s="990"/>
      <c r="I261" s="990"/>
      <c r="J261" s="990"/>
      <c r="K261" s="990"/>
      <c r="L261" s="990"/>
      <c r="M261" s="990"/>
      <c r="N261" s="990"/>
      <c r="O261" s="990"/>
      <c r="P261" s="990"/>
      <c r="Q261" s="990"/>
      <c r="R261" s="990"/>
      <c r="S261" s="990"/>
      <c r="T261" s="990"/>
      <c r="U261" s="990"/>
      <c r="V261" s="990"/>
      <c r="W261" s="990"/>
      <c r="X261" s="990"/>
      <c r="Y261" s="990"/>
      <c r="Z261" s="990"/>
      <c r="AA261" s="990"/>
      <c r="AB261" s="990"/>
      <c r="AC261" s="990"/>
      <c r="AD261" s="990"/>
      <c r="AE261" s="990"/>
      <c r="AF261" s="990"/>
      <c r="AG261" s="990"/>
      <c r="AH261" s="990"/>
      <c r="AI261" s="990"/>
      <c r="AJ261" s="990"/>
      <c r="AK261" s="990"/>
      <c r="AL261" s="990"/>
      <c r="AM261" s="990"/>
      <c r="AN261" s="990"/>
      <c r="AO261" s="990"/>
      <c r="AP261" s="990"/>
      <c r="AQ261" s="990"/>
      <c r="AR261" s="990"/>
      <c r="AS261" s="990"/>
      <c r="AT261" s="990"/>
      <c r="AU261" s="990"/>
      <c r="AV261" s="990"/>
      <c r="AW261" s="990"/>
      <c r="AX261" s="990"/>
      <c r="AY261" s="990"/>
      <c r="AZ261" s="990"/>
      <c r="BA261" s="990"/>
      <c r="BB261" s="990"/>
      <c r="BC261" s="990"/>
      <c r="BD261" s="990"/>
      <c r="BE261" s="990"/>
      <c r="BF261" s="990"/>
      <c r="BG261" s="990"/>
      <c r="BH261" s="990"/>
      <c r="BI261" s="990"/>
      <c r="BJ261" s="990"/>
      <c r="BK261" s="990"/>
      <c r="BL261" s="990"/>
      <c r="BM261" s="990"/>
      <c r="BN261" s="990"/>
      <c r="BO261" s="990"/>
      <c r="BP261" s="990"/>
    </row>
    <row r="262" spans="3:68" ht="14.25">
      <c r="C262" s="990"/>
      <c r="D262" s="990"/>
      <c r="E262" s="990"/>
      <c r="F262" s="990"/>
      <c r="G262" s="990"/>
      <c r="H262" s="990"/>
      <c r="I262" s="990"/>
      <c r="J262" s="990"/>
      <c r="K262" s="990"/>
      <c r="L262" s="990"/>
      <c r="M262" s="990"/>
      <c r="N262" s="990"/>
      <c r="O262" s="990"/>
      <c r="P262" s="990"/>
      <c r="Q262" s="990"/>
      <c r="R262" s="990"/>
      <c r="S262" s="990"/>
      <c r="T262" s="990"/>
      <c r="U262" s="990"/>
      <c r="V262" s="990"/>
      <c r="W262" s="990"/>
      <c r="X262" s="990"/>
      <c r="Y262" s="990"/>
      <c r="Z262" s="990"/>
      <c r="AA262" s="990"/>
      <c r="AB262" s="990"/>
      <c r="AC262" s="990"/>
      <c r="AD262" s="990"/>
      <c r="AE262" s="990"/>
      <c r="AF262" s="990"/>
      <c r="AG262" s="990"/>
      <c r="AH262" s="990"/>
      <c r="AI262" s="990"/>
      <c r="AJ262" s="990"/>
      <c r="AK262" s="990"/>
      <c r="AL262" s="990"/>
      <c r="AM262" s="990"/>
      <c r="AN262" s="990"/>
      <c r="AO262" s="990"/>
      <c r="AP262" s="990"/>
      <c r="AQ262" s="990"/>
      <c r="AR262" s="990"/>
      <c r="AS262" s="990"/>
      <c r="AT262" s="990"/>
      <c r="AU262" s="990"/>
      <c r="AV262" s="990"/>
      <c r="AW262" s="990"/>
      <c r="AX262" s="990"/>
      <c r="AY262" s="990"/>
      <c r="AZ262" s="990"/>
      <c r="BA262" s="990"/>
      <c r="BB262" s="990"/>
      <c r="BC262" s="990"/>
      <c r="BD262" s="990"/>
      <c r="BE262" s="990"/>
      <c r="BF262" s="990"/>
      <c r="BG262" s="990"/>
      <c r="BH262" s="990"/>
      <c r="BI262" s="990"/>
      <c r="BJ262" s="990"/>
      <c r="BK262" s="990"/>
      <c r="BL262" s="990"/>
      <c r="BM262" s="990"/>
      <c r="BN262" s="990"/>
      <c r="BO262" s="990"/>
      <c r="BP262" s="990"/>
    </row>
    <row r="263" spans="3:68" ht="14.25">
      <c r="C263" s="990"/>
      <c r="D263" s="990"/>
      <c r="E263" s="990"/>
      <c r="F263" s="990"/>
      <c r="G263" s="990"/>
      <c r="H263" s="990"/>
      <c r="I263" s="990"/>
      <c r="J263" s="990"/>
      <c r="K263" s="990"/>
      <c r="L263" s="990"/>
      <c r="M263" s="990"/>
      <c r="N263" s="990"/>
      <c r="O263" s="990"/>
      <c r="P263" s="990"/>
      <c r="Q263" s="990"/>
      <c r="R263" s="990"/>
      <c r="S263" s="990"/>
      <c r="T263" s="990"/>
      <c r="U263" s="990"/>
      <c r="V263" s="990"/>
      <c r="W263" s="990"/>
      <c r="X263" s="990"/>
      <c r="Y263" s="990"/>
      <c r="Z263" s="990"/>
      <c r="AA263" s="990"/>
      <c r="AB263" s="990"/>
      <c r="AC263" s="990"/>
      <c r="AD263" s="990"/>
      <c r="AE263" s="990"/>
      <c r="AF263" s="990"/>
      <c r="AG263" s="990"/>
      <c r="AH263" s="990"/>
      <c r="AI263" s="990"/>
      <c r="AJ263" s="990"/>
      <c r="AK263" s="990"/>
      <c r="AL263" s="990"/>
      <c r="AM263" s="990"/>
      <c r="AN263" s="990"/>
      <c r="AO263" s="990"/>
      <c r="AP263" s="990"/>
      <c r="AQ263" s="990"/>
      <c r="AR263" s="990"/>
      <c r="AS263" s="990"/>
      <c r="AT263" s="990"/>
      <c r="AU263" s="990"/>
      <c r="AV263" s="990"/>
      <c r="AW263" s="990"/>
      <c r="AX263" s="990"/>
      <c r="AY263" s="990"/>
      <c r="AZ263" s="990"/>
      <c r="BA263" s="990"/>
      <c r="BB263" s="990"/>
      <c r="BC263" s="990"/>
      <c r="BD263" s="990"/>
      <c r="BE263" s="990"/>
      <c r="BF263" s="990"/>
      <c r="BG263" s="990"/>
      <c r="BH263" s="990"/>
      <c r="BI263" s="990"/>
      <c r="BJ263" s="990"/>
      <c r="BK263" s="990"/>
      <c r="BL263" s="990"/>
      <c r="BM263" s="990"/>
      <c r="BN263" s="990"/>
      <c r="BO263" s="990"/>
      <c r="BP263" s="990"/>
    </row>
    <row r="264" spans="3:68" ht="14.25">
      <c r="C264" s="990"/>
      <c r="D264" s="990"/>
      <c r="E264" s="990"/>
      <c r="F264" s="990"/>
      <c r="G264" s="990"/>
      <c r="H264" s="990"/>
      <c r="I264" s="990"/>
      <c r="J264" s="990"/>
      <c r="K264" s="990"/>
      <c r="L264" s="990"/>
      <c r="M264" s="990"/>
      <c r="N264" s="990"/>
      <c r="O264" s="990"/>
      <c r="P264" s="990"/>
      <c r="Q264" s="990"/>
      <c r="R264" s="990"/>
      <c r="S264" s="990"/>
      <c r="T264" s="990"/>
      <c r="U264" s="990"/>
      <c r="V264" s="990"/>
      <c r="W264" s="990"/>
      <c r="X264" s="990"/>
      <c r="Y264" s="990"/>
      <c r="Z264" s="990"/>
      <c r="AA264" s="990"/>
      <c r="AB264" s="990"/>
      <c r="AC264" s="990"/>
      <c r="AD264" s="990"/>
      <c r="AE264" s="990"/>
      <c r="AF264" s="990"/>
      <c r="AG264" s="990"/>
      <c r="AH264" s="990"/>
      <c r="AI264" s="990"/>
      <c r="AJ264" s="990"/>
      <c r="AK264" s="990"/>
      <c r="AL264" s="990"/>
      <c r="AM264" s="990"/>
      <c r="AN264" s="990"/>
      <c r="AO264" s="990"/>
      <c r="AP264" s="990"/>
      <c r="AQ264" s="990"/>
      <c r="AR264" s="990"/>
      <c r="AS264" s="990"/>
      <c r="AT264" s="990"/>
      <c r="AU264" s="990"/>
      <c r="AV264" s="990"/>
      <c r="AW264" s="990"/>
      <c r="AX264" s="990"/>
      <c r="AY264" s="990"/>
      <c r="AZ264" s="990"/>
      <c r="BA264" s="990"/>
      <c r="BB264" s="990"/>
      <c r="BC264" s="990"/>
      <c r="BD264" s="990"/>
      <c r="BE264" s="990"/>
      <c r="BF264" s="990"/>
      <c r="BG264" s="990"/>
      <c r="BH264" s="990"/>
      <c r="BI264" s="990"/>
      <c r="BJ264" s="990"/>
      <c r="BK264" s="990"/>
      <c r="BL264" s="990"/>
      <c r="BM264" s="990"/>
      <c r="BN264" s="990"/>
      <c r="BO264" s="990"/>
      <c r="BP264" s="990"/>
    </row>
    <row r="265" spans="3:68" ht="14.25">
      <c r="C265" s="990"/>
      <c r="D265" s="990"/>
      <c r="E265" s="990"/>
      <c r="F265" s="990"/>
      <c r="G265" s="990"/>
      <c r="H265" s="990"/>
      <c r="I265" s="990"/>
      <c r="J265" s="990"/>
      <c r="K265" s="990"/>
      <c r="L265" s="990"/>
      <c r="M265" s="990"/>
      <c r="N265" s="990"/>
      <c r="O265" s="990"/>
      <c r="P265" s="990"/>
      <c r="Q265" s="990"/>
      <c r="R265" s="990"/>
      <c r="S265" s="990"/>
      <c r="T265" s="990"/>
      <c r="U265" s="990"/>
      <c r="V265" s="990"/>
      <c r="W265" s="990"/>
      <c r="X265" s="990"/>
      <c r="Y265" s="990"/>
      <c r="Z265" s="990"/>
      <c r="AA265" s="990"/>
      <c r="AB265" s="990"/>
      <c r="AC265" s="990"/>
      <c r="AD265" s="990"/>
      <c r="AE265" s="990"/>
      <c r="AF265" s="990"/>
      <c r="AG265" s="990"/>
      <c r="AH265" s="990"/>
      <c r="AI265" s="990"/>
      <c r="AJ265" s="990"/>
      <c r="AK265" s="990"/>
      <c r="AL265" s="990"/>
      <c r="AM265" s="990"/>
      <c r="AN265" s="990"/>
      <c r="AO265" s="990"/>
      <c r="AP265" s="990"/>
      <c r="AQ265" s="990"/>
      <c r="AR265" s="990"/>
      <c r="AS265" s="990"/>
      <c r="AT265" s="990"/>
      <c r="AU265" s="990"/>
      <c r="AV265" s="990"/>
      <c r="AW265" s="990"/>
      <c r="AX265" s="990"/>
      <c r="AY265" s="990"/>
      <c r="AZ265" s="990"/>
      <c r="BA265" s="990"/>
      <c r="BB265" s="990"/>
      <c r="BC265" s="990"/>
      <c r="BD265" s="990"/>
      <c r="BE265" s="990"/>
      <c r="BF265" s="990"/>
      <c r="BG265" s="990"/>
      <c r="BH265" s="990"/>
      <c r="BI265" s="990"/>
      <c r="BJ265" s="990"/>
      <c r="BK265" s="990"/>
      <c r="BL265" s="990"/>
      <c r="BM265" s="990"/>
      <c r="BN265" s="990"/>
      <c r="BO265" s="990"/>
      <c r="BP265" s="990"/>
    </row>
    <row r="266" spans="3:68" ht="14.25">
      <c r="C266" s="990"/>
      <c r="D266" s="990"/>
      <c r="E266" s="990"/>
      <c r="F266" s="990"/>
      <c r="G266" s="990"/>
      <c r="H266" s="990"/>
      <c r="I266" s="990"/>
      <c r="J266" s="990"/>
      <c r="K266" s="990"/>
      <c r="L266" s="990"/>
      <c r="M266" s="990"/>
      <c r="N266" s="990"/>
      <c r="O266" s="990"/>
      <c r="P266" s="990"/>
      <c r="Q266" s="990"/>
      <c r="R266" s="990"/>
      <c r="S266" s="990"/>
      <c r="T266" s="990"/>
      <c r="U266" s="990"/>
      <c r="V266" s="990"/>
      <c r="W266" s="990"/>
      <c r="X266" s="990"/>
      <c r="Y266" s="990"/>
      <c r="Z266" s="990"/>
      <c r="AA266" s="990"/>
      <c r="AB266" s="990"/>
      <c r="AC266" s="990"/>
      <c r="AD266" s="990"/>
      <c r="AE266" s="990"/>
      <c r="AF266" s="990"/>
      <c r="AG266" s="990"/>
      <c r="AH266" s="990"/>
      <c r="AI266" s="990"/>
      <c r="AJ266" s="990"/>
      <c r="AK266" s="990"/>
      <c r="AL266" s="990"/>
      <c r="AM266" s="990"/>
      <c r="AN266" s="990"/>
      <c r="AO266" s="990"/>
      <c r="AP266" s="990"/>
      <c r="AQ266" s="990"/>
      <c r="AR266" s="990"/>
      <c r="AS266" s="990"/>
      <c r="AT266" s="990"/>
      <c r="AU266" s="990"/>
      <c r="AV266" s="990"/>
      <c r="AW266" s="990"/>
      <c r="AX266" s="990"/>
      <c r="AY266" s="990"/>
      <c r="AZ266" s="990"/>
      <c r="BA266" s="990"/>
      <c r="BB266" s="990"/>
      <c r="BC266" s="990"/>
      <c r="BD266" s="990"/>
      <c r="BE266" s="990"/>
      <c r="BF266" s="990"/>
      <c r="BG266" s="990"/>
      <c r="BH266" s="990"/>
      <c r="BI266" s="990"/>
      <c r="BJ266" s="990"/>
      <c r="BK266" s="990"/>
      <c r="BL266" s="990"/>
      <c r="BM266" s="990"/>
      <c r="BN266" s="990"/>
      <c r="BO266" s="990"/>
      <c r="BP266" s="990"/>
    </row>
    <row r="267" spans="3:68" ht="14.25">
      <c r="C267" s="990"/>
      <c r="D267" s="990"/>
      <c r="E267" s="990"/>
      <c r="F267" s="990"/>
      <c r="G267" s="990"/>
      <c r="H267" s="990"/>
      <c r="I267" s="990"/>
      <c r="J267" s="990"/>
      <c r="K267" s="990"/>
      <c r="L267" s="990"/>
      <c r="M267" s="990"/>
      <c r="N267" s="990"/>
      <c r="O267" s="990"/>
      <c r="P267" s="990"/>
      <c r="Q267" s="990"/>
      <c r="R267" s="990"/>
      <c r="S267" s="990"/>
      <c r="T267" s="990"/>
      <c r="U267" s="990"/>
      <c r="V267" s="990"/>
      <c r="W267" s="990"/>
      <c r="X267" s="990"/>
      <c r="Y267" s="990"/>
      <c r="Z267" s="990"/>
      <c r="AA267" s="990"/>
      <c r="AB267" s="990"/>
      <c r="AC267" s="990"/>
      <c r="AD267" s="990"/>
      <c r="AE267" s="990"/>
      <c r="AF267" s="990"/>
      <c r="AG267" s="990"/>
      <c r="AH267" s="990"/>
      <c r="AI267" s="990"/>
      <c r="AJ267" s="990"/>
      <c r="AK267" s="990"/>
      <c r="AL267" s="990"/>
      <c r="AM267" s="990"/>
      <c r="AN267" s="990"/>
      <c r="AO267" s="990"/>
      <c r="AP267" s="990"/>
      <c r="AQ267" s="990"/>
      <c r="AR267" s="990"/>
      <c r="AS267" s="990"/>
      <c r="AT267" s="990"/>
      <c r="AU267" s="990"/>
      <c r="AV267" s="990"/>
      <c r="AW267" s="990"/>
      <c r="AX267" s="990"/>
      <c r="AY267" s="990"/>
      <c r="AZ267" s="990"/>
      <c r="BA267" s="990"/>
      <c r="BB267" s="990"/>
      <c r="BC267" s="990"/>
      <c r="BD267" s="990"/>
      <c r="BE267" s="990"/>
      <c r="BF267" s="990"/>
      <c r="BG267" s="990"/>
      <c r="BH267" s="990"/>
      <c r="BI267" s="990"/>
      <c r="BJ267" s="990"/>
      <c r="BK267" s="990"/>
      <c r="BL267" s="990"/>
      <c r="BM267" s="990"/>
      <c r="BN267" s="990"/>
      <c r="BO267" s="990"/>
      <c r="BP267" s="990"/>
    </row>
  </sheetData>
  <sheetProtection/>
  <printOptions/>
  <pageMargins left="0.57" right="0.31" top="0.33" bottom="0.29" header="0.26" footer="0.2"/>
  <pageSetup fitToWidth="2" horizontalDpi="600" verticalDpi="600" orientation="portrait" paperSize="9" scale="68" r:id="rId1"/>
  <colBreaks count="1" manualBreakCount="1">
    <brk id="14" max="65535" man="1"/>
  </colBreaks>
</worksheet>
</file>

<file path=xl/worksheets/sheet15.xml><?xml version="1.0" encoding="utf-8"?>
<worksheet xmlns="http://schemas.openxmlformats.org/spreadsheetml/2006/main" xmlns:r="http://schemas.openxmlformats.org/officeDocument/2006/relationships">
  <dimension ref="A1:BQ78"/>
  <sheetViews>
    <sheetView view="pageBreakPreview" zoomScaleNormal="75" zoomScaleSheetLayoutView="100" zoomScalePageLayoutView="0" workbookViewId="0" topLeftCell="A1">
      <selection activeCell="G17" sqref="G17"/>
    </sheetView>
  </sheetViews>
  <sheetFormatPr defaultColWidth="10.00390625" defaultRowHeight="12.75"/>
  <cols>
    <col min="1" max="1" width="4.625" style="344" customWidth="1"/>
    <col min="2" max="2" width="11.75390625" style="523" customWidth="1"/>
    <col min="3" max="3" width="10.75390625" style="344" customWidth="1"/>
    <col min="4" max="4" width="4.00390625" style="344" customWidth="1"/>
    <col min="5" max="5" width="10.125" style="344" customWidth="1"/>
    <col min="6" max="6" width="4.375" style="344" customWidth="1"/>
    <col min="7" max="7" width="10.75390625" style="344" customWidth="1"/>
    <col min="8" max="8" width="4.00390625" style="344" customWidth="1"/>
    <col min="9" max="9" width="10.125" style="344" customWidth="1"/>
    <col min="10" max="10" width="4.375" style="344" customWidth="1"/>
    <col min="11" max="11" width="10.75390625" style="344" customWidth="1"/>
    <col min="12" max="12" width="4.00390625" style="344" customWidth="1"/>
    <col min="13" max="13" width="10.125" style="344" customWidth="1"/>
    <col min="14" max="14" width="5.00390625" style="344" customWidth="1"/>
    <col min="15" max="15" width="11.75390625" style="344" customWidth="1"/>
    <col min="16" max="17" width="4.625" style="344" customWidth="1"/>
    <col min="18" max="18" width="10.00390625" style="344" customWidth="1"/>
    <col min="19" max="19" width="19.25390625" style="344" customWidth="1"/>
    <col min="20" max="20" width="17.75390625" style="486" customWidth="1"/>
    <col min="21" max="21" width="17.75390625" style="344" customWidth="1"/>
    <col min="22" max="22" width="11.75390625" style="344" customWidth="1"/>
    <col min="23" max="23" width="10.75390625" style="344" customWidth="1"/>
    <col min="24" max="24" width="11.625" style="344" customWidth="1"/>
    <col min="25" max="25" width="10.00390625" style="344" customWidth="1"/>
    <col min="26" max="26" width="10.125" style="344" customWidth="1"/>
    <col min="27" max="27" width="4.75390625" style="344" customWidth="1"/>
    <col min="28" max="28" width="10.75390625" style="344" bestFit="1" customWidth="1"/>
    <col min="29" max="29" width="5.25390625" style="344" customWidth="1"/>
    <col min="30" max="30" width="10.75390625" style="344" bestFit="1" customWidth="1"/>
    <col min="31" max="31" width="4.625" style="344" customWidth="1"/>
    <col min="32" max="32" width="5.125" style="344" customWidth="1"/>
    <col min="33" max="33" width="10.75390625" style="487" hidden="1" customWidth="1"/>
    <col min="34" max="34" width="17.25390625" style="344" hidden="1" customWidth="1"/>
    <col min="35" max="35" width="18.25390625" style="487" hidden="1" customWidth="1"/>
    <col min="36" max="36" width="17.75390625" style="344" hidden="1" customWidth="1"/>
    <col min="37" max="38" width="10.125" style="344" hidden="1" customWidth="1"/>
    <col min="39" max="39" width="11.75390625" style="344" hidden="1" customWidth="1"/>
    <col min="40" max="16384" width="10.00390625" style="344" customWidth="1"/>
  </cols>
  <sheetData>
    <row r="1" spans="1:17" ht="24" customHeight="1">
      <c r="A1" s="483" t="s">
        <v>424</v>
      </c>
      <c r="B1" s="484"/>
      <c r="C1" s="485"/>
      <c r="D1" s="340"/>
      <c r="E1" s="340"/>
      <c r="F1" s="340"/>
      <c r="G1" s="340"/>
      <c r="H1" s="340"/>
      <c r="I1" s="340"/>
      <c r="J1" s="340"/>
      <c r="K1" s="340"/>
      <c r="L1" s="340"/>
      <c r="O1" s="340"/>
      <c r="P1" s="340"/>
      <c r="Q1" s="340"/>
    </row>
    <row r="2" spans="1:25" ht="9" customHeight="1">
      <c r="A2" s="395"/>
      <c r="B2" s="484"/>
      <c r="C2" s="340"/>
      <c r="D2" s="340"/>
      <c r="E2" s="395"/>
      <c r="F2" s="340"/>
      <c r="G2" s="340"/>
      <c r="H2" s="340"/>
      <c r="I2" s="340"/>
      <c r="J2" s="340"/>
      <c r="K2" s="340"/>
      <c r="L2" s="340"/>
      <c r="M2" s="340"/>
      <c r="N2" s="340"/>
      <c r="O2" s="395"/>
      <c r="P2" s="395"/>
      <c r="Q2" s="395"/>
      <c r="Y2" s="344" t="s">
        <v>425</v>
      </c>
    </row>
    <row r="3" spans="1:69" ht="18" customHeight="1">
      <c r="A3" s="2171" t="s">
        <v>7</v>
      </c>
      <c r="B3" s="2171" t="s">
        <v>8</v>
      </c>
      <c r="C3" s="2173" t="s">
        <v>426</v>
      </c>
      <c r="D3" s="2174"/>
      <c r="E3" s="2174"/>
      <c r="F3" s="2175"/>
      <c r="G3" s="2173" t="s">
        <v>427</v>
      </c>
      <c r="H3" s="2174"/>
      <c r="I3" s="2174"/>
      <c r="J3" s="2175"/>
      <c r="K3" s="2173" t="s">
        <v>286</v>
      </c>
      <c r="L3" s="2174"/>
      <c r="M3" s="2174"/>
      <c r="N3" s="2174"/>
      <c r="O3" s="2176"/>
      <c r="P3" s="2169"/>
      <c r="Q3" s="488"/>
      <c r="R3" s="375"/>
      <c r="S3" s="375"/>
      <c r="T3" s="2047"/>
      <c r="U3" s="375"/>
      <c r="V3" s="375"/>
      <c r="W3" s="375"/>
      <c r="X3" s="375"/>
      <c r="Y3" s="2169"/>
      <c r="Z3" s="2048"/>
      <c r="AA3" s="2048"/>
      <c r="AB3" s="2048"/>
      <c r="AC3" s="2048"/>
      <c r="AD3" s="2048"/>
      <c r="AE3" s="2048"/>
      <c r="AF3" s="489"/>
      <c r="AG3" s="2049"/>
      <c r="AH3" s="375"/>
      <c r="AI3" s="2049"/>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row>
    <row r="4" spans="1:69" ht="18" customHeight="1">
      <c r="A4" s="2172"/>
      <c r="B4" s="2172"/>
      <c r="C4" s="490" t="s">
        <v>428</v>
      </c>
      <c r="D4" s="491" t="s">
        <v>429</v>
      </c>
      <c r="E4" s="490" t="s">
        <v>430</v>
      </c>
      <c r="F4" s="491" t="s">
        <v>429</v>
      </c>
      <c r="G4" s="490" t="s">
        <v>431</v>
      </c>
      <c r="H4" s="491" t="s">
        <v>429</v>
      </c>
      <c r="I4" s="490" t="s">
        <v>430</v>
      </c>
      <c r="J4" s="491" t="s">
        <v>429</v>
      </c>
      <c r="K4" s="490" t="s">
        <v>431</v>
      </c>
      <c r="L4" s="492" t="s">
        <v>429</v>
      </c>
      <c r="M4" s="490" t="s">
        <v>430</v>
      </c>
      <c r="N4" s="491" t="s">
        <v>429</v>
      </c>
      <c r="O4" s="2176"/>
      <c r="P4" s="2169"/>
      <c r="Q4" s="488"/>
      <c r="R4" s="375"/>
      <c r="S4" s="375"/>
      <c r="T4" s="2050"/>
      <c r="U4" s="375"/>
      <c r="V4" s="375"/>
      <c r="W4" s="375"/>
      <c r="X4" s="375"/>
      <c r="Y4" s="2170"/>
      <c r="Z4" s="488"/>
      <c r="AA4" s="488"/>
      <c r="AB4" s="488"/>
      <c r="AC4" s="488"/>
      <c r="AD4" s="488"/>
      <c r="AE4" s="488"/>
      <c r="AF4" s="488"/>
      <c r="AG4" s="2049"/>
      <c r="AH4" s="375"/>
      <c r="AI4" s="2049"/>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row>
    <row r="5" spans="1:69" ht="18" customHeight="1">
      <c r="A5" s="345"/>
      <c r="B5" s="493" t="s">
        <v>432</v>
      </c>
      <c r="C5" s="494">
        <v>299707</v>
      </c>
      <c r="D5" s="495"/>
      <c r="E5" s="369">
        <v>3.3</v>
      </c>
      <c r="F5" s="495"/>
      <c r="G5" s="496">
        <v>388961</v>
      </c>
      <c r="H5" s="495"/>
      <c r="I5" s="375">
        <v>1.15</v>
      </c>
      <c r="J5" s="495"/>
      <c r="K5" s="497">
        <v>304550</v>
      </c>
      <c r="L5" s="498"/>
      <c r="M5" s="369">
        <v>3.21</v>
      </c>
      <c r="N5" s="2042"/>
      <c r="O5" s="2045"/>
      <c r="P5" s="374"/>
      <c r="Q5" s="374"/>
      <c r="R5" s="374"/>
      <c r="S5" s="2051"/>
      <c r="T5" s="2051"/>
      <c r="U5" s="374"/>
      <c r="V5" s="2052"/>
      <c r="W5" s="2052"/>
      <c r="X5" s="374"/>
      <c r="Y5" s="2053"/>
      <c r="Z5" s="499"/>
      <c r="AA5" s="374"/>
      <c r="AB5" s="499"/>
      <c r="AC5" s="374"/>
      <c r="AD5" s="499"/>
      <c r="AE5" s="374"/>
      <c r="AF5" s="374"/>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row>
    <row r="6" spans="1:69" ht="15.75" customHeight="1">
      <c r="A6" s="351"/>
      <c r="B6" s="501" t="s">
        <v>384</v>
      </c>
      <c r="C6" s="494">
        <v>309363</v>
      </c>
      <c r="D6" s="495"/>
      <c r="E6" s="369">
        <v>3.22</v>
      </c>
      <c r="F6" s="495"/>
      <c r="G6" s="496">
        <v>393780</v>
      </c>
      <c r="H6" s="495"/>
      <c r="I6" s="375">
        <v>1.24</v>
      </c>
      <c r="J6" s="495"/>
      <c r="K6" s="497">
        <v>314272</v>
      </c>
      <c r="L6" s="498"/>
      <c r="M6" s="369">
        <v>3.19</v>
      </c>
      <c r="N6" s="2043"/>
      <c r="O6" s="363"/>
      <c r="P6" s="374"/>
      <c r="Q6" s="374"/>
      <c r="R6" s="374"/>
      <c r="S6" s="374"/>
      <c r="T6" s="2050"/>
      <c r="U6" s="374"/>
      <c r="V6" s="374"/>
      <c r="W6" s="374"/>
      <c r="X6" s="374"/>
      <c r="Y6" s="2000"/>
      <c r="Z6" s="502"/>
      <c r="AA6" s="375"/>
      <c r="AB6" s="502"/>
      <c r="AC6" s="375"/>
      <c r="AD6" s="502"/>
      <c r="AE6" s="374"/>
      <c r="AF6" s="374"/>
      <c r="AG6" s="494"/>
      <c r="AH6" s="494"/>
      <c r="AI6" s="494"/>
      <c r="AJ6" s="494"/>
      <c r="AK6" s="494"/>
      <c r="AL6" s="494"/>
      <c r="AM6" s="494"/>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row>
    <row r="7" spans="1:69" ht="15.75" customHeight="1">
      <c r="A7" s="351"/>
      <c r="B7" s="501" t="s">
        <v>269</v>
      </c>
      <c r="C7" s="494">
        <v>315365</v>
      </c>
      <c r="D7" s="495"/>
      <c r="E7" s="503">
        <v>0</v>
      </c>
      <c r="F7" s="495"/>
      <c r="G7" s="494">
        <v>405974</v>
      </c>
      <c r="H7" s="495"/>
      <c r="I7" s="503">
        <v>0</v>
      </c>
      <c r="J7" s="495"/>
      <c r="K7" s="494">
        <v>320341</v>
      </c>
      <c r="L7" s="495"/>
      <c r="M7" s="503">
        <v>0</v>
      </c>
      <c r="N7" s="2043"/>
      <c r="O7" s="363"/>
      <c r="P7" s="374"/>
      <c r="Q7" s="374"/>
      <c r="R7" s="374"/>
      <c r="S7" s="374"/>
      <c r="T7" s="2050"/>
      <c r="U7" s="504"/>
      <c r="V7" s="374"/>
      <c r="W7" s="374"/>
      <c r="X7" s="374"/>
      <c r="Y7" s="2000"/>
      <c r="Z7" s="502"/>
      <c r="AA7" s="375"/>
      <c r="AB7" s="502"/>
      <c r="AC7" s="375"/>
      <c r="AD7" s="502"/>
      <c r="AE7" s="375"/>
      <c r="AF7" s="374"/>
      <c r="AG7" s="494"/>
      <c r="AH7" s="494"/>
      <c r="AI7" s="494"/>
      <c r="AJ7" s="494"/>
      <c r="AK7" s="494"/>
      <c r="AL7" s="494"/>
      <c r="AM7" s="494"/>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row>
    <row r="8" spans="1:69" ht="15.75" customHeight="1">
      <c r="A8" s="351"/>
      <c r="B8" s="501" t="s">
        <v>270</v>
      </c>
      <c r="C8" s="505">
        <v>323954</v>
      </c>
      <c r="D8" s="506"/>
      <c r="E8" s="507">
        <v>2.72</v>
      </c>
      <c r="F8" s="506"/>
      <c r="G8" s="505">
        <v>407710</v>
      </c>
      <c r="H8" s="506"/>
      <c r="I8" s="507">
        <v>0.43</v>
      </c>
      <c r="J8" s="506"/>
      <c r="K8" s="505">
        <v>328076</v>
      </c>
      <c r="L8" s="506"/>
      <c r="M8" s="507">
        <v>2.41</v>
      </c>
      <c r="N8" s="2044"/>
      <c r="O8" s="363"/>
      <c r="P8" s="374"/>
      <c r="Q8" s="374"/>
      <c r="R8" s="374"/>
      <c r="S8" s="2050"/>
      <c r="T8" s="2050"/>
      <c r="U8" s="374"/>
      <c r="V8" s="2054"/>
      <c r="W8" s="2054"/>
      <c r="X8" s="2054"/>
      <c r="Y8" s="2000"/>
      <c r="Z8" s="499"/>
      <c r="AA8" s="374"/>
      <c r="AB8" s="499"/>
      <c r="AC8" s="374"/>
      <c r="AD8" s="499"/>
      <c r="AE8" s="375"/>
      <c r="AF8" s="374"/>
      <c r="AG8" s="494"/>
      <c r="AH8" s="494"/>
      <c r="AI8" s="494"/>
      <c r="AJ8" s="494"/>
      <c r="AK8" s="494"/>
      <c r="AL8" s="494"/>
      <c r="AM8" s="494"/>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row>
    <row r="9" spans="1:69" ht="18" customHeight="1">
      <c r="A9" s="351"/>
      <c r="B9" s="508" t="s">
        <v>433</v>
      </c>
      <c r="C9" s="2019">
        <v>334550</v>
      </c>
      <c r="D9" s="2020"/>
      <c r="E9" s="2021">
        <v>3.27</v>
      </c>
      <c r="F9" s="2020"/>
      <c r="G9" s="2019">
        <v>408944</v>
      </c>
      <c r="H9" s="2020"/>
      <c r="I9" s="2021">
        <v>0.3</v>
      </c>
      <c r="J9" s="2020"/>
      <c r="K9" s="2019">
        <v>337579</v>
      </c>
      <c r="L9" s="2022"/>
      <c r="M9" s="2021">
        <v>2.9</v>
      </c>
      <c r="N9" s="2020"/>
      <c r="O9" s="2046"/>
      <c r="P9" s="509"/>
      <c r="Q9" s="509"/>
      <c r="R9" s="2055"/>
      <c r="S9" s="2056"/>
      <c r="T9" s="2057"/>
      <c r="U9" s="2056"/>
      <c r="V9" s="2056"/>
      <c r="W9" s="2056"/>
      <c r="X9" s="2056"/>
      <c r="Y9" s="2058"/>
      <c r="Z9" s="2059"/>
      <c r="AA9" s="2059"/>
      <c r="AB9" s="2059"/>
      <c r="AC9" s="2059"/>
      <c r="AD9" s="2059"/>
      <c r="AE9" s="2059"/>
      <c r="AF9" s="510"/>
      <c r="AG9" s="515"/>
      <c r="AH9" s="494"/>
      <c r="AI9" s="494"/>
      <c r="AJ9" s="494"/>
      <c r="AK9" s="494"/>
      <c r="AL9" s="494"/>
      <c r="AM9" s="494"/>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row>
    <row r="10" spans="1:69" ht="15.75" customHeight="1">
      <c r="A10" s="351"/>
      <c r="B10" s="352" t="s">
        <v>34</v>
      </c>
      <c r="C10" s="365">
        <v>347322</v>
      </c>
      <c r="D10" s="500"/>
      <c r="E10" s="2023">
        <v>3.3</v>
      </c>
      <c r="F10" s="500"/>
      <c r="G10" s="365">
        <v>411945</v>
      </c>
      <c r="H10" s="500"/>
      <c r="I10" s="2023">
        <v>0.2</v>
      </c>
      <c r="J10" s="500"/>
      <c r="K10" s="365">
        <v>350103</v>
      </c>
      <c r="L10" s="364"/>
      <c r="M10" s="2023">
        <v>2.94</v>
      </c>
      <c r="N10" s="500"/>
      <c r="O10" s="511"/>
      <c r="P10" s="374"/>
      <c r="Q10" s="374"/>
      <c r="R10" s="374"/>
      <c r="S10" s="514"/>
      <c r="T10" s="2060"/>
      <c r="U10" s="514"/>
      <c r="V10" s="514"/>
      <c r="W10" s="514"/>
      <c r="X10" s="514"/>
      <c r="Y10" s="2061"/>
      <c r="Z10" s="2062"/>
      <c r="AA10" s="2062"/>
      <c r="AB10" s="2062"/>
      <c r="AC10" s="2062"/>
      <c r="AD10" s="2062"/>
      <c r="AE10" s="2062"/>
      <c r="AF10" s="512"/>
      <c r="AG10" s="515"/>
      <c r="AH10" s="494"/>
      <c r="AI10" s="494"/>
      <c r="AJ10" s="494"/>
      <c r="AK10" s="494"/>
      <c r="AL10" s="494"/>
      <c r="AM10" s="494"/>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row>
    <row r="11" spans="1:69" ht="15.75" customHeight="1">
      <c r="A11" s="351"/>
      <c r="B11" s="352" t="s">
        <v>35</v>
      </c>
      <c r="C11" s="365">
        <v>357851</v>
      </c>
      <c r="D11" s="500"/>
      <c r="E11" s="2023">
        <v>3.12</v>
      </c>
      <c r="F11" s="500"/>
      <c r="G11" s="365">
        <v>372771</v>
      </c>
      <c r="H11" s="500"/>
      <c r="I11" s="2023">
        <v>1.67</v>
      </c>
      <c r="J11" s="500"/>
      <c r="K11" s="365">
        <v>358883</v>
      </c>
      <c r="L11" s="364"/>
      <c r="M11" s="2023">
        <v>2.93</v>
      </c>
      <c r="N11" s="500"/>
      <c r="O11" s="511"/>
      <c r="P11" s="374"/>
      <c r="Q11" s="374"/>
      <c r="R11" s="374"/>
      <c r="S11" s="514"/>
      <c r="T11" s="2060"/>
      <c r="U11" s="514"/>
      <c r="V11" s="514"/>
      <c r="W11" s="514"/>
      <c r="X11" s="514"/>
      <c r="Y11" s="2061"/>
      <c r="Z11" s="2062"/>
      <c r="AA11" s="2062"/>
      <c r="AB11" s="2062"/>
      <c r="AC11" s="2062"/>
      <c r="AD11" s="2062"/>
      <c r="AE11" s="2062"/>
      <c r="AF11" s="512"/>
      <c r="AG11" s="515"/>
      <c r="AH11" s="494"/>
      <c r="AI11" s="494"/>
      <c r="AJ11" s="494"/>
      <c r="AK11" s="494"/>
      <c r="AL11" s="494"/>
      <c r="AM11" s="494"/>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row>
    <row r="12" spans="1:69" ht="15.75" customHeight="1">
      <c r="A12" s="351"/>
      <c r="B12" s="352" t="s">
        <v>36</v>
      </c>
      <c r="C12" s="365">
        <v>347826</v>
      </c>
      <c r="D12" s="500"/>
      <c r="E12" s="2023">
        <v>3.29</v>
      </c>
      <c r="F12" s="500"/>
      <c r="G12" s="365">
        <v>408944</v>
      </c>
      <c r="H12" s="500"/>
      <c r="I12" s="2023">
        <v>0.3</v>
      </c>
      <c r="J12" s="500"/>
      <c r="K12" s="365">
        <v>350534</v>
      </c>
      <c r="L12" s="364"/>
      <c r="M12" s="2023">
        <v>2.94</v>
      </c>
      <c r="N12" s="500"/>
      <c r="O12" s="511"/>
      <c r="P12" s="374"/>
      <c r="Q12" s="374"/>
      <c r="R12" s="374"/>
      <c r="S12" s="514"/>
      <c r="T12" s="2060"/>
      <c r="U12" s="514"/>
      <c r="V12" s="514"/>
      <c r="W12" s="514"/>
      <c r="X12" s="514"/>
      <c r="Y12" s="2061"/>
      <c r="Z12" s="2062"/>
      <c r="AA12" s="2062"/>
      <c r="AB12" s="2062"/>
      <c r="AC12" s="2062"/>
      <c r="AD12" s="2062"/>
      <c r="AE12" s="2062"/>
      <c r="AF12" s="512"/>
      <c r="AG12" s="515"/>
      <c r="AH12" s="494"/>
      <c r="AI12" s="494"/>
      <c r="AJ12" s="494"/>
      <c r="AK12" s="494"/>
      <c r="AL12" s="494"/>
      <c r="AM12" s="494"/>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row>
    <row r="13" spans="1:69" ht="15.75" customHeight="1">
      <c r="A13" s="351"/>
      <c r="B13" s="352" t="s">
        <v>38</v>
      </c>
      <c r="C13" s="365">
        <v>190736</v>
      </c>
      <c r="D13" s="500"/>
      <c r="E13" s="2023">
        <v>2.39</v>
      </c>
      <c r="F13" s="500"/>
      <c r="G13" s="365"/>
      <c r="H13" s="500"/>
      <c r="I13" s="513"/>
      <c r="J13" s="500"/>
      <c r="K13" s="365">
        <v>190736</v>
      </c>
      <c r="L13" s="364"/>
      <c r="M13" s="2023">
        <v>2.39</v>
      </c>
      <c r="N13" s="500"/>
      <c r="O13" s="511"/>
      <c r="P13" s="374"/>
      <c r="Q13" s="374"/>
      <c r="R13" s="374"/>
      <c r="S13" s="514"/>
      <c r="T13" s="2060"/>
      <c r="U13" s="514"/>
      <c r="V13" s="514"/>
      <c r="W13" s="514"/>
      <c r="X13" s="514"/>
      <c r="Y13" s="2061"/>
      <c r="Z13" s="2062"/>
      <c r="AA13" s="2062"/>
      <c r="AB13" s="2062"/>
      <c r="AC13" s="2062"/>
      <c r="AD13" s="2062"/>
      <c r="AE13" s="2062"/>
      <c r="AF13" s="512"/>
      <c r="AG13" s="515"/>
      <c r="AH13" s="494"/>
      <c r="AI13" s="494"/>
      <c r="AJ13" s="494"/>
      <c r="AK13" s="494"/>
      <c r="AL13" s="494"/>
      <c r="AM13" s="494"/>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row>
    <row r="14" spans="1:69" ht="11.25" customHeight="1">
      <c r="A14" s="351"/>
      <c r="B14" s="352"/>
      <c r="C14" s="365"/>
      <c r="D14" s="500"/>
      <c r="E14" s="513"/>
      <c r="F14" s="500"/>
      <c r="G14" s="365"/>
      <c r="H14" s="500"/>
      <c r="I14" s="513"/>
      <c r="J14" s="500"/>
      <c r="K14" s="365"/>
      <c r="L14" s="364"/>
      <c r="M14" s="513"/>
      <c r="N14" s="500"/>
      <c r="O14" s="365"/>
      <c r="P14" s="374"/>
      <c r="Q14" s="374"/>
      <c r="R14" s="374"/>
      <c r="S14" s="374"/>
      <c r="T14" s="2050"/>
      <c r="U14" s="374"/>
      <c r="V14" s="374"/>
      <c r="W14" s="374"/>
      <c r="X14" s="374"/>
      <c r="Y14" s="2061"/>
      <c r="Z14" s="499"/>
      <c r="AA14" s="499"/>
      <c r="AB14" s="499"/>
      <c r="AC14" s="499"/>
      <c r="AD14" s="499"/>
      <c r="AE14" s="499"/>
      <c r="AF14" s="512"/>
      <c r="AG14" s="515"/>
      <c r="AH14" s="494"/>
      <c r="AI14" s="494"/>
      <c r="AJ14" s="494"/>
      <c r="AK14" s="494"/>
      <c r="AL14" s="494"/>
      <c r="AM14" s="494"/>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row>
    <row r="15" spans="1:69" ht="15.75" customHeight="1">
      <c r="A15" s="351">
        <v>1</v>
      </c>
      <c r="B15" s="352" t="s">
        <v>40</v>
      </c>
      <c r="C15" s="365">
        <v>348080</v>
      </c>
      <c r="D15" s="2024">
        <v>27</v>
      </c>
      <c r="E15" s="513">
        <v>3.42</v>
      </c>
      <c r="F15" s="500">
        <v>26</v>
      </c>
      <c r="G15" s="365">
        <v>425430</v>
      </c>
      <c r="H15" s="2024">
        <v>11</v>
      </c>
      <c r="I15" s="513">
        <v>-3.09</v>
      </c>
      <c r="J15" s="500">
        <v>30</v>
      </c>
      <c r="K15" s="365">
        <v>350131</v>
      </c>
      <c r="L15" s="356">
        <v>25</v>
      </c>
      <c r="M15" s="513">
        <v>3.01</v>
      </c>
      <c r="N15" s="500">
        <v>23</v>
      </c>
      <c r="O15" s="511"/>
      <c r="P15" s="374"/>
      <c r="Q15" s="374"/>
      <c r="R15" s="374"/>
      <c r="S15" s="2063"/>
      <c r="T15" s="2063"/>
      <c r="U15" s="514"/>
      <c r="V15" s="2063"/>
      <c r="W15" s="494"/>
      <c r="X15" s="514"/>
      <c r="Y15" s="2061"/>
      <c r="Z15" s="2062"/>
      <c r="AA15" s="2064"/>
      <c r="AB15" s="2062"/>
      <c r="AC15" s="2064"/>
      <c r="AD15" s="2062"/>
      <c r="AE15" s="2064"/>
      <c r="AF15" s="512"/>
      <c r="AG15" s="515"/>
      <c r="AH15" s="494"/>
      <c r="AI15" s="494"/>
      <c r="AJ15" s="494"/>
      <c r="AK15" s="494"/>
      <c r="AL15" s="494"/>
      <c r="AM15" s="494"/>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row>
    <row r="16" spans="1:69" ht="15.75" customHeight="1">
      <c r="A16" s="351">
        <v>2</v>
      </c>
      <c r="B16" s="352" t="s">
        <v>41</v>
      </c>
      <c r="C16" s="365">
        <v>334782</v>
      </c>
      <c r="D16" s="2024">
        <v>36</v>
      </c>
      <c r="E16" s="513">
        <v>2.66</v>
      </c>
      <c r="F16" s="500">
        <v>30</v>
      </c>
      <c r="G16" s="365">
        <v>407410</v>
      </c>
      <c r="H16" s="2024">
        <v>16</v>
      </c>
      <c r="I16" s="513">
        <v>-0.59</v>
      </c>
      <c r="J16" s="500">
        <v>25</v>
      </c>
      <c r="K16" s="365">
        <v>337848</v>
      </c>
      <c r="L16" s="356">
        <v>35</v>
      </c>
      <c r="M16" s="513">
        <v>2.29</v>
      </c>
      <c r="N16" s="500">
        <v>32</v>
      </c>
      <c r="O16" s="511"/>
      <c r="P16" s="374"/>
      <c r="Q16" s="374"/>
      <c r="R16" s="374"/>
      <c r="S16" s="2063"/>
      <c r="T16" s="2063"/>
      <c r="U16" s="514"/>
      <c r="V16" s="2063"/>
      <c r="W16" s="494"/>
      <c r="X16" s="514"/>
      <c r="Y16" s="2061"/>
      <c r="Z16" s="2062"/>
      <c r="AA16" s="2064"/>
      <c r="AB16" s="2062"/>
      <c r="AC16" s="2064"/>
      <c r="AD16" s="2062"/>
      <c r="AE16" s="2064"/>
      <c r="AF16" s="512"/>
      <c r="AG16" s="515"/>
      <c r="AH16" s="494"/>
      <c r="AI16" s="494"/>
      <c r="AJ16" s="494"/>
      <c r="AK16" s="494"/>
      <c r="AL16" s="494"/>
      <c r="AM16" s="494"/>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row>
    <row r="17" spans="1:69" ht="15.75" customHeight="1">
      <c r="A17" s="351">
        <v>3</v>
      </c>
      <c r="B17" s="352" t="s">
        <v>42</v>
      </c>
      <c r="C17" s="365">
        <v>341073</v>
      </c>
      <c r="D17" s="2024">
        <v>31</v>
      </c>
      <c r="E17" s="513">
        <v>2.37</v>
      </c>
      <c r="F17" s="500">
        <v>34</v>
      </c>
      <c r="G17" s="365">
        <v>441471</v>
      </c>
      <c r="H17" s="2024">
        <v>7</v>
      </c>
      <c r="I17" s="513">
        <v>-0.49</v>
      </c>
      <c r="J17" s="500">
        <v>24</v>
      </c>
      <c r="K17" s="365">
        <v>345273</v>
      </c>
      <c r="L17" s="356">
        <v>31</v>
      </c>
      <c r="M17" s="513">
        <v>1.95</v>
      </c>
      <c r="N17" s="500">
        <v>36</v>
      </c>
      <c r="O17" s="511"/>
      <c r="P17" s="374"/>
      <c r="Q17" s="374"/>
      <c r="R17" s="374"/>
      <c r="S17" s="2063"/>
      <c r="T17" s="2063"/>
      <c r="U17" s="514"/>
      <c r="V17" s="2063"/>
      <c r="W17" s="494"/>
      <c r="X17" s="514"/>
      <c r="Y17" s="2061"/>
      <c r="Z17" s="2062"/>
      <c r="AA17" s="2064"/>
      <c r="AB17" s="2062"/>
      <c r="AC17" s="2064"/>
      <c r="AD17" s="2062"/>
      <c r="AE17" s="2064"/>
      <c r="AF17" s="512"/>
      <c r="AG17" s="515"/>
      <c r="AH17" s="494"/>
      <c r="AI17" s="494"/>
      <c r="AJ17" s="494"/>
      <c r="AK17" s="494"/>
      <c r="AL17" s="494"/>
      <c r="AM17" s="494"/>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row>
    <row r="18" spans="1:69" ht="15.75" customHeight="1">
      <c r="A18" s="351">
        <v>4</v>
      </c>
      <c r="B18" s="352" t="s">
        <v>43</v>
      </c>
      <c r="C18" s="365">
        <v>354170</v>
      </c>
      <c r="D18" s="2024">
        <v>19</v>
      </c>
      <c r="E18" s="513">
        <v>3.45</v>
      </c>
      <c r="F18" s="500">
        <v>25</v>
      </c>
      <c r="G18" s="365">
        <v>426482</v>
      </c>
      <c r="H18" s="2024">
        <v>10</v>
      </c>
      <c r="I18" s="513">
        <v>4.22</v>
      </c>
      <c r="J18" s="500">
        <v>15</v>
      </c>
      <c r="K18" s="365">
        <v>358021</v>
      </c>
      <c r="L18" s="356">
        <v>17</v>
      </c>
      <c r="M18" s="513">
        <v>3.29</v>
      </c>
      <c r="N18" s="500">
        <v>21</v>
      </c>
      <c r="O18" s="511"/>
      <c r="P18" s="374"/>
      <c r="Q18" s="374"/>
      <c r="R18" s="374"/>
      <c r="S18" s="2063"/>
      <c r="T18" s="2063"/>
      <c r="U18" s="514"/>
      <c r="V18" s="2063"/>
      <c r="W18" s="494"/>
      <c r="X18" s="514"/>
      <c r="Y18" s="2061"/>
      <c r="Z18" s="2062"/>
      <c r="AA18" s="2064"/>
      <c r="AB18" s="2062"/>
      <c r="AC18" s="2064"/>
      <c r="AD18" s="2062"/>
      <c r="AE18" s="2064"/>
      <c r="AF18" s="512"/>
      <c r="AG18" s="515"/>
      <c r="AH18" s="494"/>
      <c r="AI18" s="494"/>
      <c r="AJ18" s="494"/>
      <c r="AK18" s="494"/>
      <c r="AL18" s="494"/>
      <c r="AM18" s="494"/>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row>
    <row r="19" spans="1:69" ht="15.75" customHeight="1">
      <c r="A19" s="351">
        <v>5</v>
      </c>
      <c r="B19" s="352" t="s">
        <v>44</v>
      </c>
      <c r="C19" s="365">
        <v>345041</v>
      </c>
      <c r="D19" s="2024">
        <v>29</v>
      </c>
      <c r="E19" s="513">
        <v>3.14</v>
      </c>
      <c r="F19" s="500">
        <v>28</v>
      </c>
      <c r="G19" s="365">
        <v>430851</v>
      </c>
      <c r="H19" s="2024">
        <v>9</v>
      </c>
      <c r="I19" s="513">
        <v>4.83</v>
      </c>
      <c r="J19" s="500">
        <v>14</v>
      </c>
      <c r="K19" s="365">
        <v>348300</v>
      </c>
      <c r="L19" s="356">
        <v>28</v>
      </c>
      <c r="M19" s="513">
        <v>2.99</v>
      </c>
      <c r="N19" s="500">
        <v>24</v>
      </c>
      <c r="O19" s="511"/>
      <c r="P19" s="374"/>
      <c r="Q19" s="374"/>
      <c r="R19" s="374"/>
      <c r="S19" s="2063"/>
      <c r="T19" s="2063"/>
      <c r="U19" s="514"/>
      <c r="V19" s="2063"/>
      <c r="W19" s="494"/>
      <c r="X19" s="514"/>
      <c r="Y19" s="2061"/>
      <c r="Z19" s="2062"/>
      <c r="AA19" s="2064"/>
      <c r="AB19" s="2062"/>
      <c r="AC19" s="2064"/>
      <c r="AD19" s="2062"/>
      <c r="AE19" s="2064"/>
      <c r="AF19" s="512"/>
      <c r="AG19" s="515"/>
      <c r="AH19" s="494"/>
      <c r="AI19" s="494"/>
      <c r="AJ19" s="494"/>
      <c r="AK19" s="494"/>
      <c r="AL19" s="494"/>
      <c r="AM19" s="494"/>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row>
    <row r="20" spans="1:69" ht="15.75" customHeight="1">
      <c r="A20" s="351">
        <v>6</v>
      </c>
      <c r="B20" s="352" t="s">
        <v>45</v>
      </c>
      <c r="C20" s="365">
        <v>351170</v>
      </c>
      <c r="D20" s="2024">
        <v>23</v>
      </c>
      <c r="E20" s="513">
        <v>6.77</v>
      </c>
      <c r="F20" s="500">
        <v>3</v>
      </c>
      <c r="G20" s="365">
        <v>414212</v>
      </c>
      <c r="H20" s="2024">
        <v>13</v>
      </c>
      <c r="I20" s="513">
        <v>11.82</v>
      </c>
      <c r="J20" s="500">
        <v>8</v>
      </c>
      <c r="K20" s="365">
        <v>355347</v>
      </c>
      <c r="L20" s="356">
        <v>21</v>
      </c>
      <c r="M20" s="513">
        <v>6.92</v>
      </c>
      <c r="N20" s="500">
        <v>3</v>
      </c>
      <c r="O20" s="511"/>
      <c r="P20" s="374"/>
      <c r="Q20" s="374"/>
      <c r="R20" s="374"/>
      <c r="S20" s="2063"/>
      <c r="T20" s="2063"/>
      <c r="U20" s="514"/>
      <c r="V20" s="2063"/>
      <c r="W20" s="494"/>
      <c r="X20" s="514"/>
      <c r="Y20" s="2061"/>
      <c r="Z20" s="2062"/>
      <c r="AA20" s="2064"/>
      <c r="AB20" s="2062"/>
      <c r="AC20" s="2064"/>
      <c r="AD20" s="2062"/>
      <c r="AE20" s="2064"/>
      <c r="AF20" s="512"/>
      <c r="AG20" s="515"/>
      <c r="AH20" s="494"/>
      <c r="AI20" s="494"/>
      <c r="AJ20" s="494"/>
      <c r="AK20" s="494"/>
      <c r="AL20" s="494"/>
      <c r="AM20" s="494"/>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row>
    <row r="21" spans="1:69" ht="15.75" customHeight="1">
      <c r="A21" s="351">
        <v>7</v>
      </c>
      <c r="B21" s="352" t="s">
        <v>46</v>
      </c>
      <c r="C21" s="365">
        <v>329304</v>
      </c>
      <c r="D21" s="2024">
        <v>40</v>
      </c>
      <c r="E21" s="513">
        <v>0.8</v>
      </c>
      <c r="F21" s="500">
        <v>44</v>
      </c>
      <c r="G21" s="365">
        <v>463051</v>
      </c>
      <c r="H21" s="2024">
        <v>4</v>
      </c>
      <c r="I21" s="513">
        <v>5.28</v>
      </c>
      <c r="J21" s="500">
        <v>12</v>
      </c>
      <c r="K21" s="365">
        <v>335135</v>
      </c>
      <c r="L21" s="356">
        <v>38</v>
      </c>
      <c r="M21" s="513">
        <v>0.62</v>
      </c>
      <c r="N21" s="500">
        <v>43</v>
      </c>
      <c r="O21" s="511"/>
      <c r="P21" s="374"/>
      <c r="Q21" s="374"/>
      <c r="R21" s="374"/>
      <c r="S21" s="2063"/>
      <c r="T21" s="2063"/>
      <c r="U21" s="514"/>
      <c r="V21" s="2063"/>
      <c r="W21" s="494"/>
      <c r="X21" s="514"/>
      <c r="Y21" s="2061"/>
      <c r="Z21" s="2062"/>
      <c r="AA21" s="2064"/>
      <c r="AB21" s="2062"/>
      <c r="AC21" s="2064"/>
      <c r="AD21" s="2062"/>
      <c r="AE21" s="2064"/>
      <c r="AF21" s="512"/>
      <c r="AG21" s="515"/>
      <c r="AH21" s="494"/>
      <c r="AI21" s="494"/>
      <c r="AJ21" s="494"/>
      <c r="AK21" s="494"/>
      <c r="AL21" s="494"/>
      <c r="AM21" s="494"/>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row>
    <row r="22" spans="1:69" ht="15.75" customHeight="1">
      <c r="A22" s="351">
        <v>8</v>
      </c>
      <c r="B22" s="352" t="s">
        <v>47</v>
      </c>
      <c r="C22" s="365">
        <v>336255</v>
      </c>
      <c r="D22" s="2024">
        <v>34</v>
      </c>
      <c r="E22" s="513">
        <v>5.05</v>
      </c>
      <c r="F22" s="500">
        <v>10</v>
      </c>
      <c r="G22" s="365">
        <v>431094</v>
      </c>
      <c r="H22" s="2024">
        <v>8</v>
      </c>
      <c r="I22" s="513">
        <v>-2.3</v>
      </c>
      <c r="J22" s="500">
        <v>28</v>
      </c>
      <c r="K22" s="365">
        <v>340442</v>
      </c>
      <c r="L22" s="356">
        <v>33</v>
      </c>
      <c r="M22" s="513">
        <v>4.34</v>
      </c>
      <c r="N22" s="500">
        <v>15</v>
      </c>
      <c r="O22" s="511"/>
      <c r="P22" s="374"/>
      <c r="Q22" s="374"/>
      <c r="R22" s="374"/>
      <c r="S22" s="2063"/>
      <c r="T22" s="2063"/>
      <c r="U22" s="514"/>
      <c r="V22" s="2063"/>
      <c r="W22" s="494"/>
      <c r="X22" s="514"/>
      <c r="Y22" s="2061"/>
      <c r="Z22" s="2062"/>
      <c r="AA22" s="2064"/>
      <c r="AB22" s="2062"/>
      <c r="AC22" s="2064"/>
      <c r="AD22" s="2062"/>
      <c r="AE22" s="2064"/>
      <c r="AF22" s="512"/>
      <c r="AG22" s="515"/>
      <c r="AH22" s="494"/>
      <c r="AI22" s="494"/>
      <c r="AJ22" s="494"/>
      <c r="AK22" s="494"/>
      <c r="AL22" s="494"/>
      <c r="AM22" s="494"/>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5"/>
      <c r="BJ22" s="375"/>
      <c r="BK22" s="375"/>
      <c r="BL22" s="375"/>
      <c r="BM22" s="375"/>
      <c r="BN22" s="375"/>
      <c r="BO22" s="375"/>
      <c r="BP22" s="375"/>
      <c r="BQ22" s="375"/>
    </row>
    <row r="23" spans="1:69" ht="15.75" customHeight="1">
      <c r="A23" s="351">
        <v>9</v>
      </c>
      <c r="B23" s="352" t="s">
        <v>48</v>
      </c>
      <c r="C23" s="365">
        <v>394577</v>
      </c>
      <c r="D23" s="2024">
        <v>3</v>
      </c>
      <c r="E23" s="513">
        <v>3.7</v>
      </c>
      <c r="F23" s="500">
        <v>23</v>
      </c>
      <c r="G23" s="365">
        <v>390340</v>
      </c>
      <c r="H23" s="2024">
        <v>22</v>
      </c>
      <c r="I23" s="513">
        <v>-8.68</v>
      </c>
      <c r="J23" s="500">
        <v>36</v>
      </c>
      <c r="K23" s="365">
        <v>394284</v>
      </c>
      <c r="L23" s="356">
        <v>3</v>
      </c>
      <c r="M23" s="513">
        <v>2.57</v>
      </c>
      <c r="N23" s="500">
        <v>29</v>
      </c>
      <c r="O23" s="511"/>
      <c r="P23" s="374"/>
      <c r="Q23" s="374"/>
      <c r="R23" s="374"/>
      <c r="S23" s="2063"/>
      <c r="T23" s="2063"/>
      <c r="U23" s="514"/>
      <c r="V23" s="2063"/>
      <c r="W23" s="494"/>
      <c r="X23" s="514"/>
      <c r="Y23" s="2061"/>
      <c r="Z23" s="2062"/>
      <c r="AA23" s="2064"/>
      <c r="AB23" s="2062"/>
      <c r="AC23" s="2064"/>
      <c r="AD23" s="2062"/>
      <c r="AE23" s="2064"/>
      <c r="AF23" s="512"/>
      <c r="AG23" s="515"/>
      <c r="AH23" s="494"/>
      <c r="AI23" s="494"/>
      <c r="AJ23" s="494"/>
      <c r="AK23" s="494"/>
      <c r="AL23" s="494"/>
      <c r="AM23" s="494"/>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row>
    <row r="24" spans="1:69" ht="15.75" customHeight="1">
      <c r="A24" s="351">
        <v>11</v>
      </c>
      <c r="B24" s="352" t="s">
        <v>50</v>
      </c>
      <c r="C24" s="365">
        <v>354538</v>
      </c>
      <c r="D24" s="2024">
        <v>17</v>
      </c>
      <c r="E24" s="513">
        <v>4.76</v>
      </c>
      <c r="F24" s="500">
        <v>12</v>
      </c>
      <c r="G24" s="365">
        <v>409695</v>
      </c>
      <c r="H24" s="2024">
        <v>14</v>
      </c>
      <c r="I24" s="513">
        <v>-2.52</v>
      </c>
      <c r="J24" s="500">
        <v>29</v>
      </c>
      <c r="K24" s="365">
        <v>356893</v>
      </c>
      <c r="L24" s="356">
        <v>18</v>
      </c>
      <c r="M24" s="513">
        <v>4.14</v>
      </c>
      <c r="N24" s="500">
        <v>17</v>
      </c>
      <c r="O24" s="511"/>
      <c r="P24" s="374"/>
      <c r="Q24" s="374"/>
      <c r="R24" s="374"/>
      <c r="S24" s="2063"/>
      <c r="T24" s="2063"/>
      <c r="U24" s="514"/>
      <c r="V24" s="2063"/>
      <c r="W24" s="494"/>
      <c r="X24" s="514"/>
      <c r="Y24" s="2061"/>
      <c r="Z24" s="2062"/>
      <c r="AA24" s="2064"/>
      <c r="AB24" s="2062"/>
      <c r="AC24" s="2064"/>
      <c r="AD24" s="2062"/>
      <c r="AE24" s="2064"/>
      <c r="AF24" s="512"/>
      <c r="AG24" s="515"/>
      <c r="AH24" s="494"/>
      <c r="AI24" s="494"/>
      <c r="AJ24" s="494"/>
      <c r="AK24" s="494"/>
      <c r="AL24" s="494"/>
      <c r="AM24" s="494"/>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row>
    <row r="25" spans="1:39" s="375" customFormat="1" ht="18" customHeight="1">
      <c r="A25" s="351">
        <v>13</v>
      </c>
      <c r="B25" s="352" t="s">
        <v>51</v>
      </c>
      <c r="C25" s="365">
        <v>400025</v>
      </c>
      <c r="D25" s="2024">
        <v>2</v>
      </c>
      <c r="E25" s="513">
        <v>1.05</v>
      </c>
      <c r="F25" s="500">
        <v>41</v>
      </c>
      <c r="G25" s="365">
        <v>407241</v>
      </c>
      <c r="H25" s="2024">
        <v>17</v>
      </c>
      <c r="I25" s="513">
        <v>2.2</v>
      </c>
      <c r="J25" s="500">
        <v>18</v>
      </c>
      <c r="K25" s="365">
        <v>400562</v>
      </c>
      <c r="L25" s="356">
        <v>2</v>
      </c>
      <c r="M25" s="513">
        <v>1.12</v>
      </c>
      <c r="N25" s="500">
        <v>39</v>
      </c>
      <c r="O25" s="511"/>
      <c r="P25" s="374"/>
      <c r="Q25" s="374"/>
      <c r="R25" s="374"/>
      <c r="S25" s="2063"/>
      <c r="T25" s="2063"/>
      <c r="U25" s="514"/>
      <c r="V25" s="2063"/>
      <c r="W25" s="494"/>
      <c r="X25" s="514"/>
      <c r="Y25" s="2061"/>
      <c r="Z25" s="2062"/>
      <c r="AA25" s="2064"/>
      <c r="AB25" s="2062"/>
      <c r="AC25" s="2064"/>
      <c r="AD25" s="2062"/>
      <c r="AE25" s="2064"/>
      <c r="AF25" s="512"/>
      <c r="AG25" s="515"/>
      <c r="AH25" s="494"/>
      <c r="AI25" s="494"/>
      <c r="AJ25" s="494"/>
      <c r="AK25" s="494"/>
      <c r="AL25" s="494"/>
      <c r="AM25" s="494"/>
    </row>
    <row r="26" spans="1:69" ht="15.75" customHeight="1">
      <c r="A26" s="351">
        <v>14</v>
      </c>
      <c r="B26" s="352" t="s">
        <v>52</v>
      </c>
      <c r="C26" s="365">
        <v>372770</v>
      </c>
      <c r="D26" s="2024">
        <v>11</v>
      </c>
      <c r="E26" s="513">
        <v>3.57</v>
      </c>
      <c r="F26" s="500">
        <v>24</v>
      </c>
      <c r="G26" s="365">
        <v>476315</v>
      </c>
      <c r="H26" s="2024">
        <v>1</v>
      </c>
      <c r="I26" s="513">
        <v>19.84</v>
      </c>
      <c r="J26" s="500">
        <v>1</v>
      </c>
      <c r="K26" s="365">
        <v>377754</v>
      </c>
      <c r="L26" s="356">
        <v>8</v>
      </c>
      <c r="M26" s="513">
        <v>4.31</v>
      </c>
      <c r="N26" s="500">
        <v>16</v>
      </c>
      <c r="O26" s="511"/>
      <c r="P26" s="374"/>
      <c r="Q26" s="374"/>
      <c r="R26" s="374"/>
      <c r="S26" s="2063"/>
      <c r="T26" s="2063"/>
      <c r="U26" s="514"/>
      <c r="V26" s="2063"/>
      <c r="W26" s="375"/>
      <c r="X26" s="514"/>
      <c r="Y26" s="2061"/>
      <c r="Z26" s="2062"/>
      <c r="AA26" s="2064"/>
      <c r="AB26" s="2062"/>
      <c r="AC26" s="2064"/>
      <c r="AD26" s="2062"/>
      <c r="AE26" s="2064"/>
      <c r="AF26" s="512"/>
      <c r="AG26" s="515"/>
      <c r="AH26" s="494"/>
      <c r="AI26" s="494"/>
      <c r="AJ26" s="494"/>
      <c r="AK26" s="494"/>
      <c r="AL26" s="494"/>
      <c r="AM26" s="494"/>
      <c r="AN26" s="375"/>
      <c r="AO26" s="375"/>
      <c r="AP26" s="375"/>
      <c r="AQ26" s="375"/>
      <c r="AR26" s="375"/>
      <c r="AS26" s="375"/>
      <c r="AT26" s="375"/>
      <c r="AU26" s="375"/>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row>
    <row r="27" spans="1:69" ht="15.75" customHeight="1">
      <c r="A27" s="351">
        <v>15</v>
      </c>
      <c r="B27" s="352" t="s">
        <v>309</v>
      </c>
      <c r="C27" s="365">
        <v>338188</v>
      </c>
      <c r="D27" s="2024">
        <v>33</v>
      </c>
      <c r="E27" s="513">
        <v>1.6</v>
      </c>
      <c r="F27" s="500">
        <v>39</v>
      </c>
      <c r="G27" s="365">
        <v>380556</v>
      </c>
      <c r="H27" s="2024">
        <v>26</v>
      </c>
      <c r="I27" s="513">
        <v>4.98</v>
      </c>
      <c r="J27" s="500">
        <v>13</v>
      </c>
      <c r="K27" s="365">
        <v>340159</v>
      </c>
      <c r="L27" s="356">
        <v>34</v>
      </c>
      <c r="M27" s="513">
        <v>1.67</v>
      </c>
      <c r="N27" s="500">
        <v>38</v>
      </c>
      <c r="O27" s="511"/>
      <c r="P27" s="374"/>
      <c r="Q27" s="374"/>
      <c r="R27" s="374"/>
      <c r="S27" s="2063"/>
      <c r="T27" s="2063"/>
      <c r="U27" s="514"/>
      <c r="V27" s="2063"/>
      <c r="W27" s="494"/>
      <c r="X27" s="514"/>
      <c r="Y27" s="2061"/>
      <c r="Z27" s="2062"/>
      <c r="AA27" s="2064"/>
      <c r="AB27" s="2062"/>
      <c r="AC27" s="2064"/>
      <c r="AD27" s="2062"/>
      <c r="AE27" s="2064"/>
      <c r="AF27" s="512"/>
      <c r="AG27" s="515"/>
      <c r="AH27" s="494"/>
      <c r="AI27" s="494"/>
      <c r="AJ27" s="494"/>
      <c r="AK27" s="494"/>
      <c r="AL27" s="494"/>
      <c r="AM27" s="494"/>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375"/>
      <c r="BJ27" s="375"/>
      <c r="BK27" s="375"/>
      <c r="BL27" s="375"/>
      <c r="BM27" s="375"/>
      <c r="BN27" s="375"/>
      <c r="BO27" s="375"/>
      <c r="BP27" s="375"/>
      <c r="BQ27" s="375"/>
    </row>
    <row r="28" spans="1:69" ht="15.75" customHeight="1">
      <c r="A28" s="351">
        <v>16</v>
      </c>
      <c r="B28" s="352" t="s">
        <v>54</v>
      </c>
      <c r="C28" s="365">
        <v>370047</v>
      </c>
      <c r="D28" s="2024">
        <v>12</v>
      </c>
      <c r="E28" s="513">
        <v>5.25</v>
      </c>
      <c r="F28" s="500">
        <v>9</v>
      </c>
      <c r="G28" s="365">
        <v>470647</v>
      </c>
      <c r="H28" s="2024">
        <v>2</v>
      </c>
      <c r="I28" s="513">
        <v>11.17</v>
      </c>
      <c r="J28" s="500">
        <v>9</v>
      </c>
      <c r="K28" s="365">
        <v>375711</v>
      </c>
      <c r="L28" s="356">
        <v>9</v>
      </c>
      <c r="M28" s="513">
        <v>5.52</v>
      </c>
      <c r="N28" s="500">
        <v>5</v>
      </c>
      <c r="O28" s="511"/>
      <c r="P28" s="374"/>
      <c r="Q28" s="374"/>
      <c r="R28" s="374"/>
      <c r="S28" s="2063"/>
      <c r="T28" s="2063"/>
      <c r="U28" s="514"/>
      <c r="V28" s="2063"/>
      <c r="W28" s="494"/>
      <c r="X28" s="514"/>
      <c r="Y28" s="2061"/>
      <c r="Z28" s="2062"/>
      <c r="AA28" s="2064"/>
      <c r="AB28" s="2062"/>
      <c r="AC28" s="2064"/>
      <c r="AD28" s="2062"/>
      <c r="AE28" s="2064"/>
      <c r="AF28" s="512"/>
      <c r="AG28" s="515"/>
      <c r="AH28" s="494"/>
      <c r="AI28" s="494"/>
      <c r="AJ28" s="494"/>
      <c r="AK28" s="494"/>
      <c r="AL28" s="494"/>
      <c r="AM28" s="494"/>
      <c r="AN28" s="375"/>
      <c r="AO28" s="375"/>
      <c r="AP28" s="375"/>
      <c r="AQ28" s="375"/>
      <c r="AR28" s="375"/>
      <c r="AS28" s="375"/>
      <c r="AT28" s="375"/>
      <c r="AU28" s="375"/>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row>
    <row r="29" spans="1:69" ht="15.75" customHeight="1">
      <c r="A29" s="351">
        <v>17</v>
      </c>
      <c r="B29" s="352" t="s">
        <v>55</v>
      </c>
      <c r="C29" s="365">
        <v>368061</v>
      </c>
      <c r="D29" s="2024">
        <v>13</v>
      </c>
      <c r="E29" s="513">
        <v>5.86</v>
      </c>
      <c r="F29" s="500">
        <v>5</v>
      </c>
      <c r="G29" s="365">
        <v>354239</v>
      </c>
      <c r="H29" s="2024">
        <v>35</v>
      </c>
      <c r="I29" s="513">
        <v>-17.05</v>
      </c>
      <c r="J29" s="500">
        <v>39</v>
      </c>
      <c r="K29" s="365">
        <v>367136</v>
      </c>
      <c r="L29" s="356">
        <v>13</v>
      </c>
      <c r="M29" s="513">
        <v>3.7</v>
      </c>
      <c r="N29" s="500">
        <v>20</v>
      </c>
      <c r="O29" s="511"/>
      <c r="P29" s="374"/>
      <c r="Q29" s="374"/>
      <c r="R29" s="374"/>
      <c r="S29" s="2063"/>
      <c r="T29" s="2063"/>
      <c r="U29" s="514"/>
      <c r="V29" s="2063"/>
      <c r="W29" s="494"/>
      <c r="X29" s="514"/>
      <c r="Y29" s="2061"/>
      <c r="Z29" s="2062"/>
      <c r="AA29" s="2064"/>
      <c r="AB29" s="2062"/>
      <c r="AC29" s="2064"/>
      <c r="AD29" s="2062"/>
      <c r="AE29" s="2064"/>
      <c r="AF29" s="512"/>
      <c r="AG29" s="515"/>
      <c r="AH29" s="494"/>
      <c r="AI29" s="494"/>
      <c r="AJ29" s="494"/>
      <c r="AK29" s="494"/>
      <c r="AL29" s="494"/>
      <c r="AM29" s="494"/>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row>
    <row r="30" spans="1:69" ht="15.75" customHeight="1">
      <c r="A30" s="351">
        <v>18</v>
      </c>
      <c r="B30" s="352" t="s">
        <v>56</v>
      </c>
      <c r="C30" s="365">
        <v>349227</v>
      </c>
      <c r="D30" s="2024">
        <v>25</v>
      </c>
      <c r="E30" s="513">
        <v>1.95</v>
      </c>
      <c r="F30" s="500">
        <v>38</v>
      </c>
      <c r="G30" s="365">
        <v>366461</v>
      </c>
      <c r="H30" s="2024">
        <v>31</v>
      </c>
      <c r="I30" s="513">
        <v>2.04</v>
      </c>
      <c r="J30" s="500">
        <v>19</v>
      </c>
      <c r="K30" s="365">
        <v>350106</v>
      </c>
      <c r="L30" s="356">
        <v>26</v>
      </c>
      <c r="M30" s="513">
        <v>1.91</v>
      </c>
      <c r="N30" s="500">
        <v>37</v>
      </c>
      <c r="O30" s="511"/>
      <c r="P30" s="374"/>
      <c r="Q30" s="374"/>
      <c r="R30" s="374"/>
      <c r="S30" s="2063"/>
      <c r="T30" s="2063"/>
      <c r="U30" s="514"/>
      <c r="V30" s="2063"/>
      <c r="W30" s="494"/>
      <c r="X30" s="514"/>
      <c r="Y30" s="2061"/>
      <c r="Z30" s="2062"/>
      <c r="AA30" s="2064"/>
      <c r="AB30" s="2062"/>
      <c r="AC30" s="2064"/>
      <c r="AD30" s="2062"/>
      <c r="AE30" s="2064"/>
      <c r="AF30" s="512"/>
      <c r="AG30" s="515"/>
      <c r="AH30" s="494"/>
      <c r="AI30" s="494"/>
      <c r="AJ30" s="494"/>
      <c r="AK30" s="494"/>
      <c r="AL30" s="494"/>
      <c r="AM30" s="494"/>
      <c r="AN30" s="375"/>
      <c r="AO30" s="375"/>
      <c r="AP30" s="375"/>
      <c r="AQ30" s="375"/>
      <c r="AR30" s="375"/>
      <c r="AS30" s="375"/>
      <c r="AT30" s="375"/>
      <c r="AU30" s="375"/>
      <c r="AV30" s="375"/>
      <c r="AW30" s="375"/>
      <c r="AX30" s="375"/>
      <c r="AY30" s="375"/>
      <c r="AZ30" s="375"/>
      <c r="BA30" s="375"/>
      <c r="BB30" s="375"/>
      <c r="BC30" s="375"/>
      <c r="BD30" s="375"/>
      <c r="BE30" s="375"/>
      <c r="BF30" s="375"/>
      <c r="BG30" s="375"/>
      <c r="BH30" s="375"/>
      <c r="BI30" s="375"/>
      <c r="BJ30" s="375"/>
      <c r="BK30" s="375"/>
      <c r="BL30" s="375"/>
      <c r="BM30" s="375"/>
      <c r="BN30" s="375"/>
      <c r="BO30" s="375"/>
      <c r="BP30" s="375"/>
      <c r="BQ30" s="375"/>
    </row>
    <row r="31" spans="1:69" ht="15.75" customHeight="1">
      <c r="A31" s="351">
        <v>19</v>
      </c>
      <c r="B31" s="352" t="s">
        <v>57</v>
      </c>
      <c r="C31" s="365">
        <v>374219</v>
      </c>
      <c r="D31" s="2024">
        <v>9</v>
      </c>
      <c r="E31" s="513">
        <v>2.37</v>
      </c>
      <c r="F31" s="500">
        <v>34</v>
      </c>
      <c r="G31" s="365">
        <v>371635</v>
      </c>
      <c r="H31" s="2024">
        <v>27</v>
      </c>
      <c r="I31" s="513">
        <v>6.83</v>
      </c>
      <c r="J31" s="500">
        <v>10</v>
      </c>
      <c r="K31" s="365">
        <v>374048</v>
      </c>
      <c r="L31" s="356">
        <v>11</v>
      </c>
      <c r="M31" s="513">
        <v>2.73</v>
      </c>
      <c r="N31" s="500">
        <v>28</v>
      </c>
      <c r="O31" s="511"/>
      <c r="P31" s="374"/>
      <c r="Q31" s="374"/>
      <c r="R31" s="374"/>
      <c r="S31" s="2063"/>
      <c r="T31" s="2063"/>
      <c r="U31" s="514"/>
      <c r="V31" s="2063"/>
      <c r="W31" s="494"/>
      <c r="X31" s="514"/>
      <c r="Y31" s="2061"/>
      <c r="Z31" s="2062"/>
      <c r="AA31" s="2064"/>
      <c r="AB31" s="2062"/>
      <c r="AC31" s="2064"/>
      <c r="AD31" s="2062"/>
      <c r="AE31" s="2064"/>
      <c r="AF31" s="512"/>
      <c r="AG31" s="515"/>
      <c r="AH31" s="494"/>
      <c r="AI31" s="494"/>
      <c r="AJ31" s="494"/>
      <c r="AK31" s="494"/>
      <c r="AL31" s="494"/>
      <c r="AM31" s="494"/>
      <c r="AN31" s="375"/>
      <c r="AO31" s="375"/>
      <c r="AP31" s="375"/>
      <c r="AQ31" s="375"/>
      <c r="AR31" s="375"/>
      <c r="AS31" s="375"/>
      <c r="AT31" s="375"/>
      <c r="AU31" s="375"/>
      <c r="AV31" s="375"/>
      <c r="AW31" s="375"/>
      <c r="AX31" s="375"/>
      <c r="AY31" s="375"/>
      <c r="AZ31" s="375"/>
      <c r="BA31" s="375"/>
      <c r="BB31" s="375"/>
      <c r="BC31" s="375"/>
      <c r="BD31" s="375"/>
      <c r="BE31" s="375"/>
      <c r="BF31" s="375"/>
      <c r="BG31" s="375"/>
      <c r="BH31" s="375"/>
      <c r="BI31" s="375"/>
      <c r="BJ31" s="375"/>
      <c r="BK31" s="375"/>
      <c r="BL31" s="375"/>
      <c r="BM31" s="375"/>
      <c r="BN31" s="375"/>
      <c r="BO31" s="375"/>
      <c r="BP31" s="375"/>
      <c r="BQ31" s="375"/>
    </row>
    <row r="32" spans="1:69" ht="15.75" customHeight="1">
      <c r="A32" s="351">
        <v>20</v>
      </c>
      <c r="B32" s="352" t="s">
        <v>58</v>
      </c>
      <c r="C32" s="365">
        <v>353904</v>
      </c>
      <c r="D32" s="2024">
        <v>20</v>
      </c>
      <c r="E32" s="513">
        <v>6.52</v>
      </c>
      <c r="F32" s="500">
        <v>4</v>
      </c>
      <c r="G32" s="365">
        <v>381073</v>
      </c>
      <c r="H32" s="2024">
        <v>25</v>
      </c>
      <c r="I32" s="513">
        <v>0.53</v>
      </c>
      <c r="J32" s="500">
        <v>21</v>
      </c>
      <c r="K32" s="365">
        <v>355904</v>
      </c>
      <c r="L32" s="356">
        <v>20</v>
      </c>
      <c r="M32" s="513">
        <v>5.77</v>
      </c>
      <c r="N32" s="500">
        <v>4</v>
      </c>
      <c r="O32" s="511"/>
      <c r="P32" s="374"/>
      <c r="Q32" s="374"/>
      <c r="R32" s="374"/>
      <c r="S32" s="2063"/>
      <c r="T32" s="2063"/>
      <c r="U32" s="514"/>
      <c r="V32" s="2063"/>
      <c r="W32" s="494"/>
      <c r="X32" s="514"/>
      <c r="Y32" s="2061"/>
      <c r="Z32" s="2062"/>
      <c r="AA32" s="2064"/>
      <c r="AB32" s="2062"/>
      <c r="AC32" s="2064"/>
      <c r="AD32" s="2062"/>
      <c r="AE32" s="2064"/>
      <c r="AF32" s="512"/>
      <c r="AG32" s="515"/>
      <c r="AH32" s="494"/>
      <c r="AI32" s="494"/>
      <c r="AJ32" s="494"/>
      <c r="AK32" s="494"/>
      <c r="AL32" s="494"/>
      <c r="AM32" s="494"/>
      <c r="AN32" s="375"/>
      <c r="AO32" s="375"/>
      <c r="AP32" s="375"/>
      <c r="AQ32" s="375"/>
      <c r="AR32" s="375"/>
      <c r="AS32" s="375"/>
      <c r="AT32" s="375"/>
      <c r="AU32" s="375"/>
      <c r="AV32" s="375"/>
      <c r="AW32" s="375"/>
      <c r="AX32" s="375"/>
      <c r="AY32" s="375"/>
      <c r="AZ32" s="375"/>
      <c r="BA32" s="375"/>
      <c r="BB32" s="375"/>
      <c r="BC32" s="375"/>
      <c r="BD32" s="375"/>
      <c r="BE32" s="375"/>
      <c r="BF32" s="375"/>
      <c r="BG32" s="375"/>
      <c r="BH32" s="375"/>
      <c r="BI32" s="375"/>
      <c r="BJ32" s="375"/>
      <c r="BK32" s="375"/>
      <c r="BL32" s="375"/>
      <c r="BM32" s="375"/>
      <c r="BN32" s="375"/>
      <c r="BO32" s="375"/>
      <c r="BP32" s="375"/>
      <c r="BQ32" s="375"/>
    </row>
    <row r="33" spans="1:69" ht="15.75" customHeight="1">
      <c r="A33" s="351">
        <v>21</v>
      </c>
      <c r="B33" s="352" t="s">
        <v>59</v>
      </c>
      <c r="C33" s="365">
        <v>362394</v>
      </c>
      <c r="D33" s="2024">
        <v>14</v>
      </c>
      <c r="E33" s="513">
        <v>3.94</v>
      </c>
      <c r="F33" s="500">
        <v>19</v>
      </c>
      <c r="G33" s="365">
        <v>420646</v>
      </c>
      <c r="H33" s="2024">
        <v>12</v>
      </c>
      <c r="I33" s="513">
        <v>-12.35</v>
      </c>
      <c r="J33" s="500">
        <v>37</v>
      </c>
      <c r="K33" s="365">
        <v>366894</v>
      </c>
      <c r="L33" s="356">
        <v>14</v>
      </c>
      <c r="M33" s="513">
        <v>2.35</v>
      </c>
      <c r="N33" s="500">
        <v>30</v>
      </c>
      <c r="O33" s="511"/>
      <c r="P33" s="374"/>
      <c r="Q33" s="374"/>
      <c r="R33" s="374"/>
      <c r="S33" s="2063"/>
      <c r="T33" s="2063"/>
      <c r="U33" s="514"/>
      <c r="V33" s="2063"/>
      <c r="W33" s="375"/>
      <c r="X33" s="514"/>
      <c r="Y33" s="2061"/>
      <c r="Z33" s="2062"/>
      <c r="AA33" s="2064"/>
      <c r="AB33" s="2062"/>
      <c r="AC33" s="2064"/>
      <c r="AD33" s="2062"/>
      <c r="AE33" s="2064"/>
      <c r="AF33" s="512"/>
      <c r="AG33" s="515"/>
      <c r="AH33" s="494"/>
      <c r="AI33" s="494"/>
      <c r="AJ33" s="494"/>
      <c r="AK33" s="494"/>
      <c r="AL33" s="494"/>
      <c r="AM33" s="494"/>
      <c r="AN33" s="375"/>
      <c r="AO33" s="375"/>
      <c r="AP33" s="375"/>
      <c r="AQ33" s="375"/>
      <c r="AR33" s="375"/>
      <c r="AS33" s="375"/>
      <c r="AT33" s="375"/>
      <c r="AU33" s="375"/>
      <c r="AV33" s="375"/>
      <c r="AW33" s="375"/>
      <c r="AX33" s="375"/>
      <c r="AY33" s="375"/>
      <c r="AZ33" s="375"/>
      <c r="BA33" s="375"/>
      <c r="BB33" s="375"/>
      <c r="BC33" s="375"/>
      <c r="BD33" s="375"/>
      <c r="BE33" s="375"/>
      <c r="BF33" s="375"/>
      <c r="BG33" s="375"/>
      <c r="BH33" s="375"/>
      <c r="BI33" s="375"/>
      <c r="BJ33" s="375"/>
      <c r="BK33" s="375"/>
      <c r="BL33" s="375"/>
      <c r="BM33" s="375"/>
      <c r="BN33" s="375"/>
      <c r="BO33" s="375"/>
      <c r="BP33" s="375"/>
      <c r="BQ33" s="375"/>
    </row>
    <row r="34" spans="1:69" ht="15.75" customHeight="1">
      <c r="A34" s="351">
        <v>22</v>
      </c>
      <c r="B34" s="352" t="s">
        <v>310</v>
      </c>
      <c r="C34" s="365">
        <v>333612</v>
      </c>
      <c r="D34" s="2024">
        <v>37</v>
      </c>
      <c r="E34" s="513">
        <v>5.34</v>
      </c>
      <c r="F34" s="500">
        <v>7</v>
      </c>
      <c r="G34" s="365">
        <v>315687</v>
      </c>
      <c r="H34" s="2024">
        <v>39</v>
      </c>
      <c r="I34" s="513">
        <v>-2.21</v>
      </c>
      <c r="J34" s="500">
        <v>27</v>
      </c>
      <c r="K34" s="365">
        <v>332195</v>
      </c>
      <c r="L34" s="356">
        <v>40</v>
      </c>
      <c r="M34" s="513">
        <v>4.69</v>
      </c>
      <c r="N34" s="500">
        <v>12</v>
      </c>
      <c r="O34" s="511"/>
      <c r="P34" s="374"/>
      <c r="Q34" s="374"/>
      <c r="R34" s="374"/>
      <c r="S34" s="2063"/>
      <c r="T34" s="2063"/>
      <c r="U34" s="514"/>
      <c r="V34" s="2063"/>
      <c r="W34" s="375"/>
      <c r="X34" s="514"/>
      <c r="Y34" s="2061"/>
      <c r="Z34" s="2062"/>
      <c r="AA34" s="2064"/>
      <c r="AB34" s="2062"/>
      <c r="AC34" s="2064"/>
      <c r="AD34" s="2062"/>
      <c r="AE34" s="2064"/>
      <c r="AF34" s="512"/>
      <c r="AG34" s="515"/>
      <c r="AH34" s="494"/>
      <c r="AI34" s="494"/>
      <c r="AJ34" s="494"/>
      <c r="AK34" s="494"/>
      <c r="AL34" s="494"/>
      <c r="AM34" s="494"/>
      <c r="AN34" s="375"/>
      <c r="AO34" s="375"/>
      <c r="AP34" s="375"/>
      <c r="AQ34" s="375"/>
      <c r="AR34" s="375"/>
      <c r="AS34" s="375"/>
      <c r="AT34" s="375"/>
      <c r="AU34" s="375"/>
      <c r="AV34" s="375"/>
      <c r="AW34" s="375"/>
      <c r="AX34" s="375"/>
      <c r="AY34" s="375"/>
      <c r="AZ34" s="375"/>
      <c r="BA34" s="375"/>
      <c r="BB34" s="375"/>
      <c r="BC34" s="375"/>
      <c r="BD34" s="375"/>
      <c r="BE34" s="375"/>
      <c r="BF34" s="375"/>
      <c r="BG34" s="375"/>
      <c r="BH34" s="375"/>
      <c r="BI34" s="375"/>
      <c r="BJ34" s="375"/>
      <c r="BK34" s="375"/>
      <c r="BL34" s="375"/>
      <c r="BM34" s="375"/>
      <c r="BN34" s="375"/>
      <c r="BO34" s="375"/>
      <c r="BP34" s="375"/>
      <c r="BQ34" s="375"/>
    </row>
    <row r="35" spans="1:39" s="375" customFormat="1" ht="18" customHeight="1">
      <c r="A35" s="351">
        <v>24</v>
      </c>
      <c r="B35" s="352" t="s">
        <v>148</v>
      </c>
      <c r="C35" s="365">
        <v>351946</v>
      </c>
      <c r="D35" s="2024">
        <v>22</v>
      </c>
      <c r="E35" s="513">
        <v>2.51</v>
      </c>
      <c r="F35" s="500">
        <v>31</v>
      </c>
      <c r="G35" s="365">
        <v>361094</v>
      </c>
      <c r="H35" s="2024">
        <v>34</v>
      </c>
      <c r="I35" s="513">
        <v>-0.32</v>
      </c>
      <c r="J35" s="500">
        <v>23</v>
      </c>
      <c r="K35" s="365">
        <v>352626</v>
      </c>
      <c r="L35" s="356">
        <v>23</v>
      </c>
      <c r="M35" s="513">
        <v>2.19</v>
      </c>
      <c r="N35" s="500">
        <v>34</v>
      </c>
      <c r="O35" s="511"/>
      <c r="P35" s="374"/>
      <c r="Q35" s="374"/>
      <c r="R35" s="374"/>
      <c r="S35" s="2063"/>
      <c r="T35" s="2063"/>
      <c r="U35" s="514"/>
      <c r="V35" s="2063"/>
      <c r="X35" s="514"/>
      <c r="Y35" s="2061"/>
      <c r="Z35" s="2062"/>
      <c r="AA35" s="2064"/>
      <c r="AB35" s="2062"/>
      <c r="AC35" s="2064"/>
      <c r="AD35" s="2062"/>
      <c r="AE35" s="2064"/>
      <c r="AF35" s="512"/>
      <c r="AG35" s="515"/>
      <c r="AH35" s="494"/>
      <c r="AI35" s="494"/>
      <c r="AJ35" s="494"/>
      <c r="AK35" s="494"/>
      <c r="AL35" s="494"/>
      <c r="AM35" s="494"/>
    </row>
    <row r="36" spans="1:69" ht="15.75" customHeight="1">
      <c r="A36" s="351">
        <v>27</v>
      </c>
      <c r="B36" s="352" t="s">
        <v>149</v>
      </c>
      <c r="C36" s="365">
        <v>345213</v>
      </c>
      <c r="D36" s="2024">
        <v>28</v>
      </c>
      <c r="E36" s="513">
        <v>4.08</v>
      </c>
      <c r="F36" s="500">
        <v>16</v>
      </c>
      <c r="G36" s="365">
        <v>400326</v>
      </c>
      <c r="H36" s="2024">
        <v>18</v>
      </c>
      <c r="I36" s="513">
        <v>18.06</v>
      </c>
      <c r="J36" s="500">
        <v>3</v>
      </c>
      <c r="K36" s="365">
        <v>348485</v>
      </c>
      <c r="L36" s="356">
        <v>27</v>
      </c>
      <c r="M36" s="513">
        <v>4.89</v>
      </c>
      <c r="N36" s="500">
        <v>9</v>
      </c>
      <c r="O36" s="511"/>
      <c r="P36" s="374"/>
      <c r="Q36" s="374"/>
      <c r="R36" s="374"/>
      <c r="S36" s="2063"/>
      <c r="T36" s="2063"/>
      <c r="U36" s="514"/>
      <c r="V36" s="2063"/>
      <c r="W36" s="375"/>
      <c r="X36" s="514"/>
      <c r="Y36" s="2061"/>
      <c r="Z36" s="2062"/>
      <c r="AA36" s="2064"/>
      <c r="AB36" s="2062"/>
      <c r="AC36" s="2064"/>
      <c r="AD36" s="2062"/>
      <c r="AE36" s="2064"/>
      <c r="AF36" s="512"/>
      <c r="AG36" s="515"/>
      <c r="AH36" s="494"/>
      <c r="AI36" s="494"/>
      <c r="AJ36" s="494"/>
      <c r="AK36" s="494"/>
      <c r="AL36" s="494"/>
      <c r="AM36" s="494"/>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5"/>
    </row>
    <row r="37" spans="1:69" ht="15.75" customHeight="1">
      <c r="A37" s="351">
        <v>31</v>
      </c>
      <c r="B37" s="352" t="s">
        <v>62</v>
      </c>
      <c r="C37" s="365">
        <v>376806</v>
      </c>
      <c r="D37" s="2024">
        <v>8</v>
      </c>
      <c r="E37" s="513">
        <v>2.4</v>
      </c>
      <c r="F37" s="500">
        <v>33</v>
      </c>
      <c r="G37" s="365">
        <v>453274</v>
      </c>
      <c r="H37" s="2024">
        <v>5</v>
      </c>
      <c r="I37" s="513">
        <v>12.31</v>
      </c>
      <c r="J37" s="500">
        <v>7</v>
      </c>
      <c r="K37" s="365">
        <v>382317</v>
      </c>
      <c r="L37" s="356">
        <v>4</v>
      </c>
      <c r="M37" s="513">
        <v>3.02</v>
      </c>
      <c r="N37" s="500">
        <v>22</v>
      </c>
      <c r="O37" s="511"/>
      <c r="P37" s="374"/>
      <c r="Q37" s="374"/>
      <c r="R37" s="374"/>
      <c r="S37" s="2063"/>
      <c r="T37" s="2063"/>
      <c r="U37" s="514"/>
      <c r="V37" s="2063"/>
      <c r="W37" s="494"/>
      <c r="X37" s="514"/>
      <c r="Y37" s="2061"/>
      <c r="Z37" s="2062"/>
      <c r="AA37" s="2064"/>
      <c r="AB37" s="2062"/>
      <c r="AC37" s="2064"/>
      <c r="AD37" s="2062"/>
      <c r="AE37" s="2064"/>
      <c r="AF37" s="512"/>
      <c r="AG37" s="515"/>
      <c r="AH37" s="494"/>
      <c r="AI37" s="494"/>
      <c r="AJ37" s="494"/>
      <c r="AK37" s="494"/>
      <c r="AL37" s="494"/>
      <c r="AM37" s="494"/>
      <c r="AN37" s="375"/>
      <c r="AO37" s="375"/>
      <c r="AP37" s="375"/>
      <c r="AQ37" s="375"/>
      <c r="AR37" s="375"/>
      <c r="AS37" s="375"/>
      <c r="AT37" s="375"/>
      <c r="AU37" s="375"/>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5"/>
    </row>
    <row r="38" spans="1:69" ht="15.75" customHeight="1">
      <c r="A38" s="351">
        <v>32</v>
      </c>
      <c r="B38" s="352" t="s">
        <v>63</v>
      </c>
      <c r="C38" s="365">
        <v>354447</v>
      </c>
      <c r="D38" s="2024">
        <v>18</v>
      </c>
      <c r="E38" s="513">
        <v>3.75</v>
      </c>
      <c r="F38" s="500">
        <v>21</v>
      </c>
      <c r="G38" s="365">
        <v>469420</v>
      </c>
      <c r="H38" s="2024">
        <v>3</v>
      </c>
      <c r="I38" s="513">
        <v>13.14</v>
      </c>
      <c r="J38" s="500">
        <v>5</v>
      </c>
      <c r="K38" s="365">
        <v>359683</v>
      </c>
      <c r="L38" s="356">
        <v>16</v>
      </c>
      <c r="M38" s="513">
        <v>3.96</v>
      </c>
      <c r="N38" s="500">
        <v>18</v>
      </c>
      <c r="O38" s="511"/>
      <c r="P38" s="374"/>
      <c r="Q38" s="374"/>
      <c r="R38" s="374"/>
      <c r="S38" s="2063"/>
      <c r="T38" s="2063"/>
      <c r="U38" s="514"/>
      <c r="V38" s="2063"/>
      <c r="W38" s="375"/>
      <c r="X38" s="514"/>
      <c r="Y38" s="2061"/>
      <c r="Z38" s="2062"/>
      <c r="AA38" s="2064"/>
      <c r="AB38" s="2062"/>
      <c r="AC38" s="2064"/>
      <c r="AD38" s="2062"/>
      <c r="AE38" s="2064"/>
      <c r="AF38" s="512"/>
      <c r="AG38" s="515"/>
      <c r="AH38" s="494"/>
      <c r="AI38" s="494"/>
      <c r="AJ38" s="494"/>
      <c r="AK38" s="494"/>
      <c r="AL38" s="494"/>
      <c r="AM38" s="494"/>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5"/>
    </row>
    <row r="39" spans="1:69" ht="15.75" customHeight="1">
      <c r="A39" s="351">
        <v>37</v>
      </c>
      <c r="B39" s="352" t="s">
        <v>64</v>
      </c>
      <c r="C39" s="365">
        <v>373392</v>
      </c>
      <c r="D39" s="2024">
        <v>10</v>
      </c>
      <c r="E39" s="513">
        <v>0.99</v>
      </c>
      <c r="F39" s="500">
        <v>43</v>
      </c>
      <c r="G39" s="365">
        <v>321036</v>
      </c>
      <c r="H39" s="2024">
        <v>38</v>
      </c>
      <c r="I39" s="513">
        <v>-2.09</v>
      </c>
      <c r="J39" s="500">
        <v>26</v>
      </c>
      <c r="K39" s="365">
        <v>369343</v>
      </c>
      <c r="L39" s="356">
        <v>12</v>
      </c>
      <c r="M39" s="513">
        <v>0.89</v>
      </c>
      <c r="N39" s="500">
        <v>40</v>
      </c>
      <c r="O39" s="511"/>
      <c r="P39" s="374"/>
      <c r="Q39" s="374"/>
      <c r="R39" s="374"/>
      <c r="S39" s="2063"/>
      <c r="T39" s="2063"/>
      <c r="U39" s="514"/>
      <c r="V39" s="2063"/>
      <c r="W39" s="375"/>
      <c r="X39" s="514"/>
      <c r="Y39" s="2061"/>
      <c r="Z39" s="2062"/>
      <c r="AA39" s="2064"/>
      <c r="AB39" s="2062"/>
      <c r="AC39" s="2064"/>
      <c r="AD39" s="2062"/>
      <c r="AE39" s="2064"/>
      <c r="AF39" s="512"/>
      <c r="AG39" s="515"/>
      <c r="AH39" s="494"/>
      <c r="AI39" s="494"/>
      <c r="AJ39" s="494"/>
      <c r="AK39" s="494"/>
      <c r="AL39" s="494"/>
      <c r="AM39" s="494"/>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row>
    <row r="40" spans="1:69" ht="15.75" customHeight="1">
      <c r="A40" s="351">
        <v>39</v>
      </c>
      <c r="B40" s="352" t="s">
        <v>65</v>
      </c>
      <c r="C40" s="365">
        <v>336129</v>
      </c>
      <c r="D40" s="2024">
        <v>35</v>
      </c>
      <c r="E40" s="513">
        <v>2.44</v>
      </c>
      <c r="F40" s="500">
        <v>32</v>
      </c>
      <c r="G40" s="365">
        <v>342282</v>
      </c>
      <c r="H40" s="2024">
        <v>36</v>
      </c>
      <c r="I40" s="513">
        <v>1.53</v>
      </c>
      <c r="J40" s="500">
        <v>20</v>
      </c>
      <c r="K40" s="365">
        <v>336555</v>
      </c>
      <c r="L40" s="356">
        <v>36</v>
      </c>
      <c r="M40" s="513">
        <v>2.32</v>
      </c>
      <c r="N40" s="500">
        <v>31</v>
      </c>
      <c r="O40" s="511"/>
      <c r="P40" s="374"/>
      <c r="Q40" s="374"/>
      <c r="R40" s="374"/>
      <c r="S40" s="2063"/>
      <c r="T40" s="2063"/>
      <c r="U40" s="514"/>
      <c r="V40" s="2063"/>
      <c r="W40" s="375"/>
      <c r="X40" s="514"/>
      <c r="Y40" s="2061"/>
      <c r="Z40" s="2062"/>
      <c r="AA40" s="2064"/>
      <c r="AB40" s="2062"/>
      <c r="AC40" s="2064"/>
      <c r="AD40" s="2062"/>
      <c r="AE40" s="2064"/>
      <c r="AF40" s="512"/>
      <c r="AG40" s="515"/>
      <c r="AH40" s="494"/>
      <c r="AI40" s="494"/>
      <c r="AJ40" s="494"/>
      <c r="AK40" s="494"/>
      <c r="AL40" s="494"/>
      <c r="AM40" s="494"/>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row>
    <row r="41" spans="1:69" ht="15.75" customHeight="1">
      <c r="A41" s="351">
        <v>40</v>
      </c>
      <c r="B41" s="352" t="s">
        <v>311</v>
      </c>
      <c r="C41" s="365">
        <v>350061</v>
      </c>
      <c r="D41" s="2024">
        <v>24</v>
      </c>
      <c r="E41" s="513">
        <v>1.03</v>
      </c>
      <c r="F41" s="500">
        <v>42</v>
      </c>
      <c r="G41" s="365">
        <v>315057</v>
      </c>
      <c r="H41" s="2024">
        <v>40</v>
      </c>
      <c r="I41" s="513">
        <v>-22.14</v>
      </c>
      <c r="J41" s="500">
        <v>41</v>
      </c>
      <c r="K41" s="365">
        <v>347297</v>
      </c>
      <c r="L41" s="356">
        <v>29</v>
      </c>
      <c r="M41" s="513">
        <v>-1.25</v>
      </c>
      <c r="N41" s="500">
        <v>44</v>
      </c>
      <c r="O41" s="511"/>
      <c r="P41" s="374"/>
      <c r="Q41" s="374"/>
      <c r="R41" s="374"/>
      <c r="S41" s="2063"/>
      <c r="T41" s="2063"/>
      <c r="U41" s="514"/>
      <c r="V41" s="2063"/>
      <c r="W41" s="375"/>
      <c r="X41" s="514"/>
      <c r="Y41" s="2061"/>
      <c r="Z41" s="2062"/>
      <c r="AA41" s="2064"/>
      <c r="AB41" s="2062"/>
      <c r="AC41" s="2064"/>
      <c r="AD41" s="2062"/>
      <c r="AE41" s="2064"/>
      <c r="AF41" s="512"/>
      <c r="AG41" s="515"/>
      <c r="AH41" s="494"/>
      <c r="AI41" s="494"/>
      <c r="AJ41" s="494"/>
      <c r="AK41" s="494"/>
      <c r="AL41" s="494"/>
      <c r="AM41" s="494"/>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row>
    <row r="42" spans="1:69" ht="15.75" customHeight="1">
      <c r="A42" s="351">
        <v>42</v>
      </c>
      <c r="B42" s="352" t="s">
        <v>66</v>
      </c>
      <c r="C42" s="365">
        <v>331799</v>
      </c>
      <c r="D42" s="2024">
        <v>39</v>
      </c>
      <c r="E42" s="513">
        <v>3.89</v>
      </c>
      <c r="F42" s="500">
        <v>20</v>
      </c>
      <c r="G42" s="365">
        <v>366714</v>
      </c>
      <c r="H42" s="2024">
        <v>30</v>
      </c>
      <c r="I42" s="513">
        <v>-5.08</v>
      </c>
      <c r="J42" s="500">
        <v>33</v>
      </c>
      <c r="K42" s="365">
        <v>333992</v>
      </c>
      <c r="L42" s="356">
        <v>39</v>
      </c>
      <c r="M42" s="513">
        <v>2.91</v>
      </c>
      <c r="N42" s="500">
        <v>25</v>
      </c>
      <c r="O42" s="511"/>
      <c r="P42" s="374"/>
      <c r="Q42" s="374"/>
      <c r="R42" s="374"/>
      <c r="S42" s="2063"/>
      <c r="T42" s="2063"/>
      <c r="U42" s="514"/>
      <c r="V42" s="2063"/>
      <c r="W42" s="375"/>
      <c r="X42" s="514"/>
      <c r="Y42" s="2061"/>
      <c r="Z42" s="2062"/>
      <c r="AA42" s="2064"/>
      <c r="AB42" s="2062"/>
      <c r="AC42" s="2064"/>
      <c r="AD42" s="2062"/>
      <c r="AE42" s="2064"/>
      <c r="AF42" s="512"/>
      <c r="AG42" s="515"/>
      <c r="AH42" s="494"/>
      <c r="AI42" s="494"/>
      <c r="AJ42" s="494"/>
      <c r="AK42" s="494"/>
      <c r="AL42" s="494"/>
      <c r="AM42" s="494"/>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5"/>
    </row>
    <row r="43" spans="1:69" ht="15.75" customHeight="1">
      <c r="A43" s="351">
        <v>43</v>
      </c>
      <c r="B43" s="352" t="s">
        <v>312</v>
      </c>
      <c r="C43" s="365">
        <v>354778</v>
      </c>
      <c r="D43" s="2024">
        <v>16</v>
      </c>
      <c r="E43" s="513">
        <v>2.86</v>
      </c>
      <c r="F43" s="500">
        <v>29</v>
      </c>
      <c r="G43" s="365">
        <v>386776</v>
      </c>
      <c r="H43" s="2024">
        <v>23</v>
      </c>
      <c r="I43" s="513">
        <v>4.02</v>
      </c>
      <c r="J43" s="500">
        <v>16</v>
      </c>
      <c r="K43" s="365">
        <v>356766</v>
      </c>
      <c r="L43" s="356">
        <v>19</v>
      </c>
      <c r="M43" s="513">
        <v>2.83</v>
      </c>
      <c r="N43" s="500">
        <v>26</v>
      </c>
      <c r="O43" s="511"/>
      <c r="P43" s="374"/>
      <c r="Q43" s="374"/>
      <c r="R43" s="374"/>
      <c r="S43" s="2063"/>
      <c r="T43" s="2063"/>
      <c r="U43" s="514"/>
      <c r="V43" s="2063"/>
      <c r="W43" s="494"/>
      <c r="X43" s="514"/>
      <c r="Y43" s="2061"/>
      <c r="Z43" s="2062"/>
      <c r="AA43" s="2064"/>
      <c r="AB43" s="2062"/>
      <c r="AC43" s="2064"/>
      <c r="AD43" s="2062"/>
      <c r="AE43" s="2064"/>
      <c r="AF43" s="512"/>
      <c r="AG43" s="515"/>
      <c r="AH43" s="494"/>
      <c r="AI43" s="494"/>
      <c r="AJ43" s="494"/>
      <c r="AK43" s="494"/>
      <c r="AL43" s="494"/>
      <c r="AM43" s="494"/>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5"/>
    </row>
    <row r="44" spans="1:69" ht="15.75" customHeight="1">
      <c r="A44" s="351">
        <v>45</v>
      </c>
      <c r="B44" s="352" t="s">
        <v>67</v>
      </c>
      <c r="C44" s="365">
        <v>380421</v>
      </c>
      <c r="D44" s="2024">
        <v>6</v>
      </c>
      <c r="E44" s="513">
        <v>-0.34</v>
      </c>
      <c r="F44" s="500">
        <v>45</v>
      </c>
      <c r="G44" s="365">
        <v>364922</v>
      </c>
      <c r="H44" s="2024">
        <v>32</v>
      </c>
      <c r="I44" s="513">
        <v>-14.17</v>
      </c>
      <c r="J44" s="500">
        <v>38</v>
      </c>
      <c r="K44" s="365">
        <v>379074</v>
      </c>
      <c r="L44" s="356">
        <v>7</v>
      </c>
      <c r="M44" s="513">
        <v>-1.83</v>
      </c>
      <c r="N44" s="500">
        <v>45</v>
      </c>
      <c r="O44" s="511"/>
      <c r="P44" s="374"/>
      <c r="Q44" s="374"/>
      <c r="R44" s="374"/>
      <c r="S44" s="2063"/>
      <c r="T44" s="2063"/>
      <c r="U44" s="514"/>
      <c r="V44" s="2063"/>
      <c r="W44" s="375"/>
      <c r="X44" s="514"/>
      <c r="Y44" s="2061"/>
      <c r="Z44" s="2062"/>
      <c r="AA44" s="2064"/>
      <c r="AB44" s="2062"/>
      <c r="AC44" s="2064"/>
      <c r="AD44" s="2062"/>
      <c r="AE44" s="2064"/>
      <c r="AF44" s="512"/>
      <c r="AG44" s="515"/>
      <c r="AH44" s="494"/>
      <c r="AI44" s="494"/>
      <c r="AJ44" s="494"/>
      <c r="AK44" s="494"/>
      <c r="AL44" s="494"/>
      <c r="AM44" s="494"/>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row>
    <row r="45" spans="1:39" s="375" customFormat="1" ht="18" customHeight="1">
      <c r="A45" s="351">
        <v>46</v>
      </c>
      <c r="B45" s="352" t="s">
        <v>68</v>
      </c>
      <c r="C45" s="365">
        <v>415904</v>
      </c>
      <c r="D45" s="2024">
        <v>1</v>
      </c>
      <c r="E45" s="513">
        <v>5.31</v>
      </c>
      <c r="F45" s="500">
        <v>8</v>
      </c>
      <c r="G45" s="365">
        <v>369902</v>
      </c>
      <c r="H45" s="2024">
        <v>28</v>
      </c>
      <c r="I45" s="513">
        <v>-3.56</v>
      </c>
      <c r="J45" s="500">
        <v>32</v>
      </c>
      <c r="K45" s="365">
        <v>412079</v>
      </c>
      <c r="L45" s="356">
        <v>1</v>
      </c>
      <c r="M45" s="513">
        <v>4.64</v>
      </c>
      <c r="N45" s="500">
        <v>13</v>
      </c>
      <c r="O45" s="511"/>
      <c r="P45" s="374"/>
      <c r="Q45" s="374"/>
      <c r="R45" s="374"/>
      <c r="S45" s="2063"/>
      <c r="T45" s="2063"/>
      <c r="U45" s="514"/>
      <c r="V45" s="2063"/>
      <c r="X45" s="514"/>
      <c r="Y45" s="2061"/>
      <c r="Z45" s="2062"/>
      <c r="AA45" s="2064"/>
      <c r="AB45" s="2062"/>
      <c r="AC45" s="2064"/>
      <c r="AD45" s="2062"/>
      <c r="AE45" s="2064"/>
      <c r="AF45" s="512"/>
      <c r="AG45" s="515"/>
      <c r="AH45" s="494"/>
      <c r="AI45" s="494"/>
      <c r="AJ45" s="494"/>
      <c r="AK45" s="494"/>
      <c r="AL45" s="494"/>
      <c r="AM45" s="494"/>
    </row>
    <row r="46" spans="1:69" ht="15.75" customHeight="1">
      <c r="A46" s="351">
        <v>50</v>
      </c>
      <c r="B46" s="352" t="s">
        <v>151</v>
      </c>
      <c r="C46" s="365">
        <v>333599</v>
      </c>
      <c r="D46" s="2024">
        <v>38</v>
      </c>
      <c r="E46" s="513">
        <v>5.65</v>
      </c>
      <c r="F46" s="500">
        <v>6</v>
      </c>
      <c r="G46" s="365">
        <v>363927</v>
      </c>
      <c r="H46" s="2024">
        <v>33</v>
      </c>
      <c r="I46" s="513">
        <v>2.99</v>
      </c>
      <c r="J46" s="500">
        <v>17</v>
      </c>
      <c r="K46" s="365">
        <v>335514</v>
      </c>
      <c r="L46" s="356">
        <v>37</v>
      </c>
      <c r="M46" s="513">
        <v>5.34</v>
      </c>
      <c r="N46" s="500">
        <v>6</v>
      </c>
      <c r="O46" s="511"/>
      <c r="P46" s="374"/>
      <c r="Q46" s="374"/>
      <c r="R46" s="374"/>
      <c r="S46" s="2063"/>
      <c r="T46" s="2063"/>
      <c r="U46" s="514"/>
      <c r="V46" s="2063"/>
      <c r="W46" s="375"/>
      <c r="X46" s="514"/>
      <c r="Y46" s="2061"/>
      <c r="Z46" s="2062"/>
      <c r="AA46" s="2064"/>
      <c r="AB46" s="2062"/>
      <c r="AC46" s="2064"/>
      <c r="AD46" s="2062"/>
      <c r="AE46" s="2064"/>
      <c r="AF46" s="512"/>
      <c r="AG46" s="515"/>
      <c r="AH46" s="494"/>
      <c r="AI46" s="494"/>
      <c r="AJ46" s="494"/>
      <c r="AK46" s="494"/>
      <c r="AL46" s="494"/>
      <c r="AM46" s="494"/>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row>
    <row r="47" spans="1:69" ht="15.75" customHeight="1">
      <c r="A47" s="351">
        <v>57</v>
      </c>
      <c r="B47" s="377" t="s">
        <v>152</v>
      </c>
      <c r="C47" s="2025">
        <v>348527</v>
      </c>
      <c r="D47" s="356">
        <v>26</v>
      </c>
      <c r="E47" s="513">
        <v>2</v>
      </c>
      <c r="F47" s="364">
        <v>37</v>
      </c>
      <c r="G47" s="2025">
        <v>382322</v>
      </c>
      <c r="H47" s="2024">
        <v>24</v>
      </c>
      <c r="I47" s="513">
        <v>6.21</v>
      </c>
      <c r="J47" s="500">
        <v>11</v>
      </c>
      <c r="K47" s="2025">
        <v>350757</v>
      </c>
      <c r="L47" s="356">
        <v>24</v>
      </c>
      <c r="M47" s="513">
        <v>2.21</v>
      </c>
      <c r="N47" s="500">
        <v>33</v>
      </c>
      <c r="O47" s="511"/>
      <c r="P47" s="374"/>
      <c r="Q47" s="374"/>
      <c r="R47" s="374"/>
      <c r="S47" s="2063"/>
      <c r="T47" s="2063"/>
      <c r="U47" s="514"/>
      <c r="V47" s="2063"/>
      <c r="W47" s="375"/>
      <c r="X47" s="514"/>
      <c r="Y47" s="2061"/>
      <c r="Z47" s="2062"/>
      <c r="AA47" s="2064"/>
      <c r="AB47" s="2062"/>
      <c r="AC47" s="2064"/>
      <c r="AD47" s="2062"/>
      <c r="AE47" s="2064"/>
      <c r="AF47" s="512"/>
      <c r="AG47" s="515"/>
      <c r="AH47" s="494"/>
      <c r="AI47" s="494"/>
      <c r="AJ47" s="494"/>
      <c r="AK47" s="494"/>
      <c r="AL47" s="494"/>
      <c r="AM47" s="494"/>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row>
    <row r="48" spans="1:69" ht="15.75" customHeight="1">
      <c r="A48" s="351">
        <v>62</v>
      </c>
      <c r="B48" s="352" t="s">
        <v>119</v>
      </c>
      <c r="C48" s="365">
        <v>380924</v>
      </c>
      <c r="D48" s="2024">
        <v>5</v>
      </c>
      <c r="E48" s="513">
        <v>3.96</v>
      </c>
      <c r="F48" s="500">
        <v>18</v>
      </c>
      <c r="G48" s="365">
        <v>300900</v>
      </c>
      <c r="H48" s="2024">
        <v>41</v>
      </c>
      <c r="I48" s="513">
        <v>12.87</v>
      </c>
      <c r="J48" s="500">
        <v>6</v>
      </c>
      <c r="K48" s="365">
        <v>374642</v>
      </c>
      <c r="L48" s="356">
        <v>10</v>
      </c>
      <c r="M48" s="513">
        <v>4.95</v>
      </c>
      <c r="N48" s="500">
        <v>8</v>
      </c>
      <c r="O48" s="511"/>
      <c r="P48" s="374"/>
      <c r="Q48" s="374"/>
      <c r="R48" s="374"/>
      <c r="S48" s="2063"/>
      <c r="T48" s="2063"/>
      <c r="U48" s="514"/>
      <c r="V48" s="2063"/>
      <c r="W48" s="375"/>
      <c r="X48" s="514"/>
      <c r="Y48" s="2061"/>
      <c r="Z48" s="2062"/>
      <c r="AA48" s="2064"/>
      <c r="AB48" s="2062"/>
      <c r="AC48" s="2064"/>
      <c r="AD48" s="2062"/>
      <c r="AE48" s="2064"/>
      <c r="AF48" s="512"/>
      <c r="AG48" s="515"/>
      <c r="AH48" s="494"/>
      <c r="AI48" s="494"/>
      <c r="AJ48" s="494"/>
      <c r="AK48" s="494"/>
      <c r="AL48" s="494"/>
      <c r="AM48" s="494"/>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row>
    <row r="49" spans="1:69" ht="15.75" customHeight="1">
      <c r="A49" s="351">
        <v>65</v>
      </c>
      <c r="B49" s="352" t="s">
        <v>313</v>
      </c>
      <c r="C49" s="365">
        <v>382462</v>
      </c>
      <c r="D49" s="2024">
        <v>4</v>
      </c>
      <c r="E49" s="513">
        <v>3.23</v>
      </c>
      <c r="F49" s="500">
        <v>27</v>
      </c>
      <c r="G49" s="365">
        <v>367883</v>
      </c>
      <c r="H49" s="2024">
        <v>29</v>
      </c>
      <c r="I49" s="513">
        <v>-20.11</v>
      </c>
      <c r="J49" s="500">
        <v>40</v>
      </c>
      <c r="K49" s="365">
        <v>381440</v>
      </c>
      <c r="L49" s="356">
        <v>6</v>
      </c>
      <c r="M49" s="513">
        <v>0.86</v>
      </c>
      <c r="N49" s="500">
        <v>41</v>
      </c>
      <c r="O49" s="511"/>
      <c r="P49" s="374"/>
      <c r="Q49" s="374"/>
      <c r="R49" s="374"/>
      <c r="S49" s="2063"/>
      <c r="T49" s="2063"/>
      <c r="U49" s="514"/>
      <c r="V49" s="2063"/>
      <c r="W49" s="375"/>
      <c r="X49" s="514"/>
      <c r="Y49" s="2061"/>
      <c r="Z49" s="2062"/>
      <c r="AA49" s="2064"/>
      <c r="AB49" s="2062"/>
      <c r="AC49" s="2064"/>
      <c r="AD49" s="2062"/>
      <c r="AE49" s="2064"/>
      <c r="AF49" s="512"/>
      <c r="AG49" s="515"/>
      <c r="AH49" s="494"/>
      <c r="AI49" s="494"/>
      <c r="AJ49" s="494"/>
      <c r="AK49" s="494"/>
      <c r="AL49" s="494"/>
      <c r="AM49" s="494"/>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5"/>
    </row>
    <row r="50" spans="1:69" ht="15.75" customHeight="1">
      <c r="A50" s="351">
        <v>70</v>
      </c>
      <c r="B50" s="352" t="s">
        <v>153</v>
      </c>
      <c r="C50" s="365">
        <v>352536</v>
      </c>
      <c r="D50" s="2024">
        <v>21</v>
      </c>
      <c r="E50" s="513">
        <v>-2.08</v>
      </c>
      <c r="F50" s="500">
        <v>46</v>
      </c>
      <c r="G50" s="365">
        <v>391102</v>
      </c>
      <c r="H50" s="2024">
        <v>21</v>
      </c>
      <c r="I50" s="513">
        <v>-6.35</v>
      </c>
      <c r="J50" s="500">
        <v>35</v>
      </c>
      <c r="K50" s="365">
        <v>354828</v>
      </c>
      <c r="L50" s="356">
        <v>22</v>
      </c>
      <c r="M50" s="513">
        <v>-2.66</v>
      </c>
      <c r="N50" s="500">
        <v>46</v>
      </c>
      <c r="O50" s="352"/>
      <c r="P50" s="374"/>
      <c r="Q50" s="387"/>
      <c r="R50" s="374"/>
      <c r="S50" s="2063"/>
      <c r="T50" s="2063"/>
      <c r="U50" s="514"/>
      <c r="V50" s="2063"/>
      <c r="W50" s="375"/>
      <c r="X50" s="514"/>
      <c r="Y50" s="2061"/>
      <c r="Z50" s="2062"/>
      <c r="AA50" s="2064"/>
      <c r="AB50" s="2062"/>
      <c r="AC50" s="2064"/>
      <c r="AD50" s="2062"/>
      <c r="AE50" s="2064"/>
      <c r="AF50" s="512"/>
      <c r="AG50" s="515"/>
      <c r="AH50" s="494"/>
      <c r="AI50" s="494"/>
      <c r="AJ50" s="494"/>
      <c r="AK50" s="494"/>
      <c r="AL50" s="494"/>
      <c r="AM50" s="494"/>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row>
    <row r="51" spans="1:69" ht="15.75" customHeight="1">
      <c r="A51" s="351">
        <v>73</v>
      </c>
      <c r="B51" s="352" t="s">
        <v>315</v>
      </c>
      <c r="C51" s="365">
        <v>376986</v>
      </c>
      <c r="D51" s="2024">
        <v>7</v>
      </c>
      <c r="E51" s="513">
        <v>4.38</v>
      </c>
      <c r="F51" s="500">
        <v>14</v>
      </c>
      <c r="G51" s="365">
        <v>446693</v>
      </c>
      <c r="H51" s="2024">
        <v>6</v>
      </c>
      <c r="I51" s="513">
        <v>14.15</v>
      </c>
      <c r="J51" s="500">
        <v>4</v>
      </c>
      <c r="K51" s="365">
        <v>381716</v>
      </c>
      <c r="L51" s="356">
        <v>5</v>
      </c>
      <c r="M51" s="513">
        <v>4.99</v>
      </c>
      <c r="N51" s="500">
        <v>7</v>
      </c>
      <c r="O51" s="511"/>
      <c r="P51" s="374"/>
      <c r="Q51" s="374"/>
      <c r="R51" s="374"/>
      <c r="S51" s="2063"/>
      <c r="T51" s="2063"/>
      <c r="U51" s="514"/>
      <c r="V51" s="2063"/>
      <c r="W51" s="494"/>
      <c r="X51" s="514"/>
      <c r="Y51" s="2061"/>
      <c r="Z51" s="2062"/>
      <c r="AA51" s="2064"/>
      <c r="AB51" s="2062"/>
      <c r="AC51" s="2064"/>
      <c r="AD51" s="2062"/>
      <c r="AE51" s="2064"/>
      <c r="AF51" s="512"/>
      <c r="AG51" s="515"/>
      <c r="AH51" s="494"/>
      <c r="AI51" s="494"/>
      <c r="AJ51" s="494"/>
      <c r="AK51" s="494"/>
      <c r="AL51" s="494"/>
      <c r="AM51" s="494"/>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row>
    <row r="52" spans="1:69" ht="15.75" customHeight="1">
      <c r="A52" s="351">
        <v>79</v>
      </c>
      <c r="B52" s="352" t="s">
        <v>317</v>
      </c>
      <c r="C52" s="365">
        <v>357051</v>
      </c>
      <c r="D52" s="2024">
        <v>15</v>
      </c>
      <c r="E52" s="513">
        <v>3.98</v>
      </c>
      <c r="F52" s="500">
        <v>17</v>
      </c>
      <c r="G52" s="365">
        <v>400194</v>
      </c>
      <c r="H52" s="2024">
        <v>19</v>
      </c>
      <c r="I52" s="513">
        <v>-5.32</v>
      </c>
      <c r="J52" s="500">
        <v>34</v>
      </c>
      <c r="K52" s="365">
        <v>360250</v>
      </c>
      <c r="L52" s="356">
        <v>15</v>
      </c>
      <c r="M52" s="513">
        <v>2.75</v>
      </c>
      <c r="N52" s="500">
        <v>27</v>
      </c>
      <c r="O52" s="511"/>
      <c r="P52" s="374"/>
      <c r="Q52" s="374"/>
      <c r="R52" s="374"/>
      <c r="S52" s="2063"/>
      <c r="T52" s="2063"/>
      <c r="U52" s="514"/>
      <c r="V52" s="2063"/>
      <c r="W52" s="494"/>
      <c r="X52" s="514"/>
      <c r="Y52" s="2061"/>
      <c r="Z52" s="2062"/>
      <c r="AA52" s="2064"/>
      <c r="AB52" s="2062"/>
      <c r="AC52" s="2064"/>
      <c r="AD52" s="2062"/>
      <c r="AE52" s="2064"/>
      <c r="AF52" s="512"/>
      <c r="AG52" s="515"/>
      <c r="AH52" s="494"/>
      <c r="AI52" s="494"/>
      <c r="AJ52" s="494"/>
      <c r="AK52" s="494"/>
      <c r="AL52" s="494"/>
      <c r="AM52" s="494"/>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row>
    <row r="53" spans="1:69" ht="15.75" customHeight="1">
      <c r="A53" s="351">
        <v>86</v>
      </c>
      <c r="B53" s="352" t="s">
        <v>154</v>
      </c>
      <c r="C53" s="365">
        <v>344687</v>
      </c>
      <c r="D53" s="2024">
        <v>30</v>
      </c>
      <c r="E53" s="513">
        <v>4.82</v>
      </c>
      <c r="F53" s="500">
        <v>11</v>
      </c>
      <c r="G53" s="365">
        <v>393650</v>
      </c>
      <c r="H53" s="2024">
        <v>20</v>
      </c>
      <c r="I53" s="513">
        <v>0.02</v>
      </c>
      <c r="J53" s="500">
        <v>22</v>
      </c>
      <c r="K53" s="365">
        <v>347002</v>
      </c>
      <c r="L53" s="356">
        <v>30</v>
      </c>
      <c r="M53" s="513">
        <v>4.39</v>
      </c>
      <c r="N53" s="500">
        <v>14</v>
      </c>
      <c r="O53" s="511"/>
      <c r="P53" s="374"/>
      <c r="Q53" s="374"/>
      <c r="R53" s="374"/>
      <c r="S53" s="2063"/>
      <c r="T53" s="2063"/>
      <c r="U53" s="514"/>
      <c r="V53" s="2063"/>
      <c r="W53" s="375"/>
      <c r="X53" s="514"/>
      <c r="Y53" s="2061"/>
      <c r="Z53" s="2062"/>
      <c r="AA53" s="2064"/>
      <c r="AB53" s="2062"/>
      <c r="AC53" s="2064"/>
      <c r="AD53" s="2062"/>
      <c r="AE53" s="2064"/>
      <c r="AF53" s="512"/>
      <c r="AG53" s="515"/>
      <c r="AH53" s="494"/>
      <c r="AI53" s="494"/>
      <c r="AJ53" s="494"/>
      <c r="AK53" s="494"/>
      <c r="AL53" s="494"/>
      <c r="AM53" s="494"/>
      <c r="AN53" s="375"/>
      <c r="AO53" s="375"/>
      <c r="AP53" s="375"/>
      <c r="AQ53" s="375"/>
      <c r="AR53" s="375"/>
      <c r="AS53" s="375"/>
      <c r="AT53" s="375"/>
      <c r="AU53" s="375"/>
      <c r="AV53" s="375"/>
      <c r="AW53" s="375"/>
      <c r="AX53" s="375"/>
      <c r="AY53" s="375"/>
      <c r="AZ53" s="375"/>
      <c r="BA53" s="375"/>
      <c r="BB53" s="375"/>
      <c r="BC53" s="375"/>
      <c r="BD53" s="375"/>
      <c r="BE53" s="375"/>
      <c r="BF53" s="375"/>
      <c r="BG53" s="375"/>
      <c r="BH53" s="375"/>
      <c r="BI53" s="375"/>
      <c r="BJ53" s="375"/>
      <c r="BK53" s="375"/>
      <c r="BL53" s="375"/>
      <c r="BM53" s="375"/>
      <c r="BN53" s="375"/>
      <c r="BO53" s="375"/>
      <c r="BP53" s="375"/>
      <c r="BQ53" s="375"/>
    </row>
    <row r="54" spans="1:69" ht="15.75" customHeight="1">
      <c r="A54" s="351">
        <v>93</v>
      </c>
      <c r="B54" s="352" t="s">
        <v>319</v>
      </c>
      <c r="C54" s="365">
        <v>338282</v>
      </c>
      <c r="D54" s="2024">
        <v>32</v>
      </c>
      <c r="E54" s="513">
        <v>4.1</v>
      </c>
      <c r="F54" s="500">
        <v>15</v>
      </c>
      <c r="G54" s="365">
        <v>409211</v>
      </c>
      <c r="H54" s="2024">
        <v>15</v>
      </c>
      <c r="I54" s="513">
        <v>18.18</v>
      </c>
      <c r="J54" s="500">
        <v>2</v>
      </c>
      <c r="K54" s="365">
        <v>341682</v>
      </c>
      <c r="L54" s="356">
        <v>32</v>
      </c>
      <c r="M54" s="513">
        <v>4.77</v>
      </c>
      <c r="N54" s="500">
        <v>10</v>
      </c>
      <c r="O54" s="511"/>
      <c r="P54" s="374"/>
      <c r="Q54" s="374"/>
      <c r="R54" s="374"/>
      <c r="S54" s="2063"/>
      <c r="T54" s="2063"/>
      <c r="U54" s="514"/>
      <c r="V54" s="2063"/>
      <c r="W54" s="494"/>
      <c r="X54" s="514"/>
      <c r="Y54" s="2061"/>
      <c r="Z54" s="2062"/>
      <c r="AA54" s="2064"/>
      <c r="AB54" s="2062"/>
      <c r="AC54" s="2064"/>
      <c r="AD54" s="2062"/>
      <c r="AE54" s="2064"/>
      <c r="AF54" s="512"/>
      <c r="AG54" s="515"/>
      <c r="AH54" s="494"/>
      <c r="AI54" s="494"/>
      <c r="AJ54" s="494"/>
      <c r="AK54" s="494"/>
      <c r="AL54" s="494"/>
      <c r="AM54" s="494"/>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5"/>
      <c r="BL54" s="375"/>
      <c r="BM54" s="375"/>
      <c r="BN54" s="375"/>
      <c r="BO54" s="375"/>
      <c r="BP54" s="375"/>
      <c r="BQ54" s="375"/>
    </row>
    <row r="55" spans="1:39" s="375" customFormat="1" ht="18" customHeight="1">
      <c r="A55" s="351">
        <v>95</v>
      </c>
      <c r="B55" s="352" t="s">
        <v>321</v>
      </c>
      <c r="C55" s="365">
        <v>312840</v>
      </c>
      <c r="D55" s="2024">
        <v>41</v>
      </c>
      <c r="E55" s="513">
        <v>1.35</v>
      </c>
      <c r="F55" s="500">
        <v>40</v>
      </c>
      <c r="G55" s="365">
        <v>336619</v>
      </c>
      <c r="H55" s="2024">
        <v>37</v>
      </c>
      <c r="I55" s="513">
        <v>-3.51</v>
      </c>
      <c r="J55" s="500">
        <v>31</v>
      </c>
      <c r="K55" s="365">
        <v>314423</v>
      </c>
      <c r="L55" s="356">
        <v>41</v>
      </c>
      <c r="M55" s="2026">
        <v>0.81</v>
      </c>
      <c r="N55" s="500">
        <v>42</v>
      </c>
      <c r="O55" s="511"/>
      <c r="P55" s="374"/>
      <c r="Q55" s="374"/>
      <c r="R55" s="374"/>
      <c r="S55" s="2063"/>
      <c r="T55" s="2063"/>
      <c r="U55" s="514"/>
      <c r="V55" s="2063"/>
      <c r="W55" s="494"/>
      <c r="X55" s="514"/>
      <c r="Y55" s="2061"/>
      <c r="Z55" s="2062"/>
      <c r="AA55" s="2064"/>
      <c r="AB55" s="2062"/>
      <c r="AC55" s="2064"/>
      <c r="AD55" s="2062"/>
      <c r="AE55" s="2064"/>
      <c r="AF55" s="512"/>
      <c r="AG55" s="515"/>
      <c r="AH55" s="494"/>
      <c r="AI55" s="494"/>
      <c r="AJ55" s="494"/>
      <c r="AK55" s="494"/>
      <c r="AL55" s="494"/>
      <c r="AM55" s="494"/>
    </row>
    <row r="56" spans="1:69" ht="15.75" customHeight="1">
      <c r="A56" s="516">
        <v>301</v>
      </c>
      <c r="B56" s="517" t="s">
        <v>70</v>
      </c>
      <c r="C56" s="2027">
        <v>274504</v>
      </c>
      <c r="D56" s="2028">
        <v>43</v>
      </c>
      <c r="E56" s="2029">
        <v>-3.3</v>
      </c>
      <c r="F56" s="2030">
        <v>47</v>
      </c>
      <c r="G56" s="2027"/>
      <c r="H56" s="2031"/>
      <c r="I56" s="2029"/>
      <c r="J56" s="2032"/>
      <c r="K56" s="2027">
        <v>274504</v>
      </c>
      <c r="L56" s="2031">
        <v>43</v>
      </c>
      <c r="M56" s="513">
        <v>-3.3</v>
      </c>
      <c r="N56" s="2030">
        <v>47</v>
      </c>
      <c r="O56" s="511"/>
      <c r="P56" s="374"/>
      <c r="Q56" s="374"/>
      <c r="R56" s="374"/>
      <c r="S56" s="2063"/>
      <c r="T56" s="2050"/>
      <c r="U56" s="514"/>
      <c r="V56" s="2063"/>
      <c r="W56" s="375"/>
      <c r="X56" s="514"/>
      <c r="Y56" s="2061"/>
      <c r="Z56" s="2062"/>
      <c r="AA56" s="2064"/>
      <c r="AB56" s="2062"/>
      <c r="AC56" s="2064"/>
      <c r="AD56" s="2062"/>
      <c r="AE56" s="2064"/>
      <c r="AF56" s="512"/>
      <c r="AG56" s="515"/>
      <c r="AH56" s="494"/>
      <c r="AI56" s="494"/>
      <c r="AJ56" s="494"/>
      <c r="AK56" s="494"/>
      <c r="AL56" s="494"/>
      <c r="AM56" s="494"/>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5"/>
      <c r="BM56" s="375"/>
      <c r="BN56" s="375"/>
      <c r="BO56" s="375"/>
      <c r="BP56" s="375"/>
      <c r="BQ56" s="375"/>
    </row>
    <row r="57" spans="1:69" ht="15.75" customHeight="1" hidden="1">
      <c r="A57" s="351">
        <v>302</v>
      </c>
      <c r="B57" s="352" t="s">
        <v>74</v>
      </c>
      <c r="C57" s="511" t="s">
        <v>349</v>
      </c>
      <c r="D57" s="2033" t="s">
        <v>349</v>
      </c>
      <c r="E57" s="2034" t="s">
        <v>349</v>
      </c>
      <c r="F57" s="2035" t="s">
        <v>349</v>
      </c>
      <c r="G57" s="511"/>
      <c r="H57" s="2033"/>
      <c r="I57" s="2034"/>
      <c r="J57" s="2035"/>
      <c r="K57" s="511" t="s">
        <v>349</v>
      </c>
      <c r="L57" s="2036" t="s">
        <v>349</v>
      </c>
      <c r="M57" s="2034" t="s">
        <v>349</v>
      </c>
      <c r="N57" s="2035" t="s">
        <v>349</v>
      </c>
      <c r="O57" s="511"/>
      <c r="P57" s="374"/>
      <c r="Q57" s="374"/>
      <c r="R57" s="374"/>
      <c r="S57" s="2063"/>
      <c r="T57" s="2050"/>
      <c r="U57" s="514"/>
      <c r="V57" s="2063"/>
      <c r="W57" s="375"/>
      <c r="X57" s="514"/>
      <c r="Y57" s="2061"/>
      <c r="Z57" s="2062"/>
      <c r="AA57" s="2064"/>
      <c r="AB57" s="2062"/>
      <c r="AC57" s="2064"/>
      <c r="AD57" s="2062"/>
      <c r="AE57" s="2064"/>
      <c r="AF57" s="512"/>
      <c r="AG57" s="515"/>
      <c r="AH57" s="494"/>
      <c r="AI57" s="494"/>
      <c r="AJ57" s="494"/>
      <c r="AK57" s="494"/>
      <c r="AL57" s="494"/>
      <c r="AM57" s="494"/>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c r="BP57" s="375"/>
      <c r="BQ57" s="375"/>
    </row>
    <row r="58" spans="1:69" ht="15.75" customHeight="1">
      <c r="A58" s="351">
        <v>303</v>
      </c>
      <c r="B58" s="352" t="s">
        <v>75</v>
      </c>
      <c r="C58" s="365">
        <v>248213</v>
      </c>
      <c r="D58" s="2024">
        <v>44</v>
      </c>
      <c r="E58" s="513">
        <v>8.64</v>
      </c>
      <c r="F58" s="500">
        <v>2</v>
      </c>
      <c r="G58" s="365"/>
      <c r="H58" s="2024"/>
      <c r="I58" s="513"/>
      <c r="J58" s="500"/>
      <c r="K58" s="365">
        <v>248213</v>
      </c>
      <c r="L58" s="356">
        <v>44</v>
      </c>
      <c r="M58" s="513">
        <v>8.64</v>
      </c>
      <c r="N58" s="500">
        <v>2</v>
      </c>
      <c r="O58" s="511"/>
      <c r="P58" s="374"/>
      <c r="Q58" s="374"/>
      <c r="R58" s="374"/>
      <c r="S58" s="2063"/>
      <c r="T58" s="2050"/>
      <c r="U58" s="514"/>
      <c r="V58" s="2063"/>
      <c r="W58" s="375"/>
      <c r="X58" s="514"/>
      <c r="Y58" s="2061"/>
      <c r="Z58" s="2062"/>
      <c r="AA58" s="2064"/>
      <c r="AB58" s="2062"/>
      <c r="AC58" s="2064"/>
      <c r="AD58" s="2062"/>
      <c r="AE58" s="2064"/>
      <c r="AF58" s="512"/>
      <c r="AG58" s="515"/>
      <c r="AH58" s="494"/>
      <c r="AI58" s="494"/>
      <c r="AJ58" s="494"/>
      <c r="AK58" s="494"/>
      <c r="AL58" s="494"/>
      <c r="AM58" s="494"/>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row>
    <row r="59" spans="1:69" ht="15.75" customHeight="1">
      <c r="A59" s="351">
        <v>305</v>
      </c>
      <c r="B59" s="352" t="s">
        <v>76</v>
      </c>
      <c r="C59" s="365">
        <v>289329</v>
      </c>
      <c r="D59" s="2024">
        <v>42</v>
      </c>
      <c r="E59" s="513">
        <v>12.29</v>
      </c>
      <c r="F59" s="500">
        <v>1</v>
      </c>
      <c r="G59" s="365"/>
      <c r="H59" s="2024"/>
      <c r="I59" s="513"/>
      <c r="J59" s="500"/>
      <c r="K59" s="365">
        <v>289329</v>
      </c>
      <c r="L59" s="356">
        <v>42</v>
      </c>
      <c r="M59" s="513">
        <v>12.29</v>
      </c>
      <c r="N59" s="500">
        <v>1</v>
      </c>
      <c r="O59" s="511"/>
      <c r="P59" s="374"/>
      <c r="Q59" s="374"/>
      <c r="R59" s="374"/>
      <c r="S59" s="2063"/>
      <c r="T59" s="2050"/>
      <c r="U59" s="514"/>
      <c r="V59" s="2063"/>
      <c r="W59" s="375"/>
      <c r="X59" s="514"/>
      <c r="Y59" s="2061"/>
      <c r="Z59" s="2062"/>
      <c r="AA59" s="2064"/>
      <c r="AB59" s="2062"/>
      <c r="AC59" s="2064"/>
      <c r="AD59" s="2062"/>
      <c r="AE59" s="2064"/>
      <c r="AF59" s="512"/>
      <c r="AG59" s="515"/>
      <c r="AH59" s="494"/>
      <c r="AI59" s="494"/>
      <c r="AJ59" s="494"/>
      <c r="AK59" s="494"/>
      <c r="AL59" s="494"/>
      <c r="AM59" s="494"/>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5"/>
      <c r="BM59" s="375"/>
      <c r="BN59" s="375"/>
      <c r="BO59" s="375"/>
      <c r="BP59" s="375"/>
      <c r="BQ59" s="375"/>
    </row>
    <row r="60" spans="1:69" ht="15.75" customHeight="1">
      <c r="A60" s="351">
        <v>306</v>
      </c>
      <c r="B60" s="352" t="s">
        <v>82</v>
      </c>
      <c r="C60" s="365">
        <v>158139</v>
      </c>
      <c r="D60" s="2024">
        <v>48</v>
      </c>
      <c r="E60" s="513">
        <v>3.72</v>
      </c>
      <c r="F60" s="500">
        <v>22</v>
      </c>
      <c r="G60" s="365"/>
      <c r="H60" s="2024"/>
      <c r="I60" s="513"/>
      <c r="J60" s="500"/>
      <c r="K60" s="365">
        <v>158139</v>
      </c>
      <c r="L60" s="356">
        <v>48</v>
      </c>
      <c r="M60" s="513">
        <v>3.72</v>
      </c>
      <c r="N60" s="500">
        <v>19</v>
      </c>
      <c r="O60" s="511"/>
      <c r="P60" s="374"/>
      <c r="Q60" s="374"/>
      <c r="R60" s="374"/>
      <c r="S60" s="2063"/>
      <c r="T60" s="2050"/>
      <c r="U60" s="514"/>
      <c r="V60" s="2063"/>
      <c r="W60" s="375"/>
      <c r="X60" s="514"/>
      <c r="Y60" s="2061"/>
      <c r="Z60" s="2062"/>
      <c r="AA60" s="2064"/>
      <c r="AB60" s="2062"/>
      <c r="AC60" s="2064"/>
      <c r="AD60" s="2062"/>
      <c r="AE60" s="2064"/>
      <c r="AF60" s="512"/>
      <c r="AG60" s="515"/>
      <c r="AH60" s="494"/>
      <c r="AI60" s="494"/>
      <c r="AJ60" s="494"/>
      <c r="AK60" s="494"/>
      <c r="AL60" s="494"/>
      <c r="AM60" s="494"/>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5"/>
      <c r="BM60" s="375"/>
      <c r="BN60" s="375"/>
      <c r="BO60" s="375"/>
      <c r="BP60" s="375"/>
      <c r="BQ60" s="375"/>
    </row>
    <row r="61" spans="1:69" ht="15.75" customHeight="1">
      <c r="A61" s="351">
        <v>307</v>
      </c>
      <c r="B61" s="352" t="s">
        <v>83</v>
      </c>
      <c r="C61" s="365">
        <v>165710</v>
      </c>
      <c r="D61" s="2024">
        <v>47</v>
      </c>
      <c r="E61" s="513">
        <v>4.74</v>
      </c>
      <c r="F61" s="500">
        <v>13</v>
      </c>
      <c r="G61" s="365"/>
      <c r="H61" s="2024"/>
      <c r="I61" s="513"/>
      <c r="J61" s="500"/>
      <c r="K61" s="365">
        <v>165710</v>
      </c>
      <c r="L61" s="356">
        <v>47</v>
      </c>
      <c r="M61" s="513">
        <v>4.74</v>
      </c>
      <c r="N61" s="500">
        <v>11</v>
      </c>
      <c r="O61" s="511"/>
      <c r="P61" s="374"/>
      <c r="Q61" s="374"/>
      <c r="R61" s="374"/>
      <c r="S61" s="2063"/>
      <c r="T61" s="2050"/>
      <c r="U61" s="514"/>
      <c r="V61" s="2063"/>
      <c r="W61" s="375"/>
      <c r="X61" s="514"/>
      <c r="Y61" s="2061"/>
      <c r="Z61" s="2062"/>
      <c r="AA61" s="2064"/>
      <c r="AB61" s="2062"/>
      <c r="AC61" s="2064"/>
      <c r="AD61" s="2062"/>
      <c r="AE61" s="2064"/>
      <c r="AF61" s="512"/>
      <c r="AG61" s="515"/>
      <c r="AH61" s="494"/>
      <c r="AI61" s="494"/>
      <c r="AJ61" s="494"/>
      <c r="AK61" s="494"/>
      <c r="AL61" s="494"/>
      <c r="AM61" s="494"/>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c r="BP61" s="375"/>
      <c r="BQ61" s="375"/>
    </row>
    <row r="62" spans="1:69" ht="15.75" customHeight="1">
      <c r="A62" s="351">
        <v>308</v>
      </c>
      <c r="B62" s="352" t="s">
        <v>88</v>
      </c>
      <c r="C62" s="365">
        <v>197244</v>
      </c>
      <c r="D62" s="2024">
        <v>46</v>
      </c>
      <c r="E62" s="513">
        <v>-4.36</v>
      </c>
      <c r="F62" s="500">
        <v>48</v>
      </c>
      <c r="G62" s="365"/>
      <c r="H62" s="2024"/>
      <c r="I62" s="513"/>
      <c r="J62" s="500"/>
      <c r="K62" s="365">
        <v>197244</v>
      </c>
      <c r="L62" s="356">
        <v>46</v>
      </c>
      <c r="M62" s="513">
        <v>-4.36</v>
      </c>
      <c r="N62" s="500">
        <v>48</v>
      </c>
      <c r="O62" s="511"/>
      <c r="P62" s="374"/>
      <c r="Q62" s="374"/>
      <c r="R62" s="374"/>
      <c r="S62" s="2063"/>
      <c r="T62" s="2050"/>
      <c r="U62" s="514"/>
      <c r="V62" s="2063"/>
      <c r="W62" s="375"/>
      <c r="X62" s="514"/>
      <c r="Y62" s="2061"/>
      <c r="Z62" s="2062"/>
      <c r="AA62" s="2064"/>
      <c r="AB62" s="2062"/>
      <c r="AC62" s="2064"/>
      <c r="AD62" s="2062"/>
      <c r="AE62" s="2064"/>
      <c r="AF62" s="512"/>
      <c r="AG62" s="515"/>
      <c r="AH62" s="494"/>
      <c r="AI62" s="494"/>
      <c r="AJ62" s="494"/>
      <c r="AK62" s="494"/>
      <c r="AL62" s="494"/>
      <c r="AM62" s="494"/>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row>
    <row r="63" spans="1:69" s="379" customFormat="1" ht="15.75" customHeight="1">
      <c r="A63" s="518">
        <v>309</v>
      </c>
      <c r="B63" s="519" t="s">
        <v>89</v>
      </c>
      <c r="C63" s="2037">
        <v>197411</v>
      </c>
      <c r="D63" s="2038">
        <v>45</v>
      </c>
      <c r="E63" s="2039">
        <v>2.05</v>
      </c>
      <c r="F63" s="2040">
        <v>36</v>
      </c>
      <c r="G63" s="2037"/>
      <c r="H63" s="2041"/>
      <c r="I63" s="2039"/>
      <c r="J63" s="2040"/>
      <c r="K63" s="2037">
        <v>197411</v>
      </c>
      <c r="L63" s="2041">
        <v>45</v>
      </c>
      <c r="M63" s="2039">
        <v>2.05</v>
      </c>
      <c r="N63" s="2040">
        <v>35</v>
      </c>
      <c r="O63" s="511"/>
      <c r="P63" s="374"/>
      <c r="Q63" s="374"/>
      <c r="R63" s="374"/>
      <c r="S63" s="2063"/>
      <c r="T63" s="2050"/>
      <c r="U63" s="514"/>
      <c r="V63" s="2063"/>
      <c r="W63" s="375"/>
      <c r="X63" s="514"/>
      <c r="Y63" s="2061"/>
      <c r="Z63" s="2062"/>
      <c r="AA63" s="2064"/>
      <c r="AB63" s="2062"/>
      <c r="AC63" s="2064"/>
      <c r="AD63" s="2062"/>
      <c r="AE63" s="2064"/>
      <c r="AF63" s="512"/>
      <c r="AG63" s="515"/>
      <c r="AH63" s="494"/>
      <c r="AI63" s="494"/>
      <c r="AJ63" s="494"/>
      <c r="AK63" s="494"/>
      <c r="AL63" s="494"/>
      <c r="AM63" s="494"/>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5"/>
      <c r="BJ63" s="375"/>
      <c r="BK63" s="375"/>
      <c r="BL63" s="375"/>
      <c r="BM63" s="375"/>
      <c r="BN63" s="375"/>
      <c r="BO63" s="375"/>
      <c r="BP63" s="375"/>
      <c r="BQ63" s="375"/>
    </row>
    <row r="64" spans="2:69" ht="15" customHeight="1">
      <c r="B64" s="520"/>
      <c r="C64" s="521"/>
      <c r="D64" s="521"/>
      <c r="E64" s="521"/>
      <c r="F64" s="521"/>
      <c r="G64" s="521"/>
      <c r="H64" s="521"/>
      <c r="I64" s="521"/>
      <c r="J64" s="521"/>
      <c r="K64" s="521"/>
      <c r="L64" s="521"/>
      <c r="M64" s="521"/>
      <c r="N64" s="521"/>
      <c r="P64" s="375"/>
      <c r="Q64" s="375"/>
      <c r="R64" s="375"/>
      <c r="S64" s="375"/>
      <c r="T64" s="2047"/>
      <c r="U64" s="375"/>
      <c r="V64" s="375"/>
      <c r="W64" s="375"/>
      <c r="X64" s="375"/>
      <c r="Y64" s="375"/>
      <c r="Z64" s="375"/>
      <c r="AA64" s="375"/>
      <c r="AB64" s="375"/>
      <c r="AC64" s="375"/>
      <c r="AD64" s="375"/>
      <c r="AE64" s="375"/>
      <c r="AF64" s="375"/>
      <c r="AG64" s="2049"/>
      <c r="AH64" s="494"/>
      <c r="AI64" s="494"/>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c r="BK64" s="375"/>
      <c r="BL64" s="375"/>
      <c r="BM64" s="375"/>
      <c r="BN64" s="375"/>
      <c r="BO64" s="375"/>
      <c r="BP64" s="375"/>
      <c r="BQ64" s="375"/>
    </row>
    <row r="65" spans="2:69" ht="15" customHeight="1">
      <c r="B65" s="522"/>
      <c r="P65" s="375"/>
      <c r="Q65" s="375"/>
      <c r="R65" s="375"/>
      <c r="S65" s="375"/>
      <c r="T65" s="2047"/>
      <c r="U65" s="375"/>
      <c r="V65" s="375"/>
      <c r="W65" s="375"/>
      <c r="X65" s="375"/>
      <c r="Y65" s="375"/>
      <c r="Z65" s="375"/>
      <c r="AA65" s="375"/>
      <c r="AB65" s="375"/>
      <c r="AC65" s="375"/>
      <c r="AD65" s="375"/>
      <c r="AE65" s="375"/>
      <c r="AF65" s="375"/>
      <c r="AG65" s="2049"/>
      <c r="AH65" s="375"/>
      <c r="AI65" s="2049"/>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row>
    <row r="66" spans="16:69" ht="12">
      <c r="P66" s="375"/>
      <c r="Q66" s="375"/>
      <c r="R66" s="375"/>
      <c r="S66" s="375"/>
      <c r="T66" s="2047"/>
      <c r="U66" s="375"/>
      <c r="V66" s="375"/>
      <c r="W66" s="375"/>
      <c r="X66" s="375"/>
      <c r="Y66" s="375"/>
      <c r="Z66" s="375"/>
      <c r="AA66" s="375"/>
      <c r="AB66" s="375"/>
      <c r="AC66" s="375"/>
      <c r="AD66" s="375"/>
      <c r="AE66" s="375"/>
      <c r="AF66" s="375"/>
      <c r="AG66" s="2049"/>
      <c r="AH66" s="375"/>
      <c r="AI66" s="2049"/>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row>
    <row r="67" spans="16:69" ht="12">
      <c r="P67" s="375"/>
      <c r="Q67" s="375"/>
      <c r="R67" s="375"/>
      <c r="S67" s="375"/>
      <c r="T67" s="2047"/>
      <c r="U67" s="375"/>
      <c r="V67" s="375"/>
      <c r="W67" s="375"/>
      <c r="X67" s="375"/>
      <c r="Y67" s="375"/>
      <c r="Z67" s="375"/>
      <c r="AA67" s="375"/>
      <c r="AB67" s="375"/>
      <c r="AC67" s="375"/>
      <c r="AD67" s="375"/>
      <c r="AE67" s="375"/>
      <c r="AF67" s="375"/>
      <c r="AG67" s="2049"/>
      <c r="AH67" s="375"/>
      <c r="AI67" s="2049"/>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5"/>
      <c r="BO67" s="375"/>
      <c r="BP67" s="375"/>
      <c r="BQ67" s="375"/>
    </row>
    <row r="68" spans="16:69" ht="12">
      <c r="P68" s="375"/>
      <c r="Q68" s="375"/>
      <c r="R68" s="375"/>
      <c r="S68" s="375"/>
      <c r="T68" s="2047"/>
      <c r="U68" s="375"/>
      <c r="V68" s="375"/>
      <c r="W68" s="375"/>
      <c r="X68" s="375"/>
      <c r="Y68" s="375"/>
      <c r="Z68" s="375"/>
      <c r="AA68" s="375"/>
      <c r="AB68" s="375"/>
      <c r="AC68" s="375"/>
      <c r="AD68" s="375"/>
      <c r="AE68" s="375"/>
      <c r="AF68" s="375"/>
      <c r="AG68" s="2049"/>
      <c r="AH68" s="375"/>
      <c r="AI68" s="2049"/>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c r="BF68" s="375"/>
      <c r="BG68" s="375"/>
      <c r="BH68" s="375"/>
      <c r="BI68" s="375"/>
      <c r="BJ68" s="375"/>
      <c r="BK68" s="375"/>
      <c r="BL68" s="375"/>
      <c r="BM68" s="375"/>
      <c r="BN68" s="375"/>
      <c r="BO68" s="375"/>
      <c r="BP68" s="375"/>
      <c r="BQ68" s="375"/>
    </row>
    <row r="69" spans="16:69" ht="12">
      <c r="P69" s="375"/>
      <c r="Q69" s="375"/>
      <c r="R69" s="375"/>
      <c r="S69" s="375"/>
      <c r="T69" s="2047"/>
      <c r="U69" s="375"/>
      <c r="V69" s="375"/>
      <c r="W69" s="375"/>
      <c r="X69" s="375"/>
      <c r="Y69" s="375"/>
      <c r="Z69" s="375"/>
      <c r="AA69" s="375"/>
      <c r="AB69" s="375"/>
      <c r="AC69" s="375"/>
      <c r="AD69" s="375"/>
      <c r="AE69" s="375"/>
      <c r="AF69" s="375"/>
      <c r="AG69" s="2049"/>
      <c r="AH69" s="375"/>
      <c r="AI69" s="2049"/>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c r="BF69" s="375"/>
      <c r="BG69" s="375"/>
      <c r="BH69" s="375"/>
      <c r="BI69" s="375"/>
      <c r="BJ69" s="375"/>
      <c r="BK69" s="375"/>
      <c r="BL69" s="375"/>
      <c r="BM69" s="375"/>
      <c r="BN69" s="375"/>
      <c r="BO69" s="375"/>
      <c r="BP69" s="375"/>
      <c r="BQ69" s="375"/>
    </row>
    <row r="70" spans="16:69" ht="12">
      <c r="P70" s="375"/>
      <c r="Q70" s="375"/>
      <c r="R70" s="375"/>
      <c r="S70" s="375"/>
      <c r="T70" s="2047"/>
      <c r="U70" s="375"/>
      <c r="V70" s="375"/>
      <c r="W70" s="375"/>
      <c r="X70" s="375"/>
      <c r="Y70" s="375"/>
      <c r="Z70" s="375"/>
      <c r="AA70" s="375"/>
      <c r="AB70" s="375"/>
      <c r="AC70" s="375"/>
      <c r="AD70" s="375"/>
      <c r="AE70" s="375"/>
      <c r="AF70" s="375"/>
      <c r="AG70" s="2049"/>
      <c r="AH70" s="375"/>
      <c r="AI70" s="2049"/>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c r="BF70" s="375"/>
      <c r="BG70" s="375"/>
      <c r="BH70" s="375"/>
      <c r="BI70" s="375"/>
      <c r="BJ70" s="375"/>
      <c r="BK70" s="375"/>
      <c r="BL70" s="375"/>
      <c r="BM70" s="375"/>
      <c r="BN70" s="375"/>
      <c r="BO70" s="375"/>
      <c r="BP70" s="375"/>
      <c r="BQ70" s="375"/>
    </row>
    <row r="71" spans="16:69" ht="12">
      <c r="P71" s="375"/>
      <c r="Q71" s="375"/>
      <c r="R71" s="375"/>
      <c r="S71" s="375"/>
      <c r="T71" s="2047"/>
      <c r="U71" s="375"/>
      <c r="V71" s="375"/>
      <c r="W71" s="375"/>
      <c r="X71" s="375"/>
      <c r="Y71" s="375"/>
      <c r="Z71" s="375"/>
      <c r="AA71" s="375"/>
      <c r="AB71" s="375"/>
      <c r="AC71" s="375"/>
      <c r="AD71" s="375"/>
      <c r="AE71" s="375"/>
      <c r="AF71" s="375"/>
      <c r="AG71" s="2049"/>
      <c r="AH71" s="375"/>
      <c r="AI71" s="2049"/>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c r="BF71" s="375"/>
      <c r="BG71" s="375"/>
      <c r="BH71" s="375"/>
      <c r="BI71" s="375"/>
      <c r="BJ71" s="375"/>
      <c r="BK71" s="375"/>
      <c r="BL71" s="375"/>
      <c r="BM71" s="375"/>
      <c r="BN71" s="375"/>
      <c r="BO71" s="375"/>
      <c r="BP71" s="375"/>
      <c r="BQ71" s="375"/>
    </row>
    <row r="72" spans="16:69" ht="12">
      <c r="P72" s="375"/>
      <c r="Q72" s="375"/>
      <c r="R72" s="375"/>
      <c r="S72" s="375"/>
      <c r="T72" s="2047"/>
      <c r="U72" s="375"/>
      <c r="V72" s="375"/>
      <c r="W72" s="375"/>
      <c r="X72" s="375"/>
      <c r="Y72" s="375"/>
      <c r="Z72" s="375"/>
      <c r="AA72" s="375"/>
      <c r="AB72" s="375"/>
      <c r="AC72" s="375"/>
      <c r="AD72" s="375"/>
      <c r="AE72" s="375"/>
      <c r="AF72" s="375"/>
      <c r="AG72" s="2049"/>
      <c r="AH72" s="375"/>
      <c r="AI72" s="2049"/>
      <c r="AJ72" s="375"/>
      <c r="AK72" s="375"/>
      <c r="AL72" s="375"/>
      <c r="AM72" s="375"/>
      <c r="AN72" s="375"/>
      <c r="AO72" s="375"/>
      <c r="AP72" s="375"/>
      <c r="AQ72" s="375"/>
      <c r="AR72" s="375"/>
      <c r="AS72" s="375"/>
      <c r="AT72" s="375"/>
      <c r="AU72" s="375"/>
      <c r="AV72" s="375"/>
      <c r="AW72" s="375"/>
      <c r="AX72" s="375"/>
      <c r="AY72" s="375"/>
      <c r="AZ72" s="375"/>
      <c r="BA72" s="375"/>
      <c r="BB72" s="375"/>
      <c r="BC72" s="375"/>
      <c r="BD72" s="375"/>
      <c r="BE72" s="375"/>
      <c r="BF72" s="375"/>
      <c r="BG72" s="375"/>
      <c r="BH72" s="375"/>
      <c r="BI72" s="375"/>
      <c r="BJ72" s="375"/>
      <c r="BK72" s="375"/>
      <c r="BL72" s="375"/>
      <c r="BM72" s="375"/>
      <c r="BN72" s="375"/>
      <c r="BO72" s="375"/>
      <c r="BP72" s="375"/>
      <c r="BQ72" s="375"/>
    </row>
    <row r="73" spans="16:69" ht="12">
      <c r="P73" s="375"/>
      <c r="Q73" s="375"/>
      <c r="R73" s="375"/>
      <c r="S73" s="375"/>
      <c r="T73" s="2047"/>
      <c r="U73" s="375"/>
      <c r="V73" s="375"/>
      <c r="W73" s="375"/>
      <c r="X73" s="375"/>
      <c r="Y73" s="375"/>
      <c r="Z73" s="375"/>
      <c r="AA73" s="375"/>
      <c r="AB73" s="375"/>
      <c r="AC73" s="375"/>
      <c r="AD73" s="375"/>
      <c r="AE73" s="375"/>
      <c r="AF73" s="375"/>
      <c r="AG73" s="2049"/>
      <c r="AH73" s="375"/>
      <c r="AI73" s="2049"/>
      <c r="AJ73" s="375"/>
      <c r="AK73" s="375"/>
      <c r="AL73" s="375"/>
      <c r="AM73" s="375"/>
      <c r="AN73" s="375"/>
      <c r="AO73" s="375"/>
      <c r="AP73" s="375"/>
      <c r="AQ73" s="375"/>
      <c r="AR73" s="375"/>
      <c r="AS73" s="375"/>
      <c r="AT73" s="375"/>
      <c r="AU73" s="375"/>
      <c r="AV73" s="375"/>
      <c r="AW73" s="375"/>
      <c r="AX73" s="375"/>
      <c r="AY73" s="375"/>
      <c r="AZ73" s="375"/>
      <c r="BA73" s="375"/>
      <c r="BB73" s="375"/>
      <c r="BC73" s="375"/>
      <c r="BD73" s="375"/>
      <c r="BE73" s="375"/>
      <c r="BF73" s="375"/>
      <c r="BG73" s="375"/>
      <c r="BH73" s="375"/>
      <c r="BI73" s="375"/>
      <c r="BJ73" s="375"/>
      <c r="BK73" s="375"/>
      <c r="BL73" s="375"/>
      <c r="BM73" s="375"/>
      <c r="BN73" s="375"/>
      <c r="BO73" s="375"/>
      <c r="BP73" s="375"/>
      <c r="BQ73" s="375"/>
    </row>
    <row r="74" spans="16:69" ht="12">
      <c r="P74" s="375"/>
      <c r="Q74" s="375"/>
      <c r="R74" s="375"/>
      <c r="S74" s="375"/>
      <c r="T74" s="2047"/>
      <c r="U74" s="375"/>
      <c r="V74" s="375"/>
      <c r="W74" s="375"/>
      <c r="X74" s="375"/>
      <c r="Y74" s="375"/>
      <c r="Z74" s="375"/>
      <c r="AA74" s="375"/>
      <c r="AB74" s="375"/>
      <c r="AC74" s="375"/>
      <c r="AD74" s="375"/>
      <c r="AE74" s="375"/>
      <c r="AF74" s="375"/>
      <c r="AG74" s="2049"/>
      <c r="AH74" s="375"/>
      <c r="AI74" s="2049"/>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row>
    <row r="75" spans="16:69" ht="12">
      <c r="P75" s="375"/>
      <c r="Q75" s="375"/>
      <c r="R75" s="375"/>
      <c r="S75" s="375"/>
      <c r="T75" s="2047"/>
      <c r="U75" s="375"/>
      <c r="V75" s="375"/>
      <c r="W75" s="375"/>
      <c r="X75" s="375"/>
      <c r="Y75" s="375"/>
      <c r="Z75" s="375"/>
      <c r="AA75" s="375"/>
      <c r="AB75" s="375"/>
      <c r="AC75" s="375"/>
      <c r="AD75" s="375"/>
      <c r="AE75" s="375"/>
      <c r="AF75" s="375"/>
      <c r="AG75" s="2049"/>
      <c r="AH75" s="375"/>
      <c r="AI75" s="2049"/>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c r="BF75" s="375"/>
      <c r="BG75" s="375"/>
      <c r="BH75" s="375"/>
      <c r="BI75" s="375"/>
      <c r="BJ75" s="375"/>
      <c r="BK75" s="375"/>
      <c r="BL75" s="375"/>
      <c r="BM75" s="375"/>
      <c r="BN75" s="375"/>
      <c r="BO75" s="375"/>
      <c r="BP75" s="375"/>
      <c r="BQ75" s="375"/>
    </row>
    <row r="76" spans="16:69" ht="12">
      <c r="P76" s="375"/>
      <c r="Q76" s="375"/>
      <c r="R76" s="375"/>
      <c r="S76" s="375"/>
      <c r="T76" s="2047"/>
      <c r="U76" s="375"/>
      <c r="V76" s="375"/>
      <c r="W76" s="375"/>
      <c r="X76" s="375"/>
      <c r="Y76" s="375"/>
      <c r="Z76" s="375"/>
      <c r="AA76" s="375"/>
      <c r="AB76" s="375"/>
      <c r="AC76" s="375"/>
      <c r="AD76" s="375"/>
      <c r="AE76" s="375"/>
      <c r="AF76" s="375"/>
      <c r="AG76" s="2049"/>
      <c r="AH76" s="375"/>
      <c r="AI76" s="2049"/>
      <c r="AJ76" s="375"/>
      <c r="AK76" s="375"/>
      <c r="AL76" s="375"/>
      <c r="AM76" s="375"/>
      <c r="AN76" s="375"/>
      <c r="AO76" s="375"/>
      <c r="AP76" s="375"/>
      <c r="AQ76" s="375"/>
      <c r="AR76" s="375"/>
      <c r="AS76" s="375"/>
      <c r="AT76" s="375"/>
      <c r="AU76" s="375"/>
      <c r="AV76" s="375"/>
      <c r="AW76" s="375"/>
      <c r="AX76" s="375"/>
      <c r="AY76" s="375"/>
      <c r="AZ76" s="375"/>
      <c r="BA76" s="375"/>
      <c r="BB76" s="375"/>
      <c r="BC76" s="375"/>
      <c r="BD76" s="375"/>
      <c r="BE76" s="375"/>
      <c r="BF76" s="375"/>
      <c r="BG76" s="375"/>
      <c r="BH76" s="375"/>
      <c r="BI76" s="375"/>
      <c r="BJ76" s="375"/>
      <c r="BK76" s="375"/>
      <c r="BL76" s="375"/>
      <c r="BM76" s="375"/>
      <c r="BN76" s="375"/>
      <c r="BO76" s="375"/>
      <c r="BP76" s="375"/>
      <c r="BQ76" s="375"/>
    </row>
    <row r="77" spans="16:69" ht="12">
      <c r="P77" s="375"/>
      <c r="Q77" s="375"/>
      <c r="R77" s="375"/>
      <c r="S77" s="375"/>
      <c r="T77" s="2047"/>
      <c r="U77" s="375"/>
      <c r="V77" s="375"/>
      <c r="W77" s="375"/>
      <c r="X77" s="375"/>
      <c r="Y77" s="375"/>
      <c r="Z77" s="375"/>
      <c r="AA77" s="375"/>
      <c r="AB77" s="375"/>
      <c r="AC77" s="375"/>
      <c r="AD77" s="375"/>
      <c r="AE77" s="375"/>
      <c r="AF77" s="375"/>
      <c r="AG77" s="2049"/>
      <c r="AH77" s="375"/>
      <c r="AI77" s="2049"/>
      <c r="AJ77" s="375"/>
      <c r="AK77" s="375"/>
      <c r="AL77" s="375"/>
      <c r="AM77" s="375"/>
      <c r="AN77" s="375"/>
      <c r="AO77" s="375"/>
      <c r="AP77" s="375"/>
      <c r="AQ77" s="375"/>
      <c r="AR77" s="375"/>
      <c r="AS77" s="375"/>
      <c r="AT77" s="375"/>
      <c r="AU77" s="375"/>
      <c r="AV77" s="375"/>
      <c r="AW77" s="375"/>
      <c r="AX77" s="375"/>
      <c r="AY77" s="375"/>
      <c r="AZ77" s="375"/>
      <c r="BA77" s="375"/>
      <c r="BB77" s="375"/>
      <c r="BC77" s="375"/>
      <c r="BD77" s="375"/>
      <c r="BE77" s="375"/>
      <c r="BF77" s="375"/>
      <c r="BG77" s="375"/>
      <c r="BH77" s="375"/>
      <c r="BI77" s="375"/>
      <c r="BJ77" s="375"/>
      <c r="BK77" s="375"/>
      <c r="BL77" s="375"/>
      <c r="BM77" s="375"/>
      <c r="BN77" s="375"/>
      <c r="BO77" s="375"/>
      <c r="BP77" s="375"/>
      <c r="BQ77" s="375"/>
    </row>
    <row r="78" spans="16:69" ht="12">
      <c r="P78" s="375"/>
      <c r="Q78" s="375"/>
      <c r="R78" s="375"/>
      <c r="S78" s="375"/>
      <c r="T78" s="2047"/>
      <c r="U78" s="375"/>
      <c r="V78" s="375"/>
      <c r="W78" s="375"/>
      <c r="X78" s="375"/>
      <c r="Y78" s="375"/>
      <c r="Z78" s="375"/>
      <c r="AA78" s="375"/>
      <c r="AB78" s="375"/>
      <c r="AC78" s="375"/>
      <c r="AD78" s="375"/>
      <c r="AE78" s="375"/>
      <c r="AF78" s="375"/>
      <c r="AG78" s="2049"/>
      <c r="AH78" s="375"/>
      <c r="AI78" s="2049"/>
      <c r="AJ78" s="375"/>
      <c r="AK78" s="375"/>
      <c r="AL78" s="375"/>
      <c r="AM78" s="375"/>
      <c r="AN78" s="375"/>
      <c r="AO78" s="375"/>
      <c r="AP78" s="375"/>
      <c r="AQ78" s="375"/>
      <c r="AR78" s="375"/>
      <c r="AS78" s="375"/>
      <c r="AT78" s="375"/>
      <c r="AU78" s="375"/>
      <c r="AV78" s="375"/>
      <c r="AW78" s="375"/>
      <c r="AX78" s="375"/>
      <c r="AY78" s="375"/>
      <c r="AZ78" s="375"/>
      <c r="BA78" s="375"/>
      <c r="BB78" s="375"/>
      <c r="BC78" s="375"/>
      <c r="BD78" s="375"/>
      <c r="BE78" s="375"/>
      <c r="BF78" s="375"/>
      <c r="BG78" s="375"/>
      <c r="BH78" s="375"/>
      <c r="BI78" s="375"/>
      <c r="BJ78" s="375"/>
      <c r="BK78" s="375"/>
      <c r="BL78" s="375"/>
      <c r="BM78" s="375"/>
      <c r="BN78" s="375"/>
      <c r="BO78" s="375"/>
      <c r="BP78" s="375"/>
      <c r="BQ78" s="375"/>
    </row>
  </sheetData>
  <sheetProtection/>
  <mergeCells count="8">
    <mergeCell ref="P3:P4"/>
    <mergeCell ref="Y3:Y4"/>
    <mergeCell ref="A3:A4"/>
    <mergeCell ref="B3:B4"/>
    <mergeCell ref="C3:F3"/>
    <mergeCell ref="G3:J3"/>
    <mergeCell ref="K3:N3"/>
    <mergeCell ref="O3:O4"/>
  </mergeCells>
  <printOptions/>
  <pageMargins left="0.75" right="0.43" top="0.72" bottom="0.51" header="0.512" footer="0.31"/>
  <pageSetup horizontalDpi="600" verticalDpi="600" orientation="portrait" paperSize="9" scale="80" r:id="rId1"/>
  <colBreaks count="2" manualBreakCount="2">
    <brk id="14" max="65535" man="1"/>
    <brk id="24" max="64" man="1"/>
  </colBreaks>
</worksheet>
</file>

<file path=xl/worksheets/sheet16.xml><?xml version="1.0" encoding="utf-8"?>
<worksheet xmlns="http://schemas.openxmlformats.org/spreadsheetml/2006/main" xmlns:r="http://schemas.openxmlformats.org/officeDocument/2006/relationships">
  <dimension ref="A1:AF95"/>
  <sheetViews>
    <sheetView view="pageBreakPreview" zoomScaleSheetLayoutView="100" zoomScalePageLayoutView="0" workbookViewId="0" topLeftCell="A1">
      <pane xSplit="2" ySplit="5" topLeftCell="O6" activePane="bottomRight" state="frozen"/>
      <selection pane="topLeft" activeCell="W66" sqref="W66"/>
      <selection pane="topRight" activeCell="W66" sqref="W66"/>
      <selection pane="bottomLeft" activeCell="W66" sqref="W66"/>
      <selection pane="bottomRight" activeCell="Q2" sqref="Q2"/>
    </sheetView>
  </sheetViews>
  <sheetFormatPr defaultColWidth="9.00390625" defaultRowHeight="12.75"/>
  <cols>
    <col min="1" max="1" width="5.125" style="530" customWidth="1"/>
    <col min="2" max="2" width="21.00390625" style="530" customWidth="1"/>
    <col min="3" max="4" width="5.375" style="530" customWidth="1"/>
    <col min="5" max="5" width="6.00390625" style="481" customWidth="1"/>
    <col min="6" max="6" width="6.75390625" style="481" customWidth="1"/>
    <col min="7" max="7" width="10.625" style="481" customWidth="1"/>
    <col min="8" max="8" width="10.625" style="670" customWidth="1"/>
    <col min="9" max="10" width="10.625" style="481" customWidth="1"/>
    <col min="11" max="11" width="7.75390625" style="481" customWidth="1"/>
    <col min="12" max="12" width="3.375" style="529" customWidth="1"/>
    <col min="13" max="13" width="4.875" style="481" customWidth="1"/>
    <col min="14" max="14" width="19.25390625" style="481" customWidth="1"/>
    <col min="15" max="15" width="6.75390625" style="481" customWidth="1"/>
    <col min="16" max="19" width="9.75390625" style="481" customWidth="1"/>
    <col min="20" max="20" width="7.75390625" style="481" customWidth="1"/>
    <col min="21" max="21" width="9.125" style="481" customWidth="1"/>
    <col min="22" max="22" width="9.125" style="530" customWidth="1"/>
    <col min="23" max="23" width="5.125" style="530" customWidth="1"/>
    <col min="24" max="24" width="4.875" style="530" customWidth="1"/>
    <col min="25" max="25" width="19.25390625" style="530" customWidth="1"/>
    <col min="26" max="26" width="6.75390625" style="664" customWidth="1"/>
    <col min="27" max="30" width="9.75390625" style="530" customWidth="1"/>
    <col min="31" max="31" width="7.75390625" style="530" customWidth="1"/>
    <col min="32" max="33" width="9.125" style="530" customWidth="1"/>
    <col min="34" max="34" width="5.125" style="530" customWidth="1"/>
    <col min="35" max="16384" width="9.125" style="530" customWidth="1"/>
  </cols>
  <sheetData>
    <row r="1" spans="1:32" ht="17.25">
      <c r="A1" s="2304" t="s">
        <v>438</v>
      </c>
      <c r="B1" s="525"/>
      <c r="C1" s="525"/>
      <c r="D1" s="526"/>
      <c r="E1" s="447"/>
      <c r="F1" s="448"/>
      <c r="G1" s="448"/>
      <c r="H1" s="527"/>
      <c r="I1" s="528"/>
      <c r="J1" s="528"/>
      <c r="K1" s="448"/>
      <c r="M1" s="524" t="s">
        <v>439</v>
      </c>
      <c r="N1" s="447"/>
      <c r="O1" s="448"/>
      <c r="P1" s="448"/>
      <c r="Q1" s="528"/>
      <c r="R1" s="528"/>
      <c r="S1" s="528"/>
      <c r="T1" s="448"/>
      <c r="X1" s="524" t="s">
        <v>440</v>
      </c>
      <c r="Y1" s="447"/>
      <c r="Z1" s="448"/>
      <c r="AA1" s="448"/>
      <c r="AB1" s="528"/>
      <c r="AC1" s="528"/>
      <c r="AD1" s="528"/>
      <c r="AE1" s="448"/>
      <c r="AF1" s="481"/>
    </row>
    <row r="2" spans="2:32" ht="20.25" customHeight="1">
      <c r="B2" s="531" t="s">
        <v>441</v>
      </c>
      <c r="C2" s="532"/>
      <c r="D2" s="532"/>
      <c r="F2" s="449"/>
      <c r="G2" s="449"/>
      <c r="H2" s="527"/>
      <c r="I2" s="478"/>
      <c r="J2" s="478"/>
      <c r="K2" s="533"/>
      <c r="M2" s="534" t="s">
        <v>442</v>
      </c>
      <c r="N2" s="450"/>
      <c r="O2" s="449"/>
      <c r="P2" s="449"/>
      <c r="Q2" s="478"/>
      <c r="R2" s="478"/>
      <c r="S2" s="478"/>
      <c r="T2" s="533"/>
      <c r="X2" s="534" t="s">
        <v>443</v>
      </c>
      <c r="Y2" s="450"/>
      <c r="Z2" s="449"/>
      <c r="AA2" s="449"/>
      <c r="AB2" s="478"/>
      <c r="AC2" s="478"/>
      <c r="AD2" s="478"/>
      <c r="AE2" s="535"/>
      <c r="AF2" s="481"/>
    </row>
    <row r="3" spans="1:32" ht="12" customHeight="1">
      <c r="A3" s="536"/>
      <c r="B3" s="537"/>
      <c r="C3" s="538" t="s">
        <v>444</v>
      </c>
      <c r="D3" s="538" t="s">
        <v>445</v>
      </c>
      <c r="E3" s="539" t="s">
        <v>446</v>
      </c>
      <c r="F3" s="540" t="s">
        <v>447</v>
      </c>
      <c r="G3" s="2177" t="s">
        <v>448</v>
      </c>
      <c r="H3" s="2178"/>
      <c r="I3" s="2178"/>
      <c r="J3" s="2179"/>
      <c r="K3" s="541" t="s">
        <v>449</v>
      </c>
      <c r="L3" s="542"/>
      <c r="M3" s="543" t="s">
        <v>450</v>
      </c>
      <c r="N3" s="544"/>
      <c r="O3" s="540" t="s">
        <v>447</v>
      </c>
      <c r="P3" s="545" t="s">
        <v>448</v>
      </c>
      <c r="Q3" s="546"/>
      <c r="R3" s="547"/>
      <c r="S3" s="547"/>
      <c r="T3" s="541" t="s">
        <v>449</v>
      </c>
      <c r="X3" s="543" t="s">
        <v>450</v>
      </c>
      <c r="Y3" s="544"/>
      <c r="Z3" s="540" t="s">
        <v>447</v>
      </c>
      <c r="AA3" s="545" t="s">
        <v>448</v>
      </c>
      <c r="AB3" s="546"/>
      <c r="AC3" s="547"/>
      <c r="AD3" s="547"/>
      <c r="AE3" s="541" t="s">
        <v>449</v>
      </c>
      <c r="AF3" s="481"/>
    </row>
    <row r="4" spans="1:32" s="563" customFormat="1" ht="13.5" customHeight="1">
      <c r="A4" s="548" t="s">
        <v>7</v>
      </c>
      <c r="B4" s="549" t="s">
        <v>8</v>
      </c>
      <c r="C4" s="550"/>
      <c r="D4" s="551"/>
      <c r="E4" s="552"/>
      <c r="F4" s="553" t="s">
        <v>451</v>
      </c>
      <c r="G4" s="554" t="s">
        <v>452</v>
      </c>
      <c r="H4" s="555" t="s">
        <v>447</v>
      </c>
      <c r="I4" s="556" t="s">
        <v>453</v>
      </c>
      <c r="J4" s="556" t="s">
        <v>454</v>
      </c>
      <c r="K4" s="557" t="s">
        <v>455</v>
      </c>
      <c r="L4" s="558"/>
      <c r="M4" s="559" t="s">
        <v>7</v>
      </c>
      <c r="N4" s="560" t="s">
        <v>8</v>
      </c>
      <c r="O4" s="553" t="s">
        <v>451</v>
      </c>
      <c r="P4" s="554" t="s">
        <v>452</v>
      </c>
      <c r="Q4" s="561" t="s">
        <v>447</v>
      </c>
      <c r="R4" s="556" t="s">
        <v>453</v>
      </c>
      <c r="S4" s="556" t="s">
        <v>454</v>
      </c>
      <c r="T4" s="557" t="s">
        <v>455</v>
      </c>
      <c r="U4" s="562"/>
      <c r="X4" s="559" t="s">
        <v>7</v>
      </c>
      <c r="Y4" s="560" t="s">
        <v>8</v>
      </c>
      <c r="Z4" s="553" t="s">
        <v>451</v>
      </c>
      <c r="AA4" s="554" t="s">
        <v>452</v>
      </c>
      <c r="AB4" s="561" t="s">
        <v>447</v>
      </c>
      <c r="AC4" s="556" t="s">
        <v>453</v>
      </c>
      <c r="AD4" s="556" t="s">
        <v>454</v>
      </c>
      <c r="AE4" s="557" t="s">
        <v>455</v>
      </c>
      <c r="AF4" s="562"/>
    </row>
    <row r="5" spans="1:32" s="563" customFormat="1" ht="12" customHeight="1">
      <c r="A5" s="564"/>
      <c r="B5" s="565"/>
      <c r="C5" s="566" t="s">
        <v>456</v>
      </c>
      <c r="D5" s="566" t="s">
        <v>457</v>
      </c>
      <c r="E5" s="567" t="s">
        <v>458</v>
      </c>
      <c r="F5" s="568" t="s">
        <v>459</v>
      </c>
      <c r="G5" s="569" t="s">
        <v>460</v>
      </c>
      <c r="H5" s="570" t="s">
        <v>460</v>
      </c>
      <c r="I5" s="571" t="s">
        <v>461</v>
      </c>
      <c r="J5" s="571" t="s">
        <v>461</v>
      </c>
      <c r="K5" s="572" t="s">
        <v>462</v>
      </c>
      <c r="L5" s="573"/>
      <c r="M5" s="574"/>
      <c r="N5" s="575"/>
      <c r="O5" s="568" t="s">
        <v>459</v>
      </c>
      <c r="P5" s="569" t="s">
        <v>460</v>
      </c>
      <c r="Q5" s="570" t="s">
        <v>460</v>
      </c>
      <c r="R5" s="571" t="s">
        <v>461</v>
      </c>
      <c r="S5" s="571" t="s">
        <v>461</v>
      </c>
      <c r="T5" s="572" t="s">
        <v>462</v>
      </c>
      <c r="U5" s="562"/>
      <c r="X5" s="574"/>
      <c r="Y5" s="575"/>
      <c r="Z5" s="568" t="s">
        <v>459</v>
      </c>
      <c r="AA5" s="569" t="s">
        <v>460</v>
      </c>
      <c r="AB5" s="570" t="s">
        <v>460</v>
      </c>
      <c r="AC5" s="571" t="s">
        <v>461</v>
      </c>
      <c r="AD5" s="571" t="s">
        <v>461</v>
      </c>
      <c r="AE5" s="572" t="s">
        <v>462</v>
      </c>
      <c r="AF5" s="562"/>
    </row>
    <row r="6" spans="1:32" ht="18" customHeight="1">
      <c r="A6" s="576" t="s">
        <v>463</v>
      </c>
      <c r="B6" s="576" t="s">
        <v>464</v>
      </c>
      <c r="C6" s="577" t="s">
        <v>465</v>
      </c>
      <c r="D6" s="2065">
        <v>3</v>
      </c>
      <c r="E6" s="578">
        <v>10</v>
      </c>
      <c r="F6" s="579"/>
      <c r="G6" s="580">
        <v>11.03</v>
      </c>
      <c r="H6" s="581"/>
      <c r="I6" s="582">
        <v>23350</v>
      </c>
      <c r="J6" s="582">
        <v>25900</v>
      </c>
      <c r="K6" s="583">
        <v>51</v>
      </c>
      <c r="L6" s="584"/>
      <c r="M6" s="585" t="s">
        <v>463</v>
      </c>
      <c r="N6" s="585" t="s">
        <v>464</v>
      </c>
      <c r="O6" s="579"/>
      <c r="P6" s="580">
        <v>3.38</v>
      </c>
      <c r="Q6" s="586"/>
      <c r="R6" s="582">
        <v>7400</v>
      </c>
      <c r="S6" s="582">
        <v>8200</v>
      </c>
      <c r="T6" s="583">
        <v>16</v>
      </c>
      <c r="X6" s="585" t="s">
        <v>463</v>
      </c>
      <c r="Y6" s="585" t="s">
        <v>464</v>
      </c>
      <c r="Z6" s="579"/>
      <c r="AA6" s="580">
        <v>3.5</v>
      </c>
      <c r="AB6" s="581"/>
      <c r="AC6" s="582">
        <v>8060</v>
      </c>
      <c r="AD6" s="582">
        <v>6470</v>
      </c>
      <c r="AE6" s="583">
        <v>14</v>
      </c>
      <c r="AF6" s="481"/>
    </row>
    <row r="7" spans="1:32" ht="12" customHeight="1">
      <c r="A7" s="576" t="s">
        <v>466</v>
      </c>
      <c r="B7" s="587" t="s">
        <v>467</v>
      </c>
      <c r="C7" s="588" t="s">
        <v>465</v>
      </c>
      <c r="D7" s="2066">
        <v>4</v>
      </c>
      <c r="E7" s="578">
        <v>10</v>
      </c>
      <c r="F7" s="589" t="s">
        <v>468</v>
      </c>
      <c r="G7" s="590">
        <v>7.8</v>
      </c>
      <c r="H7" s="591">
        <v>9.6</v>
      </c>
      <c r="I7" s="592">
        <v>24770</v>
      </c>
      <c r="J7" s="592">
        <v>18480</v>
      </c>
      <c r="K7" s="593">
        <v>51</v>
      </c>
      <c r="L7" s="584"/>
      <c r="M7" s="585" t="s">
        <v>466</v>
      </c>
      <c r="N7" s="594" t="s">
        <v>467</v>
      </c>
      <c r="O7" s="589" t="s">
        <v>468</v>
      </c>
      <c r="P7" s="590">
        <v>1.9</v>
      </c>
      <c r="Q7" s="595">
        <v>2.3</v>
      </c>
      <c r="R7" s="592">
        <v>5960</v>
      </c>
      <c r="S7" s="592">
        <v>4450</v>
      </c>
      <c r="T7" s="593">
        <v>16</v>
      </c>
      <c r="X7" s="585" t="s">
        <v>466</v>
      </c>
      <c r="Y7" s="596" t="s">
        <v>469</v>
      </c>
      <c r="Z7" s="589" t="s">
        <v>468</v>
      </c>
      <c r="AA7" s="590">
        <v>3.3</v>
      </c>
      <c r="AB7" s="591">
        <v>3.9</v>
      </c>
      <c r="AC7" s="592">
        <v>11170</v>
      </c>
      <c r="AD7" s="592">
        <v>5920</v>
      </c>
      <c r="AE7" s="593">
        <v>14</v>
      </c>
      <c r="AF7" s="481"/>
    </row>
    <row r="8" spans="1:32" ht="13.5">
      <c r="A8" s="576" t="s">
        <v>470</v>
      </c>
      <c r="B8" s="576" t="s">
        <v>471</v>
      </c>
      <c r="C8" s="588" t="s">
        <v>465</v>
      </c>
      <c r="D8" s="2066">
        <v>3</v>
      </c>
      <c r="E8" s="578">
        <v>10</v>
      </c>
      <c r="F8" s="589"/>
      <c r="G8" s="597">
        <v>8.4</v>
      </c>
      <c r="H8" s="598"/>
      <c r="I8" s="599">
        <v>28140</v>
      </c>
      <c r="J8" s="599">
        <v>20352</v>
      </c>
      <c r="K8" s="593">
        <v>51</v>
      </c>
      <c r="L8" s="584"/>
      <c r="M8" s="585" t="s">
        <v>470</v>
      </c>
      <c r="N8" s="585" t="s">
        <v>471</v>
      </c>
      <c r="O8" s="589"/>
      <c r="P8" s="597">
        <v>3.72</v>
      </c>
      <c r="Q8" s="600"/>
      <c r="R8" s="599">
        <v>11016</v>
      </c>
      <c r="S8" s="599">
        <v>7968</v>
      </c>
      <c r="T8" s="593">
        <v>14</v>
      </c>
      <c r="X8" s="585" t="s">
        <v>470</v>
      </c>
      <c r="Y8" s="585" t="s">
        <v>471</v>
      </c>
      <c r="Z8" s="589"/>
      <c r="AA8" s="597">
        <v>3.72</v>
      </c>
      <c r="AB8" s="598"/>
      <c r="AC8" s="599">
        <v>12600</v>
      </c>
      <c r="AD8" s="599">
        <v>6720</v>
      </c>
      <c r="AE8" s="593">
        <v>12</v>
      </c>
      <c r="AF8" s="481"/>
    </row>
    <row r="9" spans="1:32" ht="13.5">
      <c r="A9" s="576" t="s">
        <v>472</v>
      </c>
      <c r="B9" s="576" t="s">
        <v>473</v>
      </c>
      <c r="C9" s="588" t="s">
        <v>465</v>
      </c>
      <c r="D9" s="2067">
        <v>4</v>
      </c>
      <c r="E9" s="578">
        <v>10</v>
      </c>
      <c r="F9" s="589" t="s">
        <v>468</v>
      </c>
      <c r="G9" s="601">
        <v>7.25</v>
      </c>
      <c r="H9" s="602">
        <v>13</v>
      </c>
      <c r="I9" s="599">
        <v>30360</v>
      </c>
      <c r="J9" s="599">
        <v>24720</v>
      </c>
      <c r="K9" s="593">
        <v>51</v>
      </c>
      <c r="L9" s="584"/>
      <c r="M9" s="585" t="s">
        <v>472</v>
      </c>
      <c r="N9" s="585" t="s">
        <v>473</v>
      </c>
      <c r="O9" s="589" t="s">
        <v>468</v>
      </c>
      <c r="P9" s="601">
        <v>1.65</v>
      </c>
      <c r="Q9" s="598">
        <v>5</v>
      </c>
      <c r="R9" s="599">
        <v>7560</v>
      </c>
      <c r="S9" s="599">
        <v>5760</v>
      </c>
      <c r="T9" s="593">
        <v>16</v>
      </c>
      <c r="X9" s="585" t="s">
        <v>472</v>
      </c>
      <c r="Y9" s="585" t="s">
        <v>473</v>
      </c>
      <c r="Z9" s="589" t="s">
        <v>468</v>
      </c>
      <c r="AA9" s="601">
        <v>1.77</v>
      </c>
      <c r="AB9" s="598">
        <v>1.8</v>
      </c>
      <c r="AC9" s="599">
        <v>9000</v>
      </c>
      <c r="AD9" s="599">
        <v>5880</v>
      </c>
      <c r="AE9" s="593">
        <v>14</v>
      </c>
      <c r="AF9" s="481"/>
    </row>
    <row r="10" spans="1:32" ht="13.5">
      <c r="A10" s="576" t="s">
        <v>474</v>
      </c>
      <c r="B10" s="576" t="s">
        <v>475</v>
      </c>
      <c r="C10" s="588" t="s">
        <v>465</v>
      </c>
      <c r="D10" s="2066">
        <v>3</v>
      </c>
      <c r="E10" s="578">
        <v>10</v>
      </c>
      <c r="F10" s="589"/>
      <c r="G10" s="601">
        <v>6.9</v>
      </c>
      <c r="H10" s="598"/>
      <c r="I10" s="599">
        <v>27720</v>
      </c>
      <c r="J10" s="599">
        <v>21120</v>
      </c>
      <c r="K10" s="593">
        <v>51</v>
      </c>
      <c r="L10" s="584"/>
      <c r="M10" s="585" t="s">
        <v>474</v>
      </c>
      <c r="N10" s="585" t="s">
        <v>475</v>
      </c>
      <c r="O10" s="589"/>
      <c r="P10" s="601">
        <v>2.2</v>
      </c>
      <c r="Q10" s="600"/>
      <c r="R10" s="599">
        <v>8040</v>
      </c>
      <c r="S10" s="599">
        <v>6240</v>
      </c>
      <c r="T10" s="593">
        <v>14</v>
      </c>
      <c r="X10" s="585" t="s">
        <v>474</v>
      </c>
      <c r="Y10" s="585" t="s">
        <v>475</v>
      </c>
      <c r="Z10" s="589"/>
      <c r="AA10" s="601">
        <v>2.2</v>
      </c>
      <c r="AB10" s="598"/>
      <c r="AC10" s="599">
        <v>12720</v>
      </c>
      <c r="AD10" s="599"/>
      <c r="AE10" s="593">
        <v>12</v>
      </c>
      <c r="AF10" s="481"/>
    </row>
    <row r="11" spans="1:32" ht="12" customHeight="1">
      <c r="A11" s="576" t="s">
        <v>476</v>
      </c>
      <c r="B11" s="587" t="s">
        <v>477</v>
      </c>
      <c r="C11" s="588" t="s">
        <v>478</v>
      </c>
      <c r="D11" s="2066">
        <v>4</v>
      </c>
      <c r="E11" s="578">
        <v>9</v>
      </c>
      <c r="F11" s="589" t="s">
        <v>468</v>
      </c>
      <c r="G11" s="590">
        <v>7.9</v>
      </c>
      <c r="H11" s="591">
        <v>10</v>
      </c>
      <c r="I11" s="592">
        <v>25000</v>
      </c>
      <c r="J11" s="592">
        <v>25000</v>
      </c>
      <c r="K11" s="593">
        <v>51</v>
      </c>
      <c r="L11" s="584"/>
      <c r="M11" s="585" t="s">
        <v>476</v>
      </c>
      <c r="N11" s="594" t="s">
        <v>477</v>
      </c>
      <c r="O11" s="589" t="s">
        <v>468</v>
      </c>
      <c r="P11" s="601">
        <v>2.4</v>
      </c>
      <c r="Q11" s="600">
        <v>5</v>
      </c>
      <c r="R11" s="599">
        <v>7800</v>
      </c>
      <c r="S11" s="599">
        <v>7200</v>
      </c>
      <c r="T11" s="593">
        <v>16</v>
      </c>
      <c r="X11" s="585" t="s">
        <v>476</v>
      </c>
      <c r="Y11" s="594" t="s">
        <v>477</v>
      </c>
      <c r="Z11" s="589" t="s">
        <v>468</v>
      </c>
      <c r="AA11" s="601">
        <v>2.2</v>
      </c>
      <c r="AB11" s="598">
        <v>2.2</v>
      </c>
      <c r="AC11" s="599">
        <v>9300</v>
      </c>
      <c r="AD11" s="599">
        <v>6000</v>
      </c>
      <c r="AE11" s="593">
        <v>14</v>
      </c>
      <c r="AF11" s="481"/>
    </row>
    <row r="12" spans="1:32" ht="13.5">
      <c r="A12" s="576" t="s">
        <v>479</v>
      </c>
      <c r="B12" s="576" t="s">
        <v>480</v>
      </c>
      <c r="C12" s="588" t="s">
        <v>465</v>
      </c>
      <c r="D12" s="2066">
        <v>3</v>
      </c>
      <c r="E12" s="578">
        <v>8</v>
      </c>
      <c r="F12" s="589"/>
      <c r="G12" s="601">
        <v>6</v>
      </c>
      <c r="H12" s="598"/>
      <c r="I12" s="599">
        <v>28440</v>
      </c>
      <c r="J12" s="599">
        <v>21000</v>
      </c>
      <c r="K12" s="593">
        <v>51</v>
      </c>
      <c r="L12" s="584"/>
      <c r="M12" s="585" t="s">
        <v>479</v>
      </c>
      <c r="N12" s="585" t="s">
        <v>480</v>
      </c>
      <c r="O12" s="589"/>
      <c r="P12" s="601">
        <v>2.4</v>
      </c>
      <c r="Q12" s="600"/>
      <c r="R12" s="599">
        <v>9840</v>
      </c>
      <c r="S12" s="599">
        <v>7200</v>
      </c>
      <c r="T12" s="593">
        <v>14</v>
      </c>
      <c r="X12" s="585" t="s">
        <v>479</v>
      </c>
      <c r="Y12" s="585" t="s">
        <v>480</v>
      </c>
      <c r="Z12" s="589"/>
      <c r="AA12" s="601">
        <v>2.4</v>
      </c>
      <c r="AB12" s="598"/>
      <c r="AC12" s="599">
        <v>11280</v>
      </c>
      <c r="AD12" s="599">
        <v>5880</v>
      </c>
      <c r="AE12" s="593">
        <v>12</v>
      </c>
      <c r="AF12" s="481"/>
    </row>
    <row r="13" spans="1:32" ht="13.5">
      <c r="A13" s="576" t="s">
        <v>481</v>
      </c>
      <c r="B13" s="576" t="s">
        <v>482</v>
      </c>
      <c r="C13" s="588" t="s">
        <v>478</v>
      </c>
      <c r="D13" s="2066">
        <v>3</v>
      </c>
      <c r="E13" s="578">
        <v>10</v>
      </c>
      <c r="F13" s="589"/>
      <c r="G13" s="601">
        <v>8.48</v>
      </c>
      <c r="H13" s="598"/>
      <c r="I13" s="599">
        <v>26800</v>
      </c>
      <c r="J13" s="599">
        <v>22500</v>
      </c>
      <c r="K13" s="593">
        <v>51</v>
      </c>
      <c r="L13" s="584"/>
      <c r="M13" s="585" t="s">
        <v>481</v>
      </c>
      <c r="N13" s="585" t="s">
        <v>482</v>
      </c>
      <c r="O13" s="589"/>
      <c r="P13" s="601">
        <v>1.88</v>
      </c>
      <c r="Q13" s="600"/>
      <c r="R13" s="599">
        <v>7900</v>
      </c>
      <c r="S13" s="599">
        <v>6900</v>
      </c>
      <c r="T13" s="593">
        <v>16</v>
      </c>
      <c r="X13" s="585" t="s">
        <v>481</v>
      </c>
      <c r="Y13" s="585" t="s">
        <v>482</v>
      </c>
      <c r="Z13" s="589"/>
      <c r="AA13" s="601">
        <v>2.09</v>
      </c>
      <c r="AB13" s="598"/>
      <c r="AC13" s="599">
        <v>11800</v>
      </c>
      <c r="AD13" s="599">
        <v>9300</v>
      </c>
      <c r="AE13" s="593">
        <v>14</v>
      </c>
      <c r="AF13" s="481"/>
    </row>
    <row r="14" spans="1:32" ht="13.5">
      <c r="A14" s="576" t="s">
        <v>483</v>
      </c>
      <c r="B14" s="576" t="s">
        <v>484</v>
      </c>
      <c r="C14" s="588" t="s">
        <v>478</v>
      </c>
      <c r="D14" s="2066">
        <v>3</v>
      </c>
      <c r="E14" s="578">
        <v>8</v>
      </c>
      <c r="F14" s="589"/>
      <c r="G14" s="601">
        <v>6.74</v>
      </c>
      <c r="H14" s="598"/>
      <c r="I14" s="599">
        <v>24720</v>
      </c>
      <c r="J14" s="599">
        <v>15000</v>
      </c>
      <c r="K14" s="593">
        <v>51</v>
      </c>
      <c r="L14" s="584"/>
      <c r="M14" s="585" t="s">
        <v>483</v>
      </c>
      <c r="N14" s="585" t="s">
        <v>484</v>
      </c>
      <c r="O14" s="589"/>
      <c r="P14" s="601">
        <v>1.66</v>
      </c>
      <c r="Q14" s="600"/>
      <c r="R14" s="599">
        <v>6720</v>
      </c>
      <c r="S14" s="599">
        <v>6600</v>
      </c>
      <c r="T14" s="593">
        <v>16</v>
      </c>
      <c r="X14" s="585" t="s">
        <v>483</v>
      </c>
      <c r="Y14" s="585" t="s">
        <v>484</v>
      </c>
      <c r="Z14" s="589"/>
      <c r="AA14" s="601">
        <v>1.65</v>
      </c>
      <c r="AB14" s="598"/>
      <c r="AC14" s="599">
        <v>8400</v>
      </c>
      <c r="AD14" s="599">
        <v>3000</v>
      </c>
      <c r="AE14" s="593">
        <v>14</v>
      </c>
      <c r="AF14" s="481"/>
    </row>
    <row r="15" spans="1:32" ht="15" customHeight="1">
      <c r="A15" s="576" t="s">
        <v>485</v>
      </c>
      <c r="B15" s="576" t="s">
        <v>50</v>
      </c>
      <c r="C15" s="588" t="s">
        <v>465</v>
      </c>
      <c r="D15" s="2066">
        <v>3</v>
      </c>
      <c r="E15" s="578">
        <v>9</v>
      </c>
      <c r="F15" s="589"/>
      <c r="G15" s="601">
        <v>7.2</v>
      </c>
      <c r="H15" s="598"/>
      <c r="I15" s="599">
        <v>25600</v>
      </c>
      <c r="J15" s="599">
        <v>19800</v>
      </c>
      <c r="K15" s="593">
        <v>51</v>
      </c>
      <c r="L15" s="584"/>
      <c r="M15" s="585" t="s">
        <v>485</v>
      </c>
      <c r="N15" s="585" t="s">
        <v>50</v>
      </c>
      <c r="O15" s="589"/>
      <c r="P15" s="601">
        <v>1.8</v>
      </c>
      <c r="Q15" s="603"/>
      <c r="R15" s="599">
        <v>6800</v>
      </c>
      <c r="S15" s="599">
        <v>5400</v>
      </c>
      <c r="T15" s="593">
        <v>14</v>
      </c>
      <c r="X15" s="585" t="s">
        <v>485</v>
      </c>
      <c r="Y15" s="585" t="s">
        <v>50</v>
      </c>
      <c r="Z15" s="589"/>
      <c r="AA15" s="601">
        <v>2.4</v>
      </c>
      <c r="AB15" s="598"/>
      <c r="AC15" s="599">
        <v>9500</v>
      </c>
      <c r="AD15" s="599">
        <v>5400</v>
      </c>
      <c r="AE15" s="593">
        <v>12</v>
      </c>
      <c r="AF15" s="481"/>
    </row>
    <row r="16" spans="1:32" ht="13.5">
      <c r="A16" s="576" t="s">
        <v>486</v>
      </c>
      <c r="B16" s="576" t="s">
        <v>487</v>
      </c>
      <c r="C16" s="588" t="s">
        <v>478</v>
      </c>
      <c r="D16" s="2066">
        <v>3</v>
      </c>
      <c r="E16" s="578">
        <v>8</v>
      </c>
      <c r="F16" s="589"/>
      <c r="G16" s="601">
        <v>6.6</v>
      </c>
      <c r="H16" s="598"/>
      <c r="I16" s="599">
        <v>21000</v>
      </c>
      <c r="J16" s="599">
        <v>16600</v>
      </c>
      <c r="K16" s="593">
        <v>50</v>
      </c>
      <c r="L16" s="584"/>
      <c r="M16" s="585" t="s">
        <v>486</v>
      </c>
      <c r="N16" s="585" t="s">
        <v>487</v>
      </c>
      <c r="O16" s="589"/>
      <c r="P16" s="601">
        <v>2.3</v>
      </c>
      <c r="Q16" s="600"/>
      <c r="R16" s="599">
        <v>6600</v>
      </c>
      <c r="S16" s="599">
        <v>5000</v>
      </c>
      <c r="T16" s="593">
        <v>14</v>
      </c>
      <c r="X16" s="585" t="s">
        <v>486</v>
      </c>
      <c r="Y16" s="585" t="s">
        <v>487</v>
      </c>
      <c r="Z16" s="589"/>
      <c r="AA16" s="601">
        <v>1.65</v>
      </c>
      <c r="AB16" s="598"/>
      <c r="AC16" s="599">
        <v>6700</v>
      </c>
      <c r="AD16" s="599">
        <v>3900</v>
      </c>
      <c r="AE16" s="593">
        <v>12</v>
      </c>
      <c r="AF16" s="481"/>
    </row>
    <row r="17" spans="1:32" ht="13.5">
      <c r="A17" s="576" t="s">
        <v>488</v>
      </c>
      <c r="B17" s="587" t="s">
        <v>489</v>
      </c>
      <c r="C17" s="588" t="s">
        <v>478</v>
      </c>
      <c r="D17" s="2066">
        <v>4</v>
      </c>
      <c r="E17" s="578">
        <v>10</v>
      </c>
      <c r="F17" s="589" t="s">
        <v>468</v>
      </c>
      <c r="G17" s="601">
        <v>7.9</v>
      </c>
      <c r="H17" s="598">
        <v>10</v>
      </c>
      <c r="I17" s="599">
        <v>26000</v>
      </c>
      <c r="J17" s="599">
        <v>25000</v>
      </c>
      <c r="K17" s="593">
        <v>51</v>
      </c>
      <c r="L17" s="584"/>
      <c r="M17" s="585" t="s">
        <v>488</v>
      </c>
      <c r="N17" s="585" t="s">
        <v>490</v>
      </c>
      <c r="O17" s="589" t="s">
        <v>468</v>
      </c>
      <c r="P17" s="601">
        <v>2.1</v>
      </c>
      <c r="Q17" s="600">
        <v>1</v>
      </c>
      <c r="R17" s="599">
        <v>7700</v>
      </c>
      <c r="S17" s="599">
        <v>6000</v>
      </c>
      <c r="T17" s="593">
        <v>16</v>
      </c>
      <c r="X17" s="585" t="s">
        <v>488</v>
      </c>
      <c r="Y17" s="585" t="s">
        <v>490</v>
      </c>
      <c r="Z17" s="589" t="s">
        <v>468</v>
      </c>
      <c r="AA17" s="601">
        <v>1.7</v>
      </c>
      <c r="AB17" s="598">
        <v>1</v>
      </c>
      <c r="AC17" s="599">
        <v>8700</v>
      </c>
      <c r="AD17" s="599">
        <v>5000</v>
      </c>
      <c r="AE17" s="593">
        <v>14</v>
      </c>
      <c r="AF17" s="481"/>
    </row>
    <row r="18" spans="1:32" ht="13.5" customHeight="1">
      <c r="A18" s="576" t="s">
        <v>491</v>
      </c>
      <c r="B18" s="576" t="s">
        <v>492</v>
      </c>
      <c r="C18" s="588" t="s">
        <v>478</v>
      </c>
      <c r="D18" s="2066">
        <v>3</v>
      </c>
      <c r="E18" s="604">
        <v>9</v>
      </c>
      <c r="F18" s="589"/>
      <c r="G18" s="601">
        <v>5.7</v>
      </c>
      <c r="H18" s="598"/>
      <c r="I18" s="599">
        <v>18500</v>
      </c>
      <c r="J18" s="599">
        <v>22800</v>
      </c>
      <c r="K18" s="593">
        <v>51</v>
      </c>
      <c r="L18" s="584"/>
      <c r="M18" s="585" t="s">
        <v>491</v>
      </c>
      <c r="N18" s="585" t="s">
        <v>492</v>
      </c>
      <c r="O18" s="589"/>
      <c r="P18" s="601">
        <v>2</v>
      </c>
      <c r="Q18" s="600"/>
      <c r="R18" s="599">
        <v>8600</v>
      </c>
      <c r="S18" s="599">
        <v>7000</v>
      </c>
      <c r="T18" s="593">
        <v>14</v>
      </c>
      <c r="X18" s="585" t="s">
        <v>491</v>
      </c>
      <c r="Y18" s="585" t="s">
        <v>492</v>
      </c>
      <c r="Z18" s="589"/>
      <c r="AA18" s="601">
        <v>2.3</v>
      </c>
      <c r="AB18" s="598"/>
      <c r="AC18" s="599">
        <v>9600</v>
      </c>
      <c r="AD18" s="599">
        <v>5200</v>
      </c>
      <c r="AE18" s="593">
        <v>12</v>
      </c>
      <c r="AF18" s="481"/>
    </row>
    <row r="19" spans="1:32" ht="13.5">
      <c r="A19" s="576" t="s">
        <v>493</v>
      </c>
      <c r="B19" s="587" t="s">
        <v>494</v>
      </c>
      <c r="C19" s="588" t="s">
        <v>478</v>
      </c>
      <c r="D19" s="2066">
        <v>3</v>
      </c>
      <c r="E19" s="578">
        <v>8</v>
      </c>
      <c r="F19" s="589"/>
      <c r="G19" s="601">
        <v>5.9</v>
      </c>
      <c r="H19" s="598"/>
      <c r="I19" s="599">
        <v>24000</v>
      </c>
      <c r="J19" s="599">
        <v>19500</v>
      </c>
      <c r="K19" s="593">
        <v>51</v>
      </c>
      <c r="L19" s="584"/>
      <c r="M19" s="585" t="s">
        <v>493</v>
      </c>
      <c r="N19" s="585" t="s">
        <v>495</v>
      </c>
      <c r="O19" s="589"/>
      <c r="P19" s="601">
        <v>2.1</v>
      </c>
      <c r="Q19" s="600"/>
      <c r="R19" s="599">
        <v>7500</v>
      </c>
      <c r="S19" s="599">
        <v>6000</v>
      </c>
      <c r="T19" s="593">
        <v>16</v>
      </c>
      <c r="X19" s="585" t="s">
        <v>493</v>
      </c>
      <c r="Y19" s="585" t="s">
        <v>495</v>
      </c>
      <c r="Z19" s="589"/>
      <c r="AA19" s="601">
        <v>1.6</v>
      </c>
      <c r="AB19" s="598"/>
      <c r="AC19" s="599">
        <v>7000</v>
      </c>
      <c r="AD19" s="599">
        <v>5500</v>
      </c>
      <c r="AE19" s="593">
        <v>14</v>
      </c>
      <c r="AF19" s="481"/>
    </row>
    <row r="20" spans="1:32" ht="13.5">
      <c r="A20" s="576" t="s">
        <v>496</v>
      </c>
      <c r="B20" s="576" t="s">
        <v>497</v>
      </c>
      <c r="C20" s="588" t="s">
        <v>465</v>
      </c>
      <c r="D20" s="2066">
        <v>3</v>
      </c>
      <c r="E20" s="604">
        <v>9</v>
      </c>
      <c r="F20" s="589"/>
      <c r="G20" s="601">
        <v>7.7</v>
      </c>
      <c r="H20" s="598"/>
      <c r="I20" s="599">
        <v>24000</v>
      </c>
      <c r="J20" s="599">
        <v>22500</v>
      </c>
      <c r="K20" s="593">
        <v>51</v>
      </c>
      <c r="L20" s="584"/>
      <c r="M20" s="585" t="s">
        <v>496</v>
      </c>
      <c r="N20" s="585" t="s">
        <v>497</v>
      </c>
      <c r="O20" s="589"/>
      <c r="P20" s="601">
        <v>2.3</v>
      </c>
      <c r="Q20" s="600"/>
      <c r="R20" s="599">
        <v>7800</v>
      </c>
      <c r="S20" s="599">
        <v>7200</v>
      </c>
      <c r="T20" s="593">
        <v>16</v>
      </c>
      <c r="X20" s="585" t="s">
        <v>496</v>
      </c>
      <c r="Y20" s="585" t="s">
        <v>497</v>
      </c>
      <c r="Z20" s="589"/>
      <c r="AA20" s="601">
        <v>2.3</v>
      </c>
      <c r="AB20" s="598"/>
      <c r="AC20" s="599">
        <v>8400</v>
      </c>
      <c r="AD20" s="599">
        <v>6000</v>
      </c>
      <c r="AE20" s="593">
        <v>14</v>
      </c>
      <c r="AF20" s="481"/>
    </row>
    <row r="21" spans="1:32" ht="12" customHeight="1">
      <c r="A21" s="576" t="s">
        <v>498</v>
      </c>
      <c r="B21" s="576" t="s">
        <v>499</v>
      </c>
      <c r="C21" s="588" t="s">
        <v>478</v>
      </c>
      <c r="D21" s="2066">
        <v>3</v>
      </c>
      <c r="E21" s="578">
        <v>9</v>
      </c>
      <c r="F21" s="589"/>
      <c r="G21" s="601">
        <v>6.45</v>
      </c>
      <c r="H21" s="598"/>
      <c r="I21" s="599">
        <v>25800</v>
      </c>
      <c r="J21" s="599">
        <v>20200</v>
      </c>
      <c r="K21" s="593">
        <v>51</v>
      </c>
      <c r="L21" s="584"/>
      <c r="M21" s="585" t="s">
        <v>498</v>
      </c>
      <c r="N21" s="585" t="s">
        <v>499</v>
      </c>
      <c r="O21" s="589"/>
      <c r="P21" s="601">
        <v>2.65</v>
      </c>
      <c r="Q21" s="600"/>
      <c r="R21" s="599">
        <v>9800</v>
      </c>
      <c r="S21" s="599">
        <v>7600</v>
      </c>
      <c r="T21" s="593">
        <v>16</v>
      </c>
      <c r="X21" s="585" t="s">
        <v>498</v>
      </c>
      <c r="Y21" s="585" t="s">
        <v>499</v>
      </c>
      <c r="Z21" s="589"/>
      <c r="AA21" s="601">
        <v>2.75</v>
      </c>
      <c r="AB21" s="598"/>
      <c r="AC21" s="599">
        <v>10400</v>
      </c>
      <c r="AD21" s="599">
        <v>5400</v>
      </c>
      <c r="AE21" s="593">
        <v>14</v>
      </c>
      <c r="AF21" s="481"/>
    </row>
    <row r="22" spans="1:32" ht="13.5">
      <c r="A22" s="576" t="s">
        <v>500</v>
      </c>
      <c r="B22" s="576" t="s">
        <v>501</v>
      </c>
      <c r="C22" s="588" t="s">
        <v>478</v>
      </c>
      <c r="D22" s="2066">
        <v>4</v>
      </c>
      <c r="E22" s="578">
        <v>10</v>
      </c>
      <c r="F22" s="589" t="s">
        <v>468</v>
      </c>
      <c r="G22" s="601">
        <v>7.1</v>
      </c>
      <c r="H22" s="598">
        <v>7.5</v>
      </c>
      <c r="I22" s="599">
        <v>25000</v>
      </c>
      <c r="J22" s="599">
        <v>23000</v>
      </c>
      <c r="K22" s="593">
        <v>51</v>
      </c>
      <c r="L22" s="584"/>
      <c r="M22" s="585" t="s">
        <v>500</v>
      </c>
      <c r="N22" s="585" t="s">
        <v>501</v>
      </c>
      <c r="O22" s="589" t="s">
        <v>468</v>
      </c>
      <c r="P22" s="601">
        <v>2.5</v>
      </c>
      <c r="Q22" s="600">
        <v>1.5</v>
      </c>
      <c r="R22" s="599">
        <v>8000</v>
      </c>
      <c r="S22" s="599">
        <v>7000</v>
      </c>
      <c r="T22" s="593">
        <v>16</v>
      </c>
      <c r="X22" s="585" t="s">
        <v>500</v>
      </c>
      <c r="Y22" s="585" t="s">
        <v>501</v>
      </c>
      <c r="Z22" s="589" t="s">
        <v>468</v>
      </c>
      <c r="AA22" s="601">
        <v>2.3</v>
      </c>
      <c r="AB22" s="598">
        <v>1.5</v>
      </c>
      <c r="AC22" s="599">
        <v>9000</v>
      </c>
      <c r="AD22" s="599">
        <v>6000</v>
      </c>
      <c r="AE22" s="593">
        <v>14</v>
      </c>
      <c r="AF22" s="481"/>
    </row>
    <row r="23" spans="1:32" ht="13.5">
      <c r="A23" s="576" t="s">
        <v>502</v>
      </c>
      <c r="B23" s="576" t="s">
        <v>503</v>
      </c>
      <c r="C23" s="588" t="s">
        <v>478</v>
      </c>
      <c r="D23" s="2066">
        <v>3</v>
      </c>
      <c r="E23" s="578">
        <v>9</v>
      </c>
      <c r="F23" s="589"/>
      <c r="G23" s="601">
        <v>6.7</v>
      </c>
      <c r="H23" s="598"/>
      <c r="I23" s="599">
        <v>27000</v>
      </c>
      <c r="J23" s="599">
        <v>24000</v>
      </c>
      <c r="K23" s="593">
        <v>51</v>
      </c>
      <c r="L23" s="584"/>
      <c r="M23" s="585" t="s">
        <v>502</v>
      </c>
      <c r="N23" s="585" t="s">
        <v>503</v>
      </c>
      <c r="O23" s="589"/>
      <c r="P23" s="601">
        <v>1.8</v>
      </c>
      <c r="Q23" s="600"/>
      <c r="R23" s="599">
        <v>6900</v>
      </c>
      <c r="S23" s="599">
        <v>6000</v>
      </c>
      <c r="T23" s="593">
        <v>14</v>
      </c>
      <c r="X23" s="585" t="s">
        <v>502</v>
      </c>
      <c r="Y23" s="585" t="s">
        <v>503</v>
      </c>
      <c r="Z23" s="589"/>
      <c r="AA23" s="601">
        <v>1.85</v>
      </c>
      <c r="AB23" s="598"/>
      <c r="AC23" s="599">
        <v>9500</v>
      </c>
      <c r="AD23" s="599">
        <v>5600</v>
      </c>
      <c r="AE23" s="593">
        <v>12</v>
      </c>
      <c r="AF23" s="481"/>
    </row>
    <row r="24" spans="1:32" ht="15" customHeight="1">
      <c r="A24" s="576" t="s">
        <v>504</v>
      </c>
      <c r="B24" s="576" t="s">
        <v>505</v>
      </c>
      <c r="C24" s="588" t="s">
        <v>478</v>
      </c>
      <c r="D24" s="2066">
        <v>3</v>
      </c>
      <c r="E24" s="578">
        <v>9</v>
      </c>
      <c r="F24" s="589"/>
      <c r="G24" s="601">
        <v>7.2</v>
      </c>
      <c r="H24" s="598"/>
      <c r="I24" s="599">
        <v>24000</v>
      </c>
      <c r="J24" s="599">
        <v>25000</v>
      </c>
      <c r="K24" s="593">
        <v>51</v>
      </c>
      <c r="L24" s="584"/>
      <c r="M24" s="585" t="s">
        <v>504</v>
      </c>
      <c r="N24" s="585" t="s">
        <v>505</v>
      </c>
      <c r="O24" s="589"/>
      <c r="P24" s="601">
        <v>2.9</v>
      </c>
      <c r="Q24" s="600"/>
      <c r="R24" s="599">
        <v>8000</v>
      </c>
      <c r="S24" s="599">
        <v>8000</v>
      </c>
      <c r="T24" s="593">
        <v>16</v>
      </c>
      <c r="X24" s="585" t="s">
        <v>504</v>
      </c>
      <c r="Y24" s="585" t="s">
        <v>505</v>
      </c>
      <c r="Z24" s="589"/>
      <c r="AA24" s="601">
        <v>2.3</v>
      </c>
      <c r="AB24" s="598"/>
      <c r="AC24" s="599">
        <v>9000</v>
      </c>
      <c r="AD24" s="599">
        <v>7000</v>
      </c>
      <c r="AE24" s="593">
        <v>14</v>
      </c>
      <c r="AF24" s="481"/>
    </row>
    <row r="25" spans="1:32" ht="13.5">
      <c r="A25" s="576" t="s">
        <v>506</v>
      </c>
      <c r="B25" s="576" t="s">
        <v>60</v>
      </c>
      <c r="C25" s="588" t="s">
        <v>478</v>
      </c>
      <c r="D25" s="2066">
        <v>4</v>
      </c>
      <c r="E25" s="578">
        <v>9</v>
      </c>
      <c r="F25" s="589" t="s">
        <v>468</v>
      </c>
      <c r="G25" s="601">
        <v>6.3</v>
      </c>
      <c r="H25" s="598">
        <v>16</v>
      </c>
      <c r="I25" s="599">
        <v>30800</v>
      </c>
      <c r="J25" s="599">
        <v>25700</v>
      </c>
      <c r="K25" s="593">
        <v>51</v>
      </c>
      <c r="L25" s="584"/>
      <c r="M25" s="585" t="s">
        <v>506</v>
      </c>
      <c r="N25" s="585" t="s">
        <v>60</v>
      </c>
      <c r="O25" s="589" t="s">
        <v>468</v>
      </c>
      <c r="P25" s="601">
        <v>1.8</v>
      </c>
      <c r="Q25" s="600">
        <v>2</v>
      </c>
      <c r="R25" s="599">
        <v>8200</v>
      </c>
      <c r="S25" s="599">
        <v>7000</v>
      </c>
      <c r="T25" s="593">
        <v>16</v>
      </c>
      <c r="X25" s="585" t="s">
        <v>506</v>
      </c>
      <c r="Y25" s="585" t="s">
        <v>60</v>
      </c>
      <c r="Z25" s="589" t="s">
        <v>468</v>
      </c>
      <c r="AA25" s="601">
        <v>2</v>
      </c>
      <c r="AB25" s="598">
        <v>2</v>
      </c>
      <c r="AC25" s="599">
        <v>11200</v>
      </c>
      <c r="AD25" s="599">
        <v>5400</v>
      </c>
      <c r="AE25" s="593">
        <v>14</v>
      </c>
      <c r="AF25" s="481"/>
    </row>
    <row r="26" spans="1:32" ht="12" customHeight="1">
      <c r="A26" s="576" t="s">
        <v>507</v>
      </c>
      <c r="B26" s="587" t="s">
        <v>508</v>
      </c>
      <c r="C26" s="588" t="s">
        <v>478</v>
      </c>
      <c r="D26" s="2066">
        <v>3</v>
      </c>
      <c r="E26" s="578">
        <v>8</v>
      </c>
      <c r="F26" s="589"/>
      <c r="G26" s="601">
        <v>6.64</v>
      </c>
      <c r="H26" s="598"/>
      <c r="I26" s="599">
        <v>26600</v>
      </c>
      <c r="J26" s="599">
        <v>21500</v>
      </c>
      <c r="K26" s="593">
        <v>51</v>
      </c>
      <c r="L26" s="584"/>
      <c r="M26" s="585" t="s">
        <v>507</v>
      </c>
      <c r="N26" s="585" t="s">
        <v>509</v>
      </c>
      <c r="O26" s="589"/>
      <c r="P26" s="601">
        <v>2.62</v>
      </c>
      <c r="Q26" s="600"/>
      <c r="R26" s="599">
        <v>9900</v>
      </c>
      <c r="S26" s="599">
        <v>7600</v>
      </c>
      <c r="T26" s="593">
        <v>16</v>
      </c>
      <c r="X26" s="585" t="s">
        <v>507</v>
      </c>
      <c r="Y26" s="585" t="s">
        <v>509</v>
      </c>
      <c r="Z26" s="589"/>
      <c r="AA26" s="601">
        <v>2.1</v>
      </c>
      <c r="AB26" s="598"/>
      <c r="AC26" s="599">
        <v>10200</v>
      </c>
      <c r="AD26" s="599">
        <v>6000</v>
      </c>
      <c r="AE26" s="593">
        <v>14</v>
      </c>
      <c r="AF26" s="481"/>
    </row>
    <row r="27" spans="1:32" ht="12" customHeight="1">
      <c r="A27" s="576" t="s">
        <v>510</v>
      </c>
      <c r="B27" s="587" t="s">
        <v>511</v>
      </c>
      <c r="C27" s="588" t="s">
        <v>478</v>
      </c>
      <c r="D27" s="2066">
        <v>3</v>
      </c>
      <c r="E27" s="604">
        <v>9</v>
      </c>
      <c r="F27" s="589"/>
      <c r="G27" s="601">
        <v>7.2</v>
      </c>
      <c r="H27" s="598"/>
      <c r="I27" s="599">
        <v>24600</v>
      </c>
      <c r="J27" s="599">
        <v>19800</v>
      </c>
      <c r="K27" s="593">
        <v>51</v>
      </c>
      <c r="L27" s="584"/>
      <c r="M27" s="585" t="s">
        <v>510</v>
      </c>
      <c r="N27" s="585" t="s">
        <v>512</v>
      </c>
      <c r="O27" s="589"/>
      <c r="P27" s="601">
        <v>2.39</v>
      </c>
      <c r="Q27" s="600"/>
      <c r="R27" s="599">
        <v>8100</v>
      </c>
      <c r="S27" s="599">
        <v>6000</v>
      </c>
      <c r="T27" s="593">
        <v>16</v>
      </c>
      <c r="X27" s="585" t="s">
        <v>510</v>
      </c>
      <c r="Y27" s="585" t="s">
        <v>512</v>
      </c>
      <c r="Z27" s="589"/>
      <c r="AA27" s="601">
        <v>2.07</v>
      </c>
      <c r="AB27" s="598"/>
      <c r="AC27" s="599">
        <v>9600</v>
      </c>
      <c r="AD27" s="599">
        <v>5100</v>
      </c>
      <c r="AE27" s="593">
        <v>14</v>
      </c>
      <c r="AF27" s="481"/>
    </row>
    <row r="28" spans="1:32" ht="15.75" customHeight="1">
      <c r="A28" s="576" t="s">
        <v>513</v>
      </c>
      <c r="B28" s="576" t="s">
        <v>514</v>
      </c>
      <c r="C28" s="588" t="s">
        <v>478</v>
      </c>
      <c r="D28" s="2066">
        <v>3</v>
      </c>
      <c r="E28" s="604">
        <v>8</v>
      </c>
      <c r="F28" s="589"/>
      <c r="G28" s="601">
        <v>7.9</v>
      </c>
      <c r="H28" s="598"/>
      <c r="I28" s="599">
        <v>27500</v>
      </c>
      <c r="J28" s="599">
        <v>22000</v>
      </c>
      <c r="K28" s="593">
        <v>51</v>
      </c>
      <c r="L28" s="584"/>
      <c r="M28" s="585" t="s">
        <v>513</v>
      </c>
      <c r="N28" s="585" t="s">
        <v>514</v>
      </c>
      <c r="O28" s="589"/>
      <c r="P28" s="601">
        <v>1.9</v>
      </c>
      <c r="Q28" s="600"/>
      <c r="R28" s="599">
        <v>7000</v>
      </c>
      <c r="S28" s="599">
        <v>4100</v>
      </c>
      <c r="T28" s="593">
        <v>16</v>
      </c>
      <c r="X28" s="585" t="s">
        <v>513</v>
      </c>
      <c r="Y28" s="585" t="s">
        <v>514</v>
      </c>
      <c r="Z28" s="589"/>
      <c r="AA28" s="601">
        <v>2.3</v>
      </c>
      <c r="AB28" s="598"/>
      <c r="AC28" s="599">
        <v>9000</v>
      </c>
      <c r="AD28" s="599">
        <v>4000</v>
      </c>
      <c r="AE28" s="593">
        <v>14</v>
      </c>
      <c r="AF28" s="481"/>
    </row>
    <row r="29" spans="1:32" ht="12" customHeight="1">
      <c r="A29" s="576" t="s">
        <v>515</v>
      </c>
      <c r="B29" s="576" t="s">
        <v>516</v>
      </c>
      <c r="C29" s="588" t="s">
        <v>478</v>
      </c>
      <c r="D29" s="2066">
        <v>3</v>
      </c>
      <c r="E29" s="578">
        <v>9</v>
      </c>
      <c r="F29" s="589"/>
      <c r="G29" s="601">
        <v>7.9</v>
      </c>
      <c r="H29" s="598"/>
      <c r="I29" s="599">
        <v>27600</v>
      </c>
      <c r="J29" s="599">
        <v>22800</v>
      </c>
      <c r="K29" s="593">
        <v>51</v>
      </c>
      <c r="L29" s="584"/>
      <c r="M29" s="585" t="s">
        <v>515</v>
      </c>
      <c r="N29" s="585" t="s">
        <v>516</v>
      </c>
      <c r="O29" s="589"/>
      <c r="P29" s="601">
        <v>2</v>
      </c>
      <c r="Q29" s="600"/>
      <c r="R29" s="599">
        <v>6800</v>
      </c>
      <c r="S29" s="599">
        <v>5400</v>
      </c>
      <c r="T29" s="593">
        <v>16</v>
      </c>
      <c r="X29" s="585" t="s">
        <v>515</v>
      </c>
      <c r="Y29" s="585" t="s">
        <v>516</v>
      </c>
      <c r="Z29" s="589"/>
      <c r="AA29" s="601">
        <v>2.4</v>
      </c>
      <c r="AB29" s="598"/>
      <c r="AC29" s="599">
        <v>13200</v>
      </c>
      <c r="AD29" s="599"/>
      <c r="AE29" s="593">
        <v>14</v>
      </c>
      <c r="AF29" s="481"/>
    </row>
    <row r="30" spans="1:32" ht="12" customHeight="1">
      <c r="A30" s="576" t="s">
        <v>517</v>
      </c>
      <c r="B30" s="576" t="s">
        <v>518</v>
      </c>
      <c r="C30" s="588" t="s">
        <v>478</v>
      </c>
      <c r="D30" s="2066">
        <v>4</v>
      </c>
      <c r="E30" s="578">
        <v>8</v>
      </c>
      <c r="F30" s="589" t="s">
        <v>468</v>
      </c>
      <c r="G30" s="601">
        <v>5.6</v>
      </c>
      <c r="H30" s="598">
        <v>21</v>
      </c>
      <c r="I30" s="599">
        <v>21000</v>
      </c>
      <c r="J30" s="599">
        <v>22200</v>
      </c>
      <c r="K30" s="593">
        <v>51</v>
      </c>
      <c r="M30" s="585" t="s">
        <v>517</v>
      </c>
      <c r="N30" s="585" t="s">
        <v>518</v>
      </c>
      <c r="O30" s="589" t="s">
        <v>468</v>
      </c>
      <c r="P30" s="601">
        <v>1.8</v>
      </c>
      <c r="Q30" s="600">
        <v>6</v>
      </c>
      <c r="R30" s="599">
        <v>8300</v>
      </c>
      <c r="S30" s="599">
        <v>7400</v>
      </c>
      <c r="T30" s="593">
        <v>16</v>
      </c>
      <c r="X30" s="585" t="s">
        <v>517</v>
      </c>
      <c r="Y30" s="585" t="s">
        <v>518</v>
      </c>
      <c r="Z30" s="589" t="s">
        <v>468</v>
      </c>
      <c r="AA30" s="601">
        <v>2.7</v>
      </c>
      <c r="AB30" s="598">
        <v>8.6</v>
      </c>
      <c r="AC30" s="599">
        <v>8600</v>
      </c>
      <c r="AD30" s="599">
        <v>7600</v>
      </c>
      <c r="AE30" s="593">
        <v>14</v>
      </c>
      <c r="AF30" s="481"/>
    </row>
    <row r="31" spans="1:32" ht="12" customHeight="1">
      <c r="A31" s="576" t="s">
        <v>519</v>
      </c>
      <c r="B31" s="576" t="s">
        <v>520</v>
      </c>
      <c r="C31" s="588" t="s">
        <v>478</v>
      </c>
      <c r="D31" s="2066">
        <v>4</v>
      </c>
      <c r="E31" s="578">
        <v>10</v>
      </c>
      <c r="F31" s="589" t="s">
        <v>468</v>
      </c>
      <c r="G31" s="601">
        <v>5.53</v>
      </c>
      <c r="H31" s="598">
        <v>10</v>
      </c>
      <c r="I31" s="599">
        <v>18600</v>
      </c>
      <c r="J31" s="599">
        <v>13100</v>
      </c>
      <c r="K31" s="593">
        <v>51</v>
      </c>
      <c r="L31" s="584"/>
      <c r="M31" s="585" t="s">
        <v>519</v>
      </c>
      <c r="N31" s="585" t="s">
        <v>520</v>
      </c>
      <c r="O31" s="589" t="s">
        <v>468</v>
      </c>
      <c r="P31" s="601">
        <v>2.4</v>
      </c>
      <c r="Q31" s="600">
        <v>5.7</v>
      </c>
      <c r="R31" s="599">
        <v>8600</v>
      </c>
      <c r="S31" s="599">
        <v>6400</v>
      </c>
      <c r="T31" s="593">
        <v>16</v>
      </c>
      <c r="X31" s="585" t="s">
        <v>519</v>
      </c>
      <c r="Y31" s="585" t="s">
        <v>520</v>
      </c>
      <c r="Z31" s="589" t="s">
        <v>468</v>
      </c>
      <c r="AA31" s="601">
        <v>2.6</v>
      </c>
      <c r="AB31" s="598">
        <v>8.6</v>
      </c>
      <c r="AC31" s="599">
        <v>9400</v>
      </c>
      <c r="AD31" s="599">
        <v>4700</v>
      </c>
      <c r="AE31" s="593">
        <v>14</v>
      </c>
      <c r="AF31" s="481"/>
    </row>
    <row r="32" spans="1:32" ht="12" customHeight="1">
      <c r="A32" s="576" t="s">
        <v>521</v>
      </c>
      <c r="B32" s="587" t="s">
        <v>522</v>
      </c>
      <c r="C32" s="588" t="s">
        <v>478</v>
      </c>
      <c r="D32" s="2066">
        <v>4</v>
      </c>
      <c r="E32" s="578">
        <v>6</v>
      </c>
      <c r="F32" s="589" t="s">
        <v>468</v>
      </c>
      <c r="G32" s="590">
        <v>5.75</v>
      </c>
      <c r="H32" s="591">
        <v>23.7</v>
      </c>
      <c r="I32" s="592">
        <v>23600</v>
      </c>
      <c r="J32" s="592">
        <v>19400</v>
      </c>
      <c r="K32" s="593">
        <v>51</v>
      </c>
      <c r="L32" s="584"/>
      <c r="M32" s="585" t="s">
        <v>521</v>
      </c>
      <c r="N32" s="594" t="s">
        <v>522</v>
      </c>
      <c r="O32" s="589" t="s">
        <v>468</v>
      </c>
      <c r="P32" s="601">
        <v>2.05</v>
      </c>
      <c r="Q32" s="600">
        <v>9.6</v>
      </c>
      <c r="R32" s="599">
        <v>8600</v>
      </c>
      <c r="S32" s="599">
        <v>6800</v>
      </c>
      <c r="T32" s="593">
        <v>16</v>
      </c>
      <c r="X32" s="585" t="s">
        <v>521</v>
      </c>
      <c r="Y32" s="594" t="s">
        <v>522</v>
      </c>
      <c r="Z32" s="589" t="s">
        <v>468</v>
      </c>
      <c r="AA32" s="601">
        <v>1.78</v>
      </c>
      <c r="AB32" s="598">
        <v>10.1</v>
      </c>
      <c r="AC32" s="599">
        <v>8900</v>
      </c>
      <c r="AD32" s="599">
        <v>4700</v>
      </c>
      <c r="AE32" s="593">
        <v>14</v>
      </c>
      <c r="AF32" s="481"/>
    </row>
    <row r="33" spans="1:32" ht="13.5">
      <c r="A33" s="576" t="s">
        <v>523</v>
      </c>
      <c r="B33" s="576" t="s">
        <v>524</v>
      </c>
      <c r="C33" s="588" t="s">
        <v>478</v>
      </c>
      <c r="D33" s="2066">
        <v>4</v>
      </c>
      <c r="E33" s="578">
        <v>9</v>
      </c>
      <c r="F33" s="589" t="s">
        <v>468</v>
      </c>
      <c r="G33" s="601">
        <v>7.08</v>
      </c>
      <c r="H33" s="598">
        <v>5</v>
      </c>
      <c r="I33" s="599">
        <v>25600</v>
      </c>
      <c r="J33" s="599">
        <v>21000</v>
      </c>
      <c r="K33" s="593">
        <v>51</v>
      </c>
      <c r="L33" s="584"/>
      <c r="M33" s="585" t="s">
        <v>523</v>
      </c>
      <c r="N33" s="585" t="s">
        <v>524</v>
      </c>
      <c r="O33" s="589" t="s">
        <v>468</v>
      </c>
      <c r="P33" s="601">
        <v>2.47</v>
      </c>
      <c r="Q33" s="600">
        <v>1</v>
      </c>
      <c r="R33" s="599">
        <v>8400</v>
      </c>
      <c r="S33" s="599">
        <v>7000</v>
      </c>
      <c r="T33" s="593">
        <v>16</v>
      </c>
      <c r="X33" s="585" t="s">
        <v>523</v>
      </c>
      <c r="Y33" s="585" t="s">
        <v>524</v>
      </c>
      <c r="Z33" s="589" t="s">
        <v>468</v>
      </c>
      <c r="AA33" s="601">
        <v>3</v>
      </c>
      <c r="AB33" s="598">
        <v>2</v>
      </c>
      <c r="AC33" s="599">
        <v>11000</v>
      </c>
      <c r="AD33" s="599">
        <v>6200</v>
      </c>
      <c r="AE33" s="593">
        <v>14</v>
      </c>
      <c r="AF33" s="481"/>
    </row>
    <row r="34" spans="1:32" ht="13.5">
      <c r="A34" s="576" t="s">
        <v>525</v>
      </c>
      <c r="B34" s="587" t="s">
        <v>526</v>
      </c>
      <c r="C34" s="588" t="s">
        <v>478</v>
      </c>
      <c r="D34" s="2066">
        <v>4</v>
      </c>
      <c r="E34" s="578">
        <v>8</v>
      </c>
      <c r="F34" s="589" t="s">
        <v>468</v>
      </c>
      <c r="G34" s="601">
        <v>6.67</v>
      </c>
      <c r="H34" s="598">
        <v>12</v>
      </c>
      <c r="I34" s="599">
        <v>26100</v>
      </c>
      <c r="J34" s="599">
        <v>22300</v>
      </c>
      <c r="K34" s="593">
        <v>51</v>
      </c>
      <c r="L34" s="584"/>
      <c r="M34" s="585" t="s">
        <v>525</v>
      </c>
      <c r="N34" s="585" t="s">
        <v>527</v>
      </c>
      <c r="O34" s="589" t="s">
        <v>468</v>
      </c>
      <c r="P34" s="601">
        <v>1.95</v>
      </c>
      <c r="Q34" s="600">
        <v>3</v>
      </c>
      <c r="R34" s="599">
        <v>7400</v>
      </c>
      <c r="S34" s="599">
        <v>6000</v>
      </c>
      <c r="T34" s="593">
        <v>14</v>
      </c>
      <c r="X34" s="585" t="s">
        <v>525</v>
      </c>
      <c r="Y34" s="585" t="s">
        <v>527</v>
      </c>
      <c r="Z34" s="589" t="s">
        <v>468</v>
      </c>
      <c r="AA34" s="601">
        <v>1.93</v>
      </c>
      <c r="AB34" s="598">
        <v>2.6</v>
      </c>
      <c r="AC34" s="599">
        <v>9200</v>
      </c>
      <c r="AD34" s="599">
        <v>4900</v>
      </c>
      <c r="AE34" s="593">
        <v>12</v>
      </c>
      <c r="AF34" s="481"/>
    </row>
    <row r="35" spans="1:32" ht="12" customHeight="1">
      <c r="A35" s="576" t="s">
        <v>528</v>
      </c>
      <c r="B35" s="576" t="s">
        <v>529</v>
      </c>
      <c r="C35" s="588" t="s">
        <v>478</v>
      </c>
      <c r="D35" s="2066">
        <v>4</v>
      </c>
      <c r="E35" s="604">
        <v>8</v>
      </c>
      <c r="F35" s="589" t="s">
        <v>468</v>
      </c>
      <c r="G35" s="601">
        <v>6.4</v>
      </c>
      <c r="H35" s="598">
        <v>10</v>
      </c>
      <c r="I35" s="599">
        <v>21000</v>
      </c>
      <c r="J35" s="599">
        <v>21000</v>
      </c>
      <c r="K35" s="593">
        <v>51</v>
      </c>
      <c r="M35" s="585" t="s">
        <v>528</v>
      </c>
      <c r="N35" s="585" t="s">
        <v>529</v>
      </c>
      <c r="O35" s="589"/>
      <c r="P35" s="601">
        <v>2.5</v>
      </c>
      <c r="Q35" s="600"/>
      <c r="R35" s="599">
        <v>6000</v>
      </c>
      <c r="S35" s="599">
        <v>5000</v>
      </c>
      <c r="T35" s="593">
        <v>16</v>
      </c>
      <c r="X35" s="585" t="s">
        <v>528</v>
      </c>
      <c r="Y35" s="585" t="s">
        <v>529</v>
      </c>
      <c r="Z35" s="589"/>
      <c r="AA35" s="601">
        <v>1.65</v>
      </c>
      <c r="AB35" s="598"/>
      <c r="AC35" s="599">
        <v>8400</v>
      </c>
      <c r="AD35" s="599">
        <v>3900</v>
      </c>
      <c r="AE35" s="593">
        <v>14</v>
      </c>
      <c r="AF35" s="481"/>
    </row>
    <row r="36" spans="1:32" ht="12" customHeight="1">
      <c r="A36" s="605" t="s">
        <v>530</v>
      </c>
      <c r="B36" s="606" t="s">
        <v>531</v>
      </c>
      <c r="C36" s="607" t="s">
        <v>478</v>
      </c>
      <c r="D36" s="2068">
        <v>4</v>
      </c>
      <c r="E36" s="578">
        <v>8</v>
      </c>
      <c r="F36" s="608" t="s">
        <v>468</v>
      </c>
      <c r="G36" s="609">
        <v>6.7</v>
      </c>
      <c r="H36" s="610">
        <v>25</v>
      </c>
      <c r="I36" s="599">
        <v>21600</v>
      </c>
      <c r="J36" s="611">
        <v>21600</v>
      </c>
      <c r="K36" s="593">
        <v>51</v>
      </c>
      <c r="L36" s="584"/>
      <c r="M36" s="585" t="s">
        <v>530</v>
      </c>
      <c r="N36" s="585" t="s">
        <v>532</v>
      </c>
      <c r="O36" s="589" t="s">
        <v>468</v>
      </c>
      <c r="P36" s="609">
        <v>1.4</v>
      </c>
      <c r="Q36" s="612">
        <v>5</v>
      </c>
      <c r="R36" s="613">
        <v>5500</v>
      </c>
      <c r="S36" s="611">
        <v>4900</v>
      </c>
      <c r="T36" s="593">
        <v>16</v>
      </c>
      <c r="X36" s="585" t="s">
        <v>530</v>
      </c>
      <c r="Y36" s="585" t="s">
        <v>532</v>
      </c>
      <c r="Z36" s="589" t="s">
        <v>468</v>
      </c>
      <c r="AA36" s="609">
        <v>1.3</v>
      </c>
      <c r="AB36" s="610">
        <v>7.4</v>
      </c>
      <c r="AC36" s="613">
        <v>8600</v>
      </c>
      <c r="AD36" s="611">
        <v>4800</v>
      </c>
      <c r="AE36" s="593">
        <v>14</v>
      </c>
      <c r="AF36" s="481"/>
    </row>
    <row r="37" spans="1:32" ht="12" customHeight="1">
      <c r="A37" s="614" t="s">
        <v>533</v>
      </c>
      <c r="B37" s="615" t="s">
        <v>534</v>
      </c>
      <c r="C37" s="616" t="s">
        <v>478</v>
      </c>
      <c r="D37" s="2069">
        <v>4</v>
      </c>
      <c r="E37" s="617">
        <v>9</v>
      </c>
      <c r="F37" s="618" t="s">
        <v>468</v>
      </c>
      <c r="G37" s="619">
        <v>5.89</v>
      </c>
      <c r="H37" s="620">
        <v>17.09</v>
      </c>
      <c r="I37" s="621">
        <v>27300</v>
      </c>
      <c r="J37" s="621">
        <v>24100</v>
      </c>
      <c r="K37" s="593">
        <v>51</v>
      </c>
      <c r="L37" s="622"/>
      <c r="M37" s="623" t="s">
        <v>533</v>
      </c>
      <c r="N37" s="623" t="s">
        <v>535</v>
      </c>
      <c r="O37" s="618" t="s">
        <v>468</v>
      </c>
      <c r="P37" s="619">
        <v>1.61</v>
      </c>
      <c r="Q37" s="624">
        <v>4.69</v>
      </c>
      <c r="R37" s="621">
        <v>7500</v>
      </c>
      <c r="S37" s="621">
        <v>6700</v>
      </c>
      <c r="T37" s="593">
        <v>16</v>
      </c>
      <c r="X37" s="623" t="s">
        <v>533</v>
      </c>
      <c r="Y37" s="623" t="s">
        <v>535</v>
      </c>
      <c r="Z37" s="618" t="s">
        <v>468</v>
      </c>
      <c r="AA37" s="619">
        <v>1.41</v>
      </c>
      <c r="AB37" s="620">
        <v>4.91</v>
      </c>
      <c r="AC37" s="621">
        <v>9400</v>
      </c>
      <c r="AD37" s="621">
        <v>5700</v>
      </c>
      <c r="AE37" s="593">
        <v>14</v>
      </c>
      <c r="AF37" s="481"/>
    </row>
    <row r="38" spans="1:32" ht="12" customHeight="1">
      <c r="A38" s="576" t="s">
        <v>536</v>
      </c>
      <c r="B38" s="587" t="s">
        <v>537</v>
      </c>
      <c r="C38" s="588" t="s">
        <v>478</v>
      </c>
      <c r="D38" s="2066">
        <v>4</v>
      </c>
      <c r="E38" s="625">
        <v>6</v>
      </c>
      <c r="F38" s="589" t="s">
        <v>468</v>
      </c>
      <c r="G38" s="590">
        <v>6.21</v>
      </c>
      <c r="H38" s="591">
        <v>19.73</v>
      </c>
      <c r="I38" s="592">
        <v>21340</v>
      </c>
      <c r="J38" s="592">
        <v>19160</v>
      </c>
      <c r="K38" s="593">
        <v>51</v>
      </c>
      <c r="L38" s="584"/>
      <c r="M38" s="585" t="s">
        <v>536</v>
      </c>
      <c r="N38" s="594" t="s">
        <v>537</v>
      </c>
      <c r="O38" s="589" t="s">
        <v>468</v>
      </c>
      <c r="P38" s="601">
        <v>1.72</v>
      </c>
      <c r="Q38" s="600">
        <v>5.5</v>
      </c>
      <c r="R38" s="599">
        <v>5980</v>
      </c>
      <c r="S38" s="599">
        <v>5360</v>
      </c>
      <c r="T38" s="593">
        <v>16</v>
      </c>
      <c r="X38" s="585" t="s">
        <v>536</v>
      </c>
      <c r="Y38" s="594" t="s">
        <v>537</v>
      </c>
      <c r="Z38" s="589" t="s">
        <v>468</v>
      </c>
      <c r="AA38" s="601">
        <v>2.12</v>
      </c>
      <c r="AB38" s="598">
        <v>6.88</v>
      </c>
      <c r="AC38" s="599">
        <v>9220</v>
      </c>
      <c r="AD38" s="599">
        <v>5440</v>
      </c>
      <c r="AE38" s="593">
        <v>14</v>
      </c>
      <c r="AF38" s="481"/>
    </row>
    <row r="39" spans="1:32" ht="15" customHeight="1">
      <c r="A39" s="576" t="s">
        <v>538</v>
      </c>
      <c r="B39" s="587" t="s">
        <v>539</v>
      </c>
      <c r="C39" s="588" t="s">
        <v>478</v>
      </c>
      <c r="D39" s="2066">
        <v>4</v>
      </c>
      <c r="E39" s="578">
        <v>6</v>
      </c>
      <c r="F39" s="589" t="s">
        <v>468</v>
      </c>
      <c r="G39" s="601">
        <v>6.3</v>
      </c>
      <c r="H39" s="598">
        <v>26.07</v>
      </c>
      <c r="I39" s="599">
        <v>24300</v>
      </c>
      <c r="J39" s="599">
        <v>19700</v>
      </c>
      <c r="K39" s="593">
        <v>51</v>
      </c>
      <c r="L39" s="626"/>
      <c r="M39" s="585" t="s">
        <v>538</v>
      </c>
      <c r="N39" s="585" t="s">
        <v>540</v>
      </c>
      <c r="O39" s="589" t="s">
        <v>468</v>
      </c>
      <c r="P39" s="601">
        <v>1.55</v>
      </c>
      <c r="Q39" s="600">
        <v>6.4</v>
      </c>
      <c r="R39" s="599">
        <v>6000</v>
      </c>
      <c r="S39" s="599">
        <v>4900</v>
      </c>
      <c r="T39" s="593">
        <v>16</v>
      </c>
      <c r="U39" s="627"/>
      <c r="X39" s="585" t="s">
        <v>538</v>
      </c>
      <c r="Y39" s="585" t="s">
        <v>540</v>
      </c>
      <c r="Z39" s="589" t="s">
        <v>468</v>
      </c>
      <c r="AA39" s="601">
        <v>3.08</v>
      </c>
      <c r="AB39" s="598">
        <v>14.7</v>
      </c>
      <c r="AC39" s="599">
        <v>15100</v>
      </c>
      <c r="AD39" s="599">
        <v>8200</v>
      </c>
      <c r="AE39" s="593">
        <v>14</v>
      </c>
      <c r="AF39" s="627"/>
    </row>
    <row r="40" spans="1:32" ht="12" customHeight="1">
      <c r="A40" s="587" t="s">
        <v>541</v>
      </c>
      <c r="B40" s="587" t="s">
        <v>542</v>
      </c>
      <c r="C40" s="588" t="s">
        <v>478</v>
      </c>
      <c r="D40" s="2066">
        <v>4</v>
      </c>
      <c r="E40" s="604">
        <v>9</v>
      </c>
      <c r="F40" s="589" t="s">
        <v>468</v>
      </c>
      <c r="G40" s="601">
        <v>4.28</v>
      </c>
      <c r="H40" s="598">
        <v>18.1</v>
      </c>
      <c r="I40" s="599">
        <v>22800</v>
      </c>
      <c r="J40" s="599">
        <v>18300</v>
      </c>
      <c r="K40" s="593">
        <v>51</v>
      </c>
      <c r="M40" s="585" t="s">
        <v>541</v>
      </c>
      <c r="N40" s="594" t="s">
        <v>542</v>
      </c>
      <c r="O40" s="589" t="s">
        <v>468</v>
      </c>
      <c r="P40" s="601">
        <v>1.76</v>
      </c>
      <c r="Q40" s="600">
        <v>8</v>
      </c>
      <c r="R40" s="599">
        <v>9300</v>
      </c>
      <c r="S40" s="599">
        <v>6800</v>
      </c>
      <c r="T40" s="593">
        <v>16</v>
      </c>
      <c r="X40" s="585" t="s">
        <v>541</v>
      </c>
      <c r="Y40" s="594" t="s">
        <v>542</v>
      </c>
      <c r="Z40" s="589" t="s">
        <v>468</v>
      </c>
      <c r="AA40" s="601">
        <v>1.98</v>
      </c>
      <c r="AB40" s="598">
        <v>10.4</v>
      </c>
      <c r="AC40" s="599">
        <v>12000</v>
      </c>
      <c r="AD40" s="599">
        <v>6500</v>
      </c>
      <c r="AE40" s="593">
        <v>14</v>
      </c>
      <c r="AF40" s="481"/>
    </row>
    <row r="41" spans="1:32" ht="12" customHeight="1">
      <c r="A41" s="587" t="s">
        <v>543</v>
      </c>
      <c r="B41" s="587" t="s">
        <v>544</v>
      </c>
      <c r="C41" s="588" t="s">
        <v>478</v>
      </c>
      <c r="D41" s="2066">
        <v>4</v>
      </c>
      <c r="E41" s="578">
        <v>9</v>
      </c>
      <c r="F41" s="589" t="s">
        <v>468</v>
      </c>
      <c r="G41" s="601">
        <v>5.1</v>
      </c>
      <c r="H41" s="598">
        <v>18.8</v>
      </c>
      <c r="I41" s="599">
        <v>19400</v>
      </c>
      <c r="J41" s="599">
        <v>18300</v>
      </c>
      <c r="K41" s="593">
        <v>51</v>
      </c>
      <c r="M41" s="585" t="s">
        <v>543</v>
      </c>
      <c r="N41" s="585" t="s">
        <v>544</v>
      </c>
      <c r="O41" s="589" t="s">
        <v>468</v>
      </c>
      <c r="P41" s="601">
        <v>2.2</v>
      </c>
      <c r="Q41" s="600">
        <v>8.2</v>
      </c>
      <c r="R41" s="599">
        <v>8400</v>
      </c>
      <c r="S41" s="599">
        <v>8000</v>
      </c>
      <c r="T41" s="593">
        <v>16</v>
      </c>
      <c r="X41" s="585" t="s">
        <v>543</v>
      </c>
      <c r="Y41" s="585" t="s">
        <v>544</v>
      </c>
      <c r="Z41" s="589" t="s">
        <v>468</v>
      </c>
      <c r="AA41" s="601">
        <v>2.3</v>
      </c>
      <c r="AB41" s="598">
        <v>10.4</v>
      </c>
      <c r="AC41" s="599">
        <v>10300</v>
      </c>
      <c r="AD41" s="599">
        <v>6900</v>
      </c>
      <c r="AE41" s="593">
        <v>14</v>
      </c>
      <c r="AF41" s="481"/>
    </row>
    <row r="42" spans="1:32" ht="12" customHeight="1">
      <c r="A42" s="587" t="s">
        <v>545</v>
      </c>
      <c r="B42" s="587" t="s">
        <v>546</v>
      </c>
      <c r="C42" s="588" t="s">
        <v>478</v>
      </c>
      <c r="D42" s="2066">
        <v>4</v>
      </c>
      <c r="E42" s="578">
        <v>10</v>
      </c>
      <c r="F42" s="589" t="s">
        <v>468</v>
      </c>
      <c r="G42" s="601">
        <v>7.6</v>
      </c>
      <c r="H42" s="598">
        <v>12</v>
      </c>
      <c r="I42" s="599">
        <v>25400</v>
      </c>
      <c r="J42" s="599">
        <v>20400</v>
      </c>
      <c r="K42" s="593">
        <v>51</v>
      </c>
      <c r="M42" s="585" t="s">
        <v>545</v>
      </c>
      <c r="N42" s="585" t="s">
        <v>546</v>
      </c>
      <c r="O42" s="589" t="s">
        <v>468</v>
      </c>
      <c r="P42" s="601">
        <v>2.15</v>
      </c>
      <c r="Q42" s="600">
        <v>1.7</v>
      </c>
      <c r="R42" s="599">
        <v>7100</v>
      </c>
      <c r="S42" s="599">
        <v>5300</v>
      </c>
      <c r="T42" s="593">
        <v>16</v>
      </c>
      <c r="X42" s="585" t="s">
        <v>545</v>
      </c>
      <c r="Y42" s="585" t="s">
        <v>546</v>
      </c>
      <c r="Z42" s="589" t="s">
        <v>468</v>
      </c>
      <c r="AA42" s="601">
        <v>2.55</v>
      </c>
      <c r="AB42" s="598">
        <v>2</v>
      </c>
      <c r="AC42" s="599">
        <v>9900</v>
      </c>
      <c r="AD42" s="599">
        <v>5500</v>
      </c>
      <c r="AE42" s="593">
        <v>14</v>
      </c>
      <c r="AF42" s="481"/>
    </row>
    <row r="43" spans="1:32" ht="12" customHeight="1">
      <c r="A43" s="587" t="s">
        <v>547</v>
      </c>
      <c r="B43" s="587" t="s">
        <v>548</v>
      </c>
      <c r="C43" s="588" t="s">
        <v>478</v>
      </c>
      <c r="D43" s="2066">
        <v>4</v>
      </c>
      <c r="E43" s="578">
        <v>8</v>
      </c>
      <c r="F43" s="589" t="s">
        <v>468</v>
      </c>
      <c r="G43" s="597">
        <v>6.9</v>
      </c>
      <c r="H43" s="598">
        <v>14.6</v>
      </c>
      <c r="I43" s="599">
        <v>24480</v>
      </c>
      <c r="J43" s="599">
        <v>20160</v>
      </c>
      <c r="K43" s="593">
        <v>51</v>
      </c>
      <c r="M43" s="585" t="s">
        <v>547</v>
      </c>
      <c r="N43" s="594" t="s">
        <v>548</v>
      </c>
      <c r="O43" s="589" t="s">
        <v>468</v>
      </c>
      <c r="P43" s="597">
        <v>1.94</v>
      </c>
      <c r="Q43" s="598">
        <v>4.23</v>
      </c>
      <c r="R43" s="599">
        <v>7200</v>
      </c>
      <c r="S43" s="599">
        <v>5400</v>
      </c>
      <c r="T43" s="593">
        <v>16</v>
      </c>
      <c r="X43" s="585" t="s">
        <v>547</v>
      </c>
      <c r="Y43" s="594" t="s">
        <v>548</v>
      </c>
      <c r="Z43" s="589" t="s">
        <v>468</v>
      </c>
      <c r="AA43" s="597">
        <v>2.28</v>
      </c>
      <c r="AB43" s="598">
        <v>4.7</v>
      </c>
      <c r="AC43" s="599">
        <v>8880</v>
      </c>
      <c r="AD43" s="599">
        <v>4800</v>
      </c>
      <c r="AE43" s="593">
        <v>14</v>
      </c>
      <c r="AF43" s="481"/>
    </row>
    <row r="44" spans="1:32" ht="12" customHeight="1">
      <c r="A44" s="587" t="s">
        <v>549</v>
      </c>
      <c r="B44" s="587" t="s">
        <v>550</v>
      </c>
      <c r="C44" s="588" t="s">
        <v>478</v>
      </c>
      <c r="D44" s="2066">
        <v>4</v>
      </c>
      <c r="E44" s="578">
        <v>9</v>
      </c>
      <c r="F44" s="589" t="s">
        <v>468</v>
      </c>
      <c r="G44" s="601">
        <v>7.6</v>
      </c>
      <c r="H44" s="598">
        <v>16</v>
      </c>
      <c r="I44" s="599">
        <v>24600</v>
      </c>
      <c r="J44" s="599">
        <v>24500</v>
      </c>
      <c r="K44" s="593">
        <v>51</v>
      </c>
      <c r="M44" s="585" t="s">
        <v>549</v>
      </c>
      <c r="N44" s="585" t="s">
        <v>550</v>
      </c>
      <c r="O44" s="589" t="s">
        <v>468</v>
      </c>
      <c r="P44" s="601">
        <v>3.1</v>
      </c>
      <c r="Q44" s="600">
        <v>7.1</v>
      </c>
      <c r="R44" s="599">
        <v>8400</v>
      </c>
      <c r="S44" s="599">
        <v>9600</v>
      </c>
      <c r="T44" s="593">
        <v>16</v>
      </c>
      <c r="X44" s="585" t="s">
        <v>549</v>
      </c>
      <c r="Y44" s="585" t="s">
        <v>550</v>
      </c>
      <c r="Z44" s="589" t="s">
        <v>468</v>
      </c>
      <c r="AA44" s="601">
        <v>1.9</v>
      </c>
      <c r="AB44" s="598">
        <v>5.7</v>
      </c>
      <c r="AC44" s="599">
        <v>8400</v>
      </c>
      <c r="AD44" s="599">
        <v>6300</v>
      </c>
      <c r="AE44" s="593">
        <v>14</v>
      </c>
      <c r="AF44" s="481"/>
    </row>
    <row r="45" spans="1:32" ht="12" customHeight="1">
      <c r="A45" s="587" t="s">
        <v>551</v>
      </c>
      <c r="B45" s="587" t="s">
        <v>552</v>
      </c>
      <c r="C45" s="588" t="s">
        <v>478</v>
      </c>
      <c r="D45" s="2066">
        <v>4</v>
      </c>
      <c r="E45" s="578">
        <v>9</v>
      </c>
      <c r="F45" s="589" t="s">
        <v>468</v>
      </c>
      <c r="G45" s="601">
        <v>7.7</v>
      </c>
      <c r="H45" s="598">
        <v>18</v>
      </c>
      <c r="I45" s="599">
        <v>26500</v>
      </c>
      <c r="J45" s="599">
        <v>24600</v>
      </c>
      <c r="K45" s="593">
        <v>51</v>
      </c>
      <c r="L45" s="584"/>
      <c r="M45" s="585" t="s">
        <v>551</v>
      </c>
      <c r="N45" s="585" t="s">
        <v>552</v>
      </c>
      <c r="O45" s="589" t="s">
        <v>468</v>
      </c>
      <c r="P45" s="601">
        <v>2</v>
      </c>
      <c r="Q45" s="600">
        <v>6</v>
      </c>
      <c r="R45" s="599">
        <v>7400</v>
      </c>
      <c r="S45" s="599">
        <v>6600</v>
      </c>
      <c r="T45" s="593">
        <v>16</v>
      </c>
      <c r="X45" s="585" t="s">
        <v>551</v>
      </c>
      <c r="Y45" s="585" t="s">
        <v>552</v>
      </c>
      <c r="Z45" s="589" t="s">
        <v>468</v>
      </c>
      <c r="AA45" s="601">
        <v>1.7</v>
      </c>
      <c r="AB45" s="598">
        <v>3</v>
      </c>
      <c r="AC45" s="599">
        <v>8000</v>
      </c>
      <c r="AD45" s="599">
        <v>4100</v>
      </c>
      <c r="AE45" s="593">
        <v>14</v>
      </c>
      <c r="AF45" s="481"/>
    </row>
    <row r="46" spans="1:32" ht="12" customHeight="1">
      <c r="A46" s="576" t="s">
        <v>553</v>
      </c>
      <c r="B46" s="587" t="s">
        <v>554</v>
      </c>
      <c r="C46" s="588" t="s">
        <v>478</v>
      </c>
      <c r="D46" s="2066">
        <v>4</v>
      </c>
      <c r="E46" s="578">
        <v>9</v>
      </c>
      <c r="F46" s="589" t="s">
        <v>468</v>
      </c>
      <c r="G46" s="590">
        <v>5.77</v>
      </c>
      <c r="H46" s="591">
        <v>24.2</v>
      </c>
      <c r="I46" s="592">
        <v>23400</v>
      </c>
      <c r="J46" s="592">
        <v>18800</v>
      </c>
      <c r="K46" s="593">
        <v>51</v>
      </c>
      <c r="L46" s="584"/>
      <c r="M46" s="585" t="s">
        <v>553</v>
      </c>
      <c r="N46" s="594" t="s">
        <v>554</v>
      </c>
      <c r="O46" s="589" t="s">
        <v>468</v>
      </c>
      <c r="P46" s="601">
        <v>1.24</v>
      </c>
      <c r="Q46" s="600">
        <v>5.2</v>
      </c>
      <c r="R46" s="599">
        <v>5200</v>
      </c>
      <c r="S46" s="599">
        <v>4200</v>
      </c>
      <c r="T46" s="593">
        <v>16</v>
      </c>
      <c r="X46" s="585" t="s">
        <v>553</v>
      </c>
      <c r="Y46" s="594" t="s">
        <v>554</v>
      </c>
      <c r="Z46" s="589" t="s">
        <v>468</v>
      </c>
      <c r="AA46" s="601">
        <v>2.45</v>
      </c>
      <c r="AB46" s="598">
        <v>12.54</v>
      </c>
      <c r="AC46" s="599">
        <v>12000</v>
      </c>
      <c r="AD46" s="599">
        <v>6500</v>
      </c>
      <c r="AE46" s="593">
        <v>14</v>
      </c>
      <c r="AF46" s="481"/>
    </row>
    <row r="47" spans="1:32" ht="18.75" customHeight="1">
      <c r="A47" s="628">
        <v>301</v>
      </c>
      <c r="B47" s="628" t="s">
        <v>434</v>
      </c>
      <c r="C47" s="629" t="s">
        <v>465</v>
      </c>
      <c r="D47" s="2070">
        <v>1</v>
      </c>
      <c r="E47" s="630">
        <v>12</v>
      </c>
      <c r="F47" s="631"/>
      <c r="G47" s="631"/>
      <c r="H47" s="632"/>
      <c r="I47" s="631"/>
      <c r="J47" s="631"/>
      <c r="K47" s="633"/>
      <c r="M47" s="634">
        <v>301</v>
      </c>
      <c r="N47" s="635" t="s">
        <v>434</v>
      </c>
      <c r="O47" s="631"/>
      <c r="P47" s="631"/>
      <c r="Q47" s="631"/>
      <c r="R47" s="631"/>
      <c r="S47" s="631"/>
      <c r="T47" s="633"/>
      <c r="X47" s="634">
        <v>301</v>
      </c>
      <c r="Y47" s="635" t="s">
        <v>434</v>
      </c>
      <c r="Z47" s="631"/>
      <c r="AA47" s="631"/>
      <c r="AB47" s="631"/>
      <c r="AC47" s="631"/>
      <c r="AD47" s="631"/>
      <c r="AE47" s="633"/>
      <c r="AF47" s="481"/>
    </row>
    <row r="48" spans="1:32" ht="12" customHeight="1" hidden="1">
      <c r="A48" s="636">
        <v>302</v>
      </c>
      <c r="B48" s="636" t="s">
        <v>555</v>
      </c>
      <c r="C48" s="588" t="s">
        <v>389</v>
      </c>
      <c r="D48" s="2066" t="s">
        <v>389</v>
      </c>
      <c r="E48" s="617" t="s">
        <v>389</v>
      </c>
      <c r="F48" s="637"/>
      <c r="G48" s="637"/>
      <c r="H48" s="638"/>
      <c r="I48" s="637"/>
      <c r="J48" s="637"/>
      <c r="K48" s="639"/>
      <c r="M48" s="640">
        <v>302</v>
      </c>
      <c r="N48" s="641" t="s">
        <v>555</v>
      </c>
      <c r="O48" s="637"/>
      <c r="P48" s="637"/>
      <c r="Q48" s="637"/>
      <c r="R48" s="637"/>
      <c r="S48" s="637"/>
      <c r="T48" s="639"/>
      <c r="X48" s="640">
        <v>302</v>
      </c>
      <c r="Y48" s="641" t="s">
        <v>555</v>
      </c>
      <c r="Z48" s="637"/>
      <c r="AA48" s="637"/>
      <c r="AB48" s="637"/>
      <c r="AC48" s="637"/>
      <c r="AD48" s="637"/>
      <c r="AE48" s="639"/>
      <c r="AF48" s="481"/>
    </row>
    <row r="49" spans="1:32" ht="12" customHeight="1">
      <c r="A49" s="636">
        <v>303</v>
      </c>
      <c r="B49" s="636" t="s">
        <v>435</v>
      </c>
      <c r="C49" s="588" t="s">
        <v>465</v>
      </c>
      <c r="D49" s="2066">
        <v>1</v>
      </c>
      <c r="E49" s="617">
        <v>12</v>
      </c>
      <c r="F49" s="637"/>
      <c r="G49" s="637"/>
      <c r="H49" s="638"/>
      <c r="I49" s="637"/>
      <c r="J49" s="637"/>
      <c r="K49" s="639"/>
      <c r="M49" s="640">
        <v>303</v>
      </c>
      <c r="N49" s="641" t="s">
        <v>435</v>
      </c>
      <c r="O49" s="637"/>
      <c r="P49" s="637"/>
      <c r="Q49" s="637"/>
      <c r="R49" s="637"/>
      <c r="S49" s="637"/>
      <c r="T49" s="639"/>
      <c r="X49" s="640">
        <v>303</v>
      </c>
      <c r="Y49" s="641" t="s">
        <v>435</v>
      </c>
      <c r="Z49" s="637"/>
      <c r="AA49" s="637"/>
      <c r="AB49" s="637"/>
      <c r="AC49" s="637"/>
      <c r="AD49" s="637"/>
      <c r="AE49" s="639"/>
      <c r="AF49" s="481"/>
    </row>
    <row r="50" spans="1:32" ht="12" customHeight="1">
      <c r="A50" s="636">
        <v>305</v>
      </c>
      <c r="B50" s="636" t="s">
        <v>556</v>
      </c>
      <c r="C50" s="588" t="s">
        <v>465</v>
      </c>
      <c r="D50" s="2066">
        <v>2</v>
      </c>
      <c r="E50" s="617">
        <v>12</v>
      </c>
      <c r="F50" s="637"/>
      <c r="G50" s="637" t="s">
        <v>557</v>
      </c>
      <c r="H50" s="638"/>
      <c r="I50" s="637"/>
      <c r="J50" s="637"/>
      <c r="K50" s="639"/>
      <c r="M50" s="640">
        <v>305</v>
      </c>
      <c r="N50" s="641" t="s">
        <v>556</v>
      </c>
      <c r="O50" s="637"/>
      <c r="P50" s="637" t="s">
        <v>557</v>
      </c>
      <c r="Q50" s="637"/>
      <c r="R50" s="637"/>
      <c r="S50" s="637"/>
      <c r="T50" s="639"/>
      <c r="X50" s="640">
        <v>305</v>
      </c>
      <c r="Y50" s="641" t="s">
        <v>556</v>
      </c>
      <c r="Z50" s="637"/>
      <c r="AA50" s="637" t="s">
        <v>557</v>
      </c>
      <c r="AB50" s="637"/>
      <c r="AC50" s="637"/>
      <c r="AD50" s="637"/>
      <c r="AE50" s="639"/>
      <c r="AF50" s="481"/>
    </row>
    <row r="51" spans="1:32" ht="12" customHeight="1">
      <c r="A51" s="636">
        <v>306</v>
      </c>
      <c r="B51" s="636" t="s">
        <v>436</v>
      </c>
      <c r="C51" s="588" t="s">
        <v>465</v>
      </c>
      <c r="D51" s="2066">
        <v>2</v>
      </c>
      <c r="E51" s="617">
        <v>12</v>
      </c>
      <c r="F51" s="637"/>
      <c r="G51" s="637"/>
      <c r="H51" s="638"/>
      <c r="I51" s="637"/>
      <c r="J51" s="637"/>
      <c r="K51" s="639"/>
      <c r="M51" s="640">
        <v>306</v>
      </c>
      <c r="N51" s="641" t="s">
        <v>436</v>
      </c>
      <c r="O51" s="637"/>
      <c r="P51" s="637"/>
      <c r="Q51" s="637"/>
      <c r="R51" s="637"/>
      <c r="S51" s="637"/>
      <c r="T51" s="639"/>
      <c r="X51" s="640">
        <v>306</v>
      </c>
      <c r="Y51" s="641" t="s">
        <v>436</v>
      </c>
      <c r="Z51" s="637"/>
      <c r="AA51" s="637"/>
      <c r="AB51" s="637"/>
      <c r="AC51" s="637"/>
      <c r="AD51" s="637"/>
      <c r="AE51" s="639"/>
      <c r="AF51" s="481"/>
    </row>
    <row r="52" spans="1:32" ht="12" customHeight="1">
      <c r="A52" s="636">
        <v>307</v>
      </c>
      <c r="B52" s="636" t="s">
        <v>558</v>
      </c>
      <c r="C52" s="588" t="s">
        <v>465</v>
      </c>
      <c r="D52" s="2066">
        <v>1</v>
      </c>
      <c r="E52" s="617">
        <v>12</v>
      </c>
      <c r="F52" s="637"/>
      <c r="G52" s="637"/>
      <c r="H52" s="638"/>
      <c r="I52" s="637"/>
      <c r="J52" s="637"/>
      <c r="K52" s="639"/>
      <c r="M52" s="640">
        <v>307</v>
      </c>
      <c r="N52" s="641" t="s">
        <v>558</v>
      </c>
      <c r="O52" s="637"/>
      <c r="P52" s="637"/>
      <c r="Q52" s="637"/>
      <c r="R52" s="637"/>
      <c r="S52" s="637"/>
      <c r="T52" s="639"/>
      <c r="X52" s="640">
        <v>307</v>
      </c>
      <c r="Y52" s="641" t="s">
        <v>558</v>
      </c>
      <c r="Z52" s="637"/>
      <c r="AA52" s="637"/>
      <c r="AB52" s="637"/>
      <c r="AC52" s="637"/>
      <c r="AD52" s="637"/>
      <c r="AE52" s="639"/>
      <c r="AF52" s="481"/>
    </row>
    <row r="53" spans="1:32" ht="12" customHeight="1">
      <c r="A53" s="636">
        <v>308</v>
      </c>
      <c r="B53" s="636" t="s">
        <v>559</v>
      </c>
      <c r="C53" s="588" t="s">
        <v>465</v>
      </c>
      <c r="D53" s="2066">
        <v>1</v>
      </c>
      <c r="E53" s="617">
        <v>12</v>
      </c>
      <c r="F53" s="637"/>
      <c r="G53" s="637"/>
      <c r="H53" s="638"/>
      <c r="I53" s="637"/>
      <c r="J53" s="637"/>
      <c r="K53" s="639"/>
      <c r="M53" s="640">
        <v>308</v>
      </c>
      <c r="N53" s="641" t="s">
        <v>559</v>
      </c>
      <c r="O53" s="637"/>
      <c r="P53" s="637"/>
      <c r="Q53" s="637"/>
      <c r="R53" s="637"/>
      <c r="S53" s="637"/>
      <c r="T53" s="639"/>
      <c r="X53" s="640">
        <v>308</v>
      </c>
      <c r="Y53" s="641" t="s">
        <v>559</v>
      </c>
      <c r="Z53" s="637"/>
      <c r="AA53" s="637"/>
      <c r="AB53" s="637"/>
      <c r="AC53" s="637"/>
      <c r="AD53" s="637"/>
      <c r="AE53" s="639"/>
      <c r="AF53" s="481"/>
    </row>
    <row r="54" spans="1:32" ht="13.5" customHeight="1">
      <c r="A54" s="642">
        <v>309</v>
      </c>
      <c r="B54" s="642" t="s">
        <v>437</v>
      </c>
      <c r="C54" s="643" t="s">
        <v>465</v>
      </c>
      <c r="D54" s="2071">
        <v>1</v>
      </c>
      <c r="E54" s="644">
        <v>12</v>
      </c>
      <c r="F54" s="645"/>
      <c r="G54" s="645"/>
      <c r="H54" s="646"/>
      <c r="I54" s="647"/>
      <c r="J54" s="647"/>
      <c r="K54" s="648"/>
      <c r="L54" s="649"/>
      <c r="M54" s="650">
        <v>309</v>
      </c>
      <c r="N54" s="651" t="s">
        <v>437</v>
      </c>
      <c r="O54" s="645"/>
      <c r="P54" s="645"/>
      <c r="Q54" s="645"/>
      <c r="R54" s="647"/>
      <c r="S54" s="647"/>
      <c r="T54" s="648"/>
      <c r="X54" s="650">
        <v>309</v>
      </c>
      <c r="Y54" s="651" t="s">
        <v>437</v>
      </c>
      <c r="Z54" s="645"/>
      <c r="AA54" s="645"/>
      <c r="AB54" s="645"/>
      <c r="AC54" s="647"/>
      <c r="AD54" s="647"/>
      <c r="AE54" s="648"/>
      <c r="AF54" s="481"/>
    </row>
    <row r="55" spans="1:32" ht="12">
      <c r="A55" s="652"/>
      <c r="B55" s="653"/>
      <c r="D55" s="654"/>
      <c r="F55" s="40"/>
      <c r="G55" s="40"/>
      <c r="H55" s="655"/>
      <c r="I55" s="40"/>
      <c r="J55" s="40"/>
      <c r="K55" s="40"/>
      <c r="L55" s="649"/>
      <c r="M55" s="656"/>
      <c r="N55" s="657"/>
      <c r="O55" s="40"/>
      <c r="P55" s="40"/>
      <c r="Q55" s="40"/>
      <c r="R55" s="40"/>
      <c r="S55" s="40"/>
      <c r="T55" s="40"/>
      <c r="X55" s="656"/>
      <c r="Y55" s="657"/>
      <c r="Z55" s="40"/>
      <c r="AA55" s="40"/>
      <c r="AB55" s="40"/>
      <c r="AC55" s="40"/>
      <c r="AD55" s="40"/>
      <c r="AE55" s="40"/>
      <c r="AF55" s="481"/>
    </row>
    <row r="56" spans="5:26" s="658" customFormat="1" ht="12">
      <c r="E56" s="40"/>
      <c r="F56" s="40"/>
      <c r="G56" s="40"/>
      <c r="H56" s="655"/>
      <c r="I56" s="40"/>
      <c r="J56" s="40"/>
      <c r="K56" s="40"/>
      <c r="L56" s="40"/>
      <c r="M56" s="40"/>
      <c r="N56" s="40"/>
      <c r="O56" s="40"/>
      <c r="P56" s="40"/>
      <c r="Q56" s="40"/>
      <c r="R56" s="40"/>
      <c r="S56" s="40"/>
      <c r="T56" s="40"/>
      <c r="U56" s="40"/>
      <c r="Z56" s="659"/>
    </row>
    <row r="57" spans="5:26" s="658" customFormat="1" ht="12">
      <c r="E57" s="40"/>
      <c r="F57" s="40"/>
      <c r="G57" s="40"/>
      <c r="H57" s="655"/>
      <c r="I57" s="40"/>
      <c r="J57" s="40"/>
      <c r="K57" s="40"/>
      <c r="L57" s="40"/>
      <c r="M57" s="40"/>
      <c r="N57" s="40"/>
      <c r="O57" s="40"/>
      <c r="P57" s="40"/>
      <c r="Q57" s="40"/>
      <c r="R57" s="40"/>
      <c r="S57" s="40"/>
      <c r="T57" s="40"/>
      <c r="U57" s="40"/>
      <c r="Z57" s="659"/>
    </row>
    <row r="58" spans="1:26" s="658" customFormat="1" ht="17.25">
      <c r="A58" s="660"/>
      <c r="E58" s="40"/>
      <c r="F58" s="40"/>
      <c r="G58" s="40"/>
      <c r="H58" s="655"/>
      <c r="I58" s="40"/>
      <c r="J58" s="40"/>
      <c r="K58" s="40"/>
      <c r="L58" s="40"/>
      <c r="M58" s="40"/>
      <c r="N58" s="661"/>
      <c r="O58" s="40"/>
      <c r="P58" s="40"/>
      <c r="Q58" s="40"/>
      <c r="R58" s="40"/>
      <c r="S58" s="40"/>
      <c r="T58" s="40"/>
      <c r="U58" s="40"/>
      <c r="Z58" s="659"/>
    </row>
    <row r="59" spans="1:20" ht="14.25">
      <c r="A59" s="662"/>
      <c r="B59" s="662"/>
      <c r="C59" s="658"/>
      <c r="D59" s="658"/>
      <c r="F59" s="40"/>
      <c r="G59" s="40"/>
      <c r="H59" s="655"/>
      <c r="I59" s="40"/>
      <c r="J59" s="40"/>
      <c r="K59" s="40"/>
      <c r="L59" s="649"/>
      <c r="M59" s="663"/>
      <c r="N59" s="663"/>
      <c r="O59" s="40"/>
      <c r="P59" s="40"/>
      <c r="Q59" s="40"/>
      <c r="R59" s="40"/>
      <c r="S59" s="40"/>
      <c r="T59" s="40"/>
    </row>
    <row r="60" spans="1:20" ht="14.25">
      <c r="A60" s="665"/>
      <c r="B60" s="665"/>
      <c r="C60" s="658"/>
      <c r="D60" s="658"/>
      <c r="F60" s="40"/>
      <c r="G60" s="40"/>
      <c r="H60" s="655"/>
      <c r="I60" s="40"/>
      <c r="J60" s="40"/>
      <c r="K60" s="40"/>
      <c r="L60" s="649"/>
      <c r="M60" s="663"/>
      <c r="N60" s="666"/>
      <c r="O60" s="40"/>
      <c r="P60" s="40"/>
      <c r="Q60" s="40"/>
      <c r="R60" s="40"/>
      <c r="S60" s="40"/>
      <c r="T60" s="40"/>
    </row>
    <row r="61" spans="1:20" ht="14.25">
      <c r="A61" s="667"/>
      <c r="B61" s="667"/>
      <c r="C61" s="668"/>
      <c r="D61" s="668"/>
      <c r="F61" s="40"/>
      <c r="G61" s="40"/>
      <c r="H61" s="655"/>
      <c r="I61" s="40"/>
      <c r="J61" s="40"/>
      <c r="K61" s="40"/>
      <c r="L61" s="649"/>
      <c r="M61" s="663"/>
      <c r="N61" s="669"/>
      <c r="O61" s="40"/>
      <c r="P61" s="40"/>
      <c r="Q61" s="40"/>
      <c r="R61" s="40"/>
      <c r="S61" s="40"/>
      <c r="T61" s="40"/>
    </row>
    <row r="62" spans="1:20" ht="14.25">
      <c r="A62" s="665"/>
      <c r="B62" s="665"/>
      <c r="C62" s="668"/>
      <c r="D62" s="668"/>
      <c r="F62" s="40"/>
      <c r="G62" s="40"/>
      <c r="H62" s="655"/>
      <c r="I62" s="40"/>
      <c r="J62" s="40"/>
      <c r="K62" s="40"/>
      <c r="L62" s="649"/>
      <c r="M62" s="663"/>
      <c r="N62" s="666"/>
      <c r="O62" s="40"/>
      <c r="P62" s="40"/>
      <c r="Q62" s="40"/>
      <c r="R62" s="40"/>
      <c r="S62" s="40"/>
      <c r="T62" s="40"/>
    </row>
    <row r="63" spans="1:20" ht="14.25">
      <c r="A63" s="665"/>
      <c r="B63" s="665"/>
      <c r="C63" s="668"/>
      <c r="D63" s="668"/>
      <c r="F63" s="40"/>
      <c r="G63" s="40"/>
      <c r="H63" s="655"/>
      <c r="I63" s="40"/>
      <c r="J63" s="40"/>
      <c r="K63" s="40"/>
      <c r="M63" s="663"/>
      <c r="N63" s="666"/>
      <c r="O63" s="40"/>
      <c r="P63" s="40"/>
      <c r="Q63" s="40"/>
      <c r="R63" s="40"/>
      <c r="S63" s="40"/>
      <c r="T63" s="40"/>
    </row>
    <row r="64" spans="1:14" ht="14.25">
      <c r="A64" s="667"/>
      <c r="B64" s="667"/>
      <c r="C64" s="668"/>
      <c r="D64" s="668"/>
      <c r="M64" s="663"/>
      <c r="N64" s="669"/>
    </row>
    <row r="65" spans="1:14" ht="14.25">
      <c r="A65" s="665"/>
      <c r="B65" s="665"/>
      <c r="C65" s="668"/>
      <c r="D65" s="668"/>
      <c r="M65" s="663"/>
      <c r="N65" s="666"/>
    </row>
    <row r="66" spans="1:14" ht="14.25">
      <c r="A66" s="665"/>
      <c r="B66" s="665"/>
      <c r="C66" s="668"/>
      <c r="D66" s="668"/>
      <c r="M66" s="663"/>
      <c r="N66" s="666"/>
    </row>
    <row r="67" spans="1:14" ht="14.25">
      <c r="A67" s="662"/>
      <c r="B67" s="662"/>
      <c r="C67" s="668"/>
      <c r="D67" s="668"/>
      <c r="M67" s="663"/>
      <c r="N67" s="663"/>
    </row>
    <row r="68" spans="1:14" ht="14.25">
      <c r="A68" s="665"/>
      <c r="B68" s="665"/>
      <c r="C68" s="668"/>
      <c r="D68" s="668"/>
      <c r="M68" s="663"/>
      <c r="N68" s="666"/>
    </row>
    <row r="69" spans="1:14" ht="14.25">
      <c r="A69" s="665"/>
      <c r="B69" s="665"/>
      <c r="C69" s="668"/>
      <c r="D69" s="668"/>
      <c r="M69" s="663"/>
      <c r="N69" s="666"/>
    </row>
    <row r="70" spans="1:14" ht="14.25">
      <c r="A70" s="662"/>
      <c r="B70" s="662"/>
      <c r="C70" s="668"/>
      <c r="D70" s="668"/>
      <c r="M70" s="663"/>
      <c r="N70" s="663"/>
    </row>
    <row r="71" spans="1:14" ht="17.25">
      <c r="A71" s="660"/>
      <c r="B71" s="660"/>
      <c r="C71" s="668"/>
      <c r="D71" s="668"/>
      <c r="M71" s="663"/>
      <c r="N71" s="661"/>
    </row>
    <row r="72" spans="1:14" ht="14.25">
      <c r="A72" s="662"/>
      <c r="B72" s="662"/>
      <c r="C72" s="668"/>
      <c r="D72" s="668"/>
      <c r="M72" s="663"/>
      <c r="N72" s="663"/>
    </row>
    <row r="73" spans="1:14" ht="14.25">
      <c r="A73" s="665"/>
      <c r="B73" s="665"/>
      <c r="C73" s="668"/>
      <c r="D73" s="668"/>
      <c r="M73" s="663"/>
      <c r="N73" s="666"/>
    </row>
    <row r="74" spans="1:14" ht="14.25">
      <c r="A74" s="665"/>
      <c r="B74" s="665"/>
      <c r="C74" s="668"/>
      <c r="D74" s="668"/>
      <c r="M74" s="663"/>
      <c r="N74" s="666"/>
    </row>
    <row r="75" spans="1:14" ht="14.25">
      <c r="A75" s="667"/>
      <c r="B75" s="667"/>
      <c r="C75" s="668"/>
      <c r="D75" s="668"/>
      <c r="M75" s="663"/>
      <c r="N75" s="669"/>
    </row>
    <row r="76" spans="1:14" ht="14.25">
      <c r="A76" s="665"/>
      <c r="B76" s="665"/>
      <c r="C76" s="668"/>
      <c r="D76" s="668"/>
      <c r="M76" s="663"/>
      <c r="N76" s="666"/>
    </row>
    <row r="77" spans="1:14" ht="14.25">
      <c r="A77" s="665"/>
      <c r="B77" s="665"/>
      <c r="C77" s="668"/>
      <c r="D77" s="668"/>
      <c r="M77" s="663"/>
      <c r="N77" s="666"/>
    </row>
    <row r="78" spans="1:14" ht="14.25">
      <c r="A78" s="662"/>
      <c r="B78" s="662"/>
      <c r="C78" s="668"/>
      <c r="D78" s="668"/>
      <c r="M78" s="663"/>
      <c r="N78" s="663"/>
    </row>
    <row r="79" spans="1:14" ht="14.25">
      <c r="A79" s="671"/>
      <c r="B79" s="662"/>
      <c r="C79" s="668"/>
      <c r="D79" s="668"/>
      <c r="M79" s="663"/>
      <c r="N79" s="663"/>
    </row>
    <row r="80" spans="1:14" ht="14.25">
      <c r="A80" s="671"/>
      <c r="B80" s="662"/>
      <c r="C80" s="668"/>
      <c r="D80" s="668"/>
      <c r="M80" s="663"/>
      <c r="N80" s="663"/>
    </row>
    <row r="81" spans="1:14" ht="14.25">
      <c r="A81" s="662"/>
      <c r="B81" s="672"/>
      <c r="C81" s="672"/>
      <c r="D81" s="673"/>
      <c r="M81" s="663"/>
      <c r="N81" s="663"/>
    </row>
    <row r="82" spans="2:7" ht="13.5">
      <c r="B82" s="672"/>
      <c r="C82" s="672"/>
      <c r="G82" s="674"/>
    </row>
    <row r="83" spans="2:7" ht="13.5">
      <c r="B83" s="672"/>
      <c r="C83" s="672"/>
      <c r="G83" s="674"/>
    </row>
    <row r="84" spans="2:7" ht="13.5">
      <c r="B84" s="672"/>
      <c r="C84" s="672"/>
      <c r="G84" s="674"/>
    </row>
    <row r="85" spans="2:3" ht="13.5">
      <c r="B85" s="672"/>
      <c r="C85" s="672"/>
    </row>
    <row r="86" spans="2:3" ht="13.5">
      <c r="B86" s="672"/>
      <c r="C86" s="672"/>
    </row>
    <row r="87" spans="2:3" ht="13.5">
      <c r="B87" s="672"/>
      <c r="C87" s="672"/>
    </row>
    <row r="88" spans="2:3" ht="13.5">
      <c r="B88" s="672"/>
      <c r="C88" s="672"/>
    </row>
    <row r="89" spans="2:3" ht="13.5">
      <c r="B89" s="672"/>
      <c r="C89" s="672"/>
    </row>
    <row r="90" spans="2:3" ht="13.5">
      <c r="B90" s="672"/>
      <c r="C90" s="672"/>
    </row>
    <row r="91" spans="2:3" ht="13.5">
      <c r="B91" s="672"/>
      <c r="C91" s="672"/>
    </row>
    <row r="92" spans="2:3" ht="13.5">
      <c r="B92" s="672"/>
      <c r="C92" s="672"/>
    </row>
    <row r="93" spans="2:3" ht="13.5">
      <c r="B93" s="672"/>
      <c r="C93" s="672"/>
    </row>
    <row r="94" spans="2:3" ht="13.5">
      <c r="B94" s="672"/>
      <c r="C94" s="672"/>
    </row>
    <row r="95" spans="2:3" ht="13.5">
      <c r="B95" s="672"/>
      <c r="C95" s="672"/>
    </row>
  </sheetData>
  <sheetProtection/>
  <mergeCells count="1">
    <mergeCell ref="G3:J3"/>
  </mergeCells>
  <printOptions horizontalCentered="1"/>
  <pageMargins left="0.3937007874015748" right="0" top="0.5905511811023623" bottom="0.53" header="0.3" footer="0.31"/>
  <pageSetup blackAndWhite="1" horizontalDpi="300" verticalDpi="300" orientation="portrait" pageOrder="overThenDown" paperSize="9" scale="95" r:id="rId1"/>
  <headerFooter alignWithMargins="0">
    <oddHeader>&amp;C&amp;F</oddHeader>
    <oddFooter>&amp;C&amp;A</oddFooter>
  </headerFooter>
  <colBreaks count="2" manualBreakCount="2">
    <brk id="12" max="61" man="1"/>
    <brk id="23" max="61" man="1"/>
  </colBreaks>
</worksheet>
</file>

<file path=xl/worksheets/sheet17.xml><?xml version="1.0" encoding="utf-8"?>
<worksheet xmlns="http://schemas.openxmlformats.org/spreadsheetml/2006/main" xmlns:r="http://schemas.openxmlformats.org/officeDocument/2006/relationships">
  <dimension ref="A1:C51"/>
  <sheetViews>
    <sheetView zoomScalePageLayoutView="0" workbookViewId="0" topLeftCell="A1">
      <selection activeCell="A1" sqref="A1"/>
    </sheetView>
  </sheetViews>
  <sheetFormatPr defaultColWidth="9.00390625" defaultRowHeight="18" customHeight="1"/>
  <cols>
    <col min="1" max="1" width="14.75390625" style="688" customWidth="1"/>
    <col min="2" max="2" width="90.25390625" style="676" customWidth="1"/>
    <col min="3" max="16384" width="9.125" style="676" customWidth="1"/>
  </cols>
  <sheetData>
    <row r="1" ht="18" customHeight="1">
      <c r="A1" s="675" t="s">
        <v>560</v>
      </c>
    </row>
    <row r="2" spans="1:2" ht="18" customHeight="1">
      <c r="A2" s="677" t="s">
        <v>8</v>
      </c>
      <c r="B2" s="678" t="s">
        <v>561</v>
      </c>
    </row>
    <row r="3" spans="1:2" s="681" customFormat="1" ht="18" customHeight="1">
      <c r="A3" s="679" t="s">
        <v>70</v>
      </c>
      <c r="B3" s="680" t="s">
        <v>562</v>
      </c>
    </row>
    <row r="4" spans="1:2" s="681" customFormat="1" ht="18" customHeight="1">
      <c r="A4" s="679" t="s">
        <v>563</v>
      </c>
      <c r="B4" s="682" t="s">
        <v>564</v>
      </c>
    </row>
    <row r="5" spans="1:2" s="681" customFormat="1" ht="18" customHeight="1">
      <c r="A5" s="679"/>
      <c r="B5" s="682" t="s">
        <v>565</v>
      </c>
    </row>
    <row r="6" spans="1:2" s="681" customFormat="1" ht="18" customHeight="1">
      <c r="A6" s="679"/>
      <c r="B6" s="680" t="s">
        <v>566</v>
      </c>
    </row>
    <row r="7" spans="1:2" s="681" customFormat="1" ht="18" customHeight="1">
      <c r="A7" s="679"/>
      <c r="B7" s="680" t="s">
        <v>567</v>
      </c>
    </row>
    <row r="8" spans="1:2" s="681" customFormat="1" ht="18" customHeight="1">
      <c r="A8" s="683"/>
      <c r="B8" s="684" t="s">
        <v>568</v>
      </c>
    </row>
    <row r="9" spans="1:2" s="681" customFormat="1" ht="18" customHeight="1">
      <c r="A9" s="679" t="s">
        <v>569</v>
      </c>
      <c r="B9" s="680" t="s">
        <v>570</v>
      </c>
    </row>
    <row r="10" spans="1:2" s="681" customFormat="1" ht="18" customHeight="1">
      <c r="A10" s="679" t="s">
        <v>571</v>
      </c>
      <c r="B10" s="680" t="s">
        <v>572</v>
      </c>
    </row>
    <row r="11" spans="1:2" s="681" customFormat="1" ht="18" customHeight="1">
      <c r="A11" s="679"/>
      <c r="B11" s="682" t="s">
        <v>573</v>
      </c>
    </row>
    <row r="12" spans="1:2" s="681" customFormat="1" ht="18" customHeight="1">
      <c r="A12" s="679"/>
      <c r="B12" s="680" t="s">
        <v>574</v>
      </c>
    </row>
    <row r="13" spans="1:2" s="681" customFormat="1" ht="18" customHeight="1">
      <c r="A13" s="679"/>
      <c r="B13" s="680" t="s">
        <v>575</v>
      </c>
    </row>
    <row r="14" spans="1:2" s="681" customFormat="1" ht="18" customHeight="1">
      <c r="A14" s="685"/>
      <c r="B14" s="684" t="s">
        <v>576</v>
      </c>
    </row>
    <row r="15" spans="1:2" s="681" customFormat="1" ht="18" customHeight="1">
      <c r="A15" s="679" t="s">
        <v>577</v>
      </c>
      <c r="B15" s="680" t="s">
        <v>578</v>
      </c>
    </row>
    <row r="16" spans="1:2" s="681" customFormat="1" ht="18" customHeight="1">
      <c r="A16" s="679" t="s">
        <v>579</v>
      </c>
      <c r="B16" s="680" t="s">
        <v>580</v>
      </c>
    </row>
    <row r="17" spans="1:2" s="681" customFormat="1" ht="18" customHeight="1">
      <c r="A17" s="679"/>
      <c r="B17" s="680" t="s">
        <v>581</v>
      </c>
    </row>
    <row r="18" spans="1:2" s="681" customFormat="1" ht="18" customHeight="1">
      <c r="A18" s="679"/>
      <c r="B18" s="682" t="s">
        <v>565</v>
      </c>
    </row>
    <row r="19" spans="1:2" s="681" customFormat="1" ht="18" customHeight="1">
      <c r="A19" s="679"/>
      <c r="B19" s="680" t="s">
        <v>582</v>
      </c>
    </row>
    <row r="20" spans="1:2" s="681" customFormat="1" ht="18" customHeight="1">
      <c r="A20" s="679"/>
      <c r="B20" s="680" t="s">
        <v>583</v>
      </c>
    </row>
    <row r="21" spans="1:2" s="681" customFormat="1" ht="18" customHeight="1">
      <c r="A21" s="683"/>
      <c r="B21" s="684" t="s">
        <v>584</v>
      </c>
    </row>
    <row r="22" spans="1:2" s="681" customFormat="1" ht="18" customHeight="1">
      <c r="A22" s="679" t="s">
        <v>585</v>
      </c>
      <c r="B22" s="682" t="s">
        <v>586</v>
      </c>
    </row>
    <row r="23" spans="1:2" s="681" customFormat="1" ht="18" customHeight="1">
      <c r="A23" s="679" t="s">
        <v>82</v>
      </c>
      <c r="B23" s="682" t="s">
        <v>587</v>
      </c>
    </row>
    <row r="24" spans="1:2" s="681" customFormat="1" ht="18" customHeight="1">
      <c r="A24" s="679"/>
      <c r="B24" s="682" t="s">
        <v>588</v>
      </c>
    </row>
    <row r="25" spans="1:2" s="681" customFormat="1" ht="18" customHeight="1">
      <c r="A25" s="679"/>
      <c r="B25" s="682" t="s">
        <v>589</v>
      </c>
    </row>
    <row r="26" spans="1:2" s="681" customFormat="1" ht="18" customHeight="1">
      <c r="A26" s="679"/>
      <c r="B26" s="682" t="s">
        <v>590</v>
      </c>
    </row>
    <row r="27" spans="1:2" s="681" customFormat="1" ht="18" customHeight="1">
      <c r="A27" s="683"/>
      <c r="B27" s="686" t="s">
        <v>591</v>
      </c>
    </row>
    <row r="28" spans="1:2" s="681" customFormat="1" ht="18" customHeight="1">
      <c r="A28" s="679" t="s">
        <v>577</v>
      </c>
      <c r="B28" s="682" t="s">
        <v>592</v>
      </c>
    </row>
    <row r="29" spans="1:2" s="681" customFormat="1" ht="18" customHeight="1">
      <c r="A29" s="679" t="s">
        <v>593</v>
      </c>
      <c r="B29" s="682" t="s">
        <v>594</v>
      </c>
    </row>
    <row r="30" spans="1:2" s="681" customFormat="1" ht="18" customHeight="1">
      <c r="A30" s="679"/>
      <c r="B30" s="682" t="s">
        <v>595</v>
      </c>
    </row>
    <row r="31" spans="1:2" s="681" customFormat="1" ht="18" customHeight="1">
      <c r="A31" s="679"/>
      <c r="B31" s="680" t="s">
        <v>596</v>
      </c>
    </row>
    <row r="32" spans="1:2" s="681" customFormat="1" ht="18" customHeight="1">
      <c r="A32" s="683"/>
      <c r="B32" s="686" t="s">
        <v>597</v>
      </c>
    </row>
    <row r="33" spans="1:2" s="681" customFormat="1" ht="18" customHeight="1">
      <c r="A33" s="679" t="s">
        <v>577</v>
      </c>
      <c r="B33" s="682" t="s">
        <v>598</v>
      </c>
    </row>
    <row r="34" spans="1:2" s="681" customFormat="1" ht="18" customHeight="1">
      <c r="A34" s="679" t="s">
        <v>599</v>
      </c>
      <c r="B34" s="682" t="s">
        <v>600</v>
      </c>
    </row>
    <row r="35" spans="1:2" s="681" customFormat="1" ht="18" customHeight="1">
      <c r="A35" s="679"/>
      <c r="B35" s="680" t="s">
        <v>601</v>
      </c>
    </row>
    <row r="36" spans="1:2" s="681" customFormat="1" ht="18" customHeight="1">
      <c r="A36" s="679"/>
      <c r="B36" s="680" t="s">
        <v>596</v>
      </c>
    </row>
    <row r="37" spans="1:2" s="681" customFormat="1" ht="18" customHeight="1">
      <c r="A37" s="683"/>
      <c r="B37" s="686" t="s">
        <v>602</v>
      </c>
    </row>
    <row r="38" spans="1:3" s="681" customFormat="1" ht="18" customHeight="1">
      <c r="A38" s="679" t="s">
        <v>577</v>
      </c>
      <c r="B38" s="682" t="s">
        <v>603</v>
      </c>
      <c r="C38" s="681" t="s">
        <v>604</v>
      </c>
    </row>
    <row r="39" spans="1:2" s="681" customFormat="1" ht="18" customHeight="1">
      <c r="A39" s="679" t="s">
        <v>605</v>
      </c>
      <c r="B39" s="682" t="s">
        <v>606</v>
      </c>
    </row>
    <row r="40" spans="1:2" s="681" customFormat="1" ht="18" customHeight="1">
      <c r="A40" s="679"/>
      <c r="B40" s="680" t="s">
        <v>607</v>
      </c>
    </row>
    <row r="41" spans="1:2" s="681" customFormat="1" ht="18" customHeight="1">
      <c r="A41" s="679"/>
      <c r="B41" s="682" t="s">
        <v>608</v>
      </c>
    </row>
    <row r="42" spans="1:2" s="681" customFormat="1" ht="18" customHeight="1">
      <c r="A42" s="679"/>
      <c r="B42" s="680" t="s">
        <v>609</v>
      </c>
    </row>
    <row r="43" spans="1:2" s="681" customFormat="1" ht="18" customHeight="1">
      <c r="A43" s="679"/>
      <c r="B43" s="682" t="s">
        <v>610</v>
      </c>
    </row>
    <row r="44" spans="1:2" s="681" customFormat="1" ht="18" customHeight="1">
      <c r="A44" s="679"/>
      <c r="B44" s="682" t="s">
        <v>611</v>
      </c>
    </row>
    <row r="45" spans="1:2" s="681" customFormat="1" ht="18" customHeight="1">
      <c r="A45" s="679"/>
      <c r="B45" s="680" t="s">
        <v>612</v>
      </c>
    </row>
    <row r="46" spans="1:2" s="681" customFormat="1" ht="18" customHeight="1">
      <c r="A46" s="679"/>
      <c r="B46" s="682" t="s">
        <v>613</v>
      </c>
    </row>
    <row r="47" spans="1:2" s="681" customFormat="1" ht="18" customHeight="1">
      <c r="A47" s="679"/>
      <c r="B47" s="682" t="s">
        <v>614</v>
      </c>
    </row>
    <row r="48" spans="1:2" s="681" customFormat="1" ht="18" customHeight="1">
      <c r="A48" s="679"/>
      <c r="B48" s="680" t="s">
        <v>615</v>
      </c>
    </row>
    <row r="49" spans="1:2" s="681" customFormat="1" ht="18" customHeight="1">
      <c r="A49" s="679"/>
      <c r="B49" s="680" t="s">
        <v>616</v>
      </c>
    </row>
    <row r="50" spans="1:2" s="681" customFormat="1" ht="18" customHeight="1">
      <c r="A50" s="685"/>
      <c r="B50" s="684" t="s">
        <v>617</v>
      </c>
    </row>
    <row r="51" s="681" customFormat="1" ht="18" customHeight="1">
      <c r="A51" s="687"/>
    </row>
  </sheetData>
  <sheetProtection/>
  <printOptions/>
  <pageMargins left="0.984251968503937" right="0.7874015748031497" top="0.7874015748031497" bottom="0.7874015748031497" header="0.28" footer="0.25"/>
  <pageSetup horizontalDpi="300" verticalDpi="300" orientation="portrait" paperSize="9" scale="82" r:id="rId1"/>
  <headerFooter alignWithMargins="0">
    <oddHeader>&amp;C&amp;F</oddHeader>
    <oddFooter>&amp;C&amp;A</oddFooter>
  </headerFooter>
</worksheet>
</file>

<file path=xl/worksheets/sheet18.xml><?xml version="1.0" encoding="utf-8"?>
<worksheet xmlns="http://schemas.openxmlformats.org/spreadsheetml/2006/main" xmlns:r="http://schemas.openxmlformats.org/officeDocument/2006/relationships">
  <dimension ref="A1:AA17"/>
  <sheetViews>
    <sheetView view="pageBreakPreview" zoomScaleSheetLayoutView="100" zoomScalePageLayoutView="0" workbookViewId="0" topLeftCell="A1">
      <selection activeCell="B1" sqref="B1"/>
    </sheetView>
  </sheetViews>
  <sheetFormatPr defaultColWidth="9.00390625" defaultRowHeight="12.75"/>
  <cols>
    <col min="1" max="26" width="3.75390625" style="0" customWidth="1"/>
    <col min="27" max="27" width="6.875" style="0" customWidth="1"/>
  </cols>
  <sheetData>
    <row r="1" spans="1:27" ht="24" customHeight="1">
      <c r="A1" s="689"/>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row>
    <row r="2" spans="1:27" ht="24" customHeight="1">
      <c r="A2" s="689"/>
      <c r="B2" s="690" t="s">
        <v>618</v>
      </c>
      <c r="C2" s="689"/>
      <c r="D2" s="689"/>
      <c r="E2" s="689"/>
      <c r="F2" s="689"/>
      <c r="G2" s="689"/>
      <c r="H2" s="689"/>
      <c r="I2" s="689"/>
      <c r="J2" s="689"/>
      <c r="K2" s="689"/>
      <c r="L2" s="689"/>
      <c r="M2" s="689"/>
      <c r="N2" s="689"/>
      <c r="O2" s="689"/>
      <c r="P2" s="689"/>
      <c r="Q2" s="689"/>
      <c r="R2" s="689"/>
      <c r="S2" s="689"/>
      <c r="T2" s="689"/>
      <c r="U2" s="689"/>
      <c r="V2" s="689"/>
      <c r="W2" s="689"/>
      <c r="X2" s="689"/>
      <c r="Y2" s="689"/>
      <c r="Z2" s="689"/>
      <c r="AA2" s="689"/>
    </row>
    <row r="3" spans="1:27" ht="24" customHeight="1">
      <c r="A3" s="689"/>
      <c r="B3" s="689"/>
      <c r="C3" s="690" t="s">
        <v>619</v>
      </c>
      <c r="D3" s="689"/>
      <c r="E3" s="689"/>
      <c r="F3" s="689"/>
      <c r="G3" s="689"/>
      <c r="H3" s="689"/>
      <c r="I3" s="689"/>
      <c r="J3" s="689"/>
      <c r="K3" s="689"/>
      <c r="L3" s="689"/>
      <c r="M3" s="689"/>
      <c r="N3" s="689"/>
      <c r="O3" s="689"/>
      <c r="P3" s="689"/>
      <c r="Q3" s="689"/>
      <c r="R3" s="689"/>
      <c r="S3" s="689"/>
      <c r="T3" s="689"/>
      <c r="U3" s="689"/>
      <c r="V3" s="689"/>
      <c r="W3" s="689"/>
      <c r="X3" s="689"/>
      <c r="Y3" s="689"/>
      <c r="Z3" s="689"/>
      <c r="AA3" s="689"/>
    </row>
    <row r="4" spans="1:27" ht="120" customHeight="1">
      <c r="A4" s="689"/>
      <c r="B4" s="689"/>
      <c r="C4" s="689"/>
      <c r="D4" s="2180" t="s">
        <v>620</v>
      </c>
      <c r="E4" s="2180"/>
      <c r="F4" s="2180"/>
      <c r="G4" s="2180"/>
      <c r="H4" s="2180"/>
      <c r="I4" s="2180"/>
      <c r="J4" s="2180"/>
      <c r="K4" s="2180"/>
      <c r="L4" s="2180"/>
      <c r="M4" s="2180"/>
      <c r="N4" s="2180"/>
      <c r="O4" s="2180"/>
      <c r="P4" s="2180"/>
      <c r="Q4" s="2180"/>
      <c r="R4" s="2180"/>
      <c r="S4" s="2180"/>
      <c r="T4" s="2180"/>
      <c r="U4" s="2180"/>
      <c r="V4" s="2180"/>
      <c r="W4" s="2180"/>
      <c r="X4" s="2180"/>
      <c r="Y4" s="2180"/>
      <c r="Z4" s="2180"/>
      <c r="AA4" s="2180"/>
    </row>
    <row r="5" spans="1:27" ht="24" customHeight="1">
      <c r="A5" s="689"/>
      <c r="B5" s="689"/>
      <c r="C5" s="690" t="s">
        <v>621</v>
      </c>
      <c r="D5" s="689"/>
      <c r="E5" s="689"/>
      <c r="F5" s="689"/>
      <c r="G5" s="689"/>
      <c r="H5" s="689"/>
      <c r="I5" s="689"/>
      <c r="J5" s="689"/>
      <c r="K5" s="689"/>
      <c r="L5" s="689"/>
      <c r="M5" s="689"/>
      <c r="N5" s="689"/>
      <c r="O5" s="689"/>
      <c r="P5" s="689"/>
      <c r="Q5" s="689"/>
      <c r="R5" s="689"/>
      <c r="S5" s="689"/>
      <c r="T5" s="689"/>
      <c r="U5" s="689"/>
      <c r="V5" s="689"/>
      <c r="W5" s="689"/>
      <c r="X5" s="689"/>
      <c r="Y5" s="689"/>
      <c r="Z5" s="689"/>
      <c r="AA5" s="689"/>
    </row>
    <row r="6" spans="1:27" ht="120" customHeight="1">
      <c r="A6" s="689"/>
      <c r="B6" s="689"/>
      <c r="C6" s="689"/>
      <c r="D6" s="2180" t="s">
        <v>622</v>
      </c>
      <c r="E6" s="2180"/>
      <c r="F6" s="2180"/>
      <c r="G6" s="2180"/>
      <c r="H6" s="2180"/>
      <c r="I6" s="2180"/>
      <c r="J6" s="2180"/>
      <c r="K6" s="2180"/>
      <c r="L6" s="2180"/>
      <c r="M6" s="2180"/>
      <c r="N6" s="2180"/>
      <c r="O6" s="2180"/>
      <c r="P6" s="2180"/>
      <c r="Q6" s="2180"/>
      <c r="R6" s="2180"/>
      <c r="S6" s="2180"/>
      <c r="T6" s="2180"/>
      <c r="U6" s="2180"/>
      <c r="V6" s="2180"/>
      <c r="W6" s="2180"/>
      <c r="X6" s="2180"/>
      <c r="Y6" s="2180"/>
      <c r="Z6" s="2180"/>
      <c r="AA6" s="2180"/>
    </row>
    <row r="7" spans="1:27" ht="24" customHeight="1">
      <c r="A7" s="689"/>
      <c r="B7" s="689"/>
      <c r="C7" s="690" t="s">
        <v>623</v>
      </c>
      <c r="D7" s="689"/>
      <c r="E7" s="689"/>
      <c r="F7" s="689"/>
      <c r="G7" s="689"/>
      <c r="H7" s="689"/>
      <c r="I7" s="689"/>
      <c r="J7" s="689"/>
      <c r="K7" s="689"/>
      <c r="L7" s="689"/>
      <c r="M7" s="689"/>
      <c r="N7" s="689"/>
      <c r="O7" s="689"/>
      <c r="P7" s="689"/>
      <c r="Q7" s="689"/>
      <c r="R7" s="689"/>
      <c r="S7" s="689"/>
      <c r="T7" s="689"/>
      <c r="U7" s="689"/>
      <c r="V7" s="689"/>
      <c r="W7" s="689"/>
      <c r="X7" s="689"/>
      <c r="Y7" s="689"/>
      <c r="Z7" s="689"/>
      <c r="AA7" s="689"/>
    </row>
    <row r="8" spans="1:27" ht="55.5" customHeight="1">
      <c r="A8" s="689"/>
      <c r="B8" s="689"/>
      <c r="C8" s="689"/>
      <c r="D8" s="2180" t="s">
        <v>624</v>
      </c>
      <c r="E8" s="2180"/>
      <c r="F8" s="2180"/>
      <c r="G8" s="2180"/>
      <c r="H8" s="2180"/>
      <c r="I8" s="2180"/>
      <c r="J8" s="2180"/>
      <c r="K8" s="2180"/>
      <c r="L8" s="2180"/>
      <c r="M8" s="2180"/>
      <c r="N8" s="2180"/>
      <c r="O8" s="2180"/>
      <c r="P8" s="2180"/>
      <c r="Q8" s="2180"/>
      <c r="R8" s="2180"/>
      <c r="S8" s="2180"/>
      <c r="T8" s="2180"/>
      <c r="U8" s="2180"/>
      <c r="V8" s="2180"/>
      <c r="W8" s="2180"/>
      <c r="X8" s="2180"/>
      <c r="Y8" s="2180"/>
      <c r="Z8" s="2180"/>
      <c r="AA8" s="2180"/>
    </row>
    <row r="9" spans="1:27" ht="24" customHeight="1">
      <c r="A9" s="689"/>
      <c r="B9" s="689"/>
      <c r="C9" s="690" t="s">
        <v>625</v>
      </c>
      <c r="D9" s="689"/>
      <c r="E9" s="689"/>
      <c r="F9" s="689"/>
      <c r="G9" s="689"/>
      <c r="H9" s="689"/>
      <c r="I9" s="689"/>
      <c r="J9" s="689"/>
      <c r="K9" s="689"/>
      <c r="L9" s="689"/>
      <c r="M9" s="689"/>
      <c r="N9" s="689"/>
      <c r="O9" s="689"/>
      <c r="P9" s="689"/>
      <c r="Q9" s="689"/>
      <c r="R9" s="689"/>
      <c r="S9" s="689"/>
      <c r="T9" s="689"/>
      <c r="U9" s="689"/>
      <c r="V9" s="689"/>
      <c r="W9" s="689"/>
      <c r="X9" s="689"/>
      <c r="Y9" s="689"/>
      <c r="Z9" s="689"/>
      <c r="AA9" s="689"/>
    </row>
    <row r="10" spans="1:27" ht="71.25" customHeight="1">
      <c r="A10" s="689"/>
      <c r="B10" s="689"/>
      <c r="C10" s="689"/>
      <c r="D10" s="2180" t="s">
        <v>626</v>
      </c>
      <c r="E10" s="2180"/>
      <c r="F10" s="2180"/>
      <c r="G10" s="2180"/>
      <c r="H10" s="2180"/>
      <c r="I10" s="2180"/>
      <c r="J10" s="2180"/>
      <c r="K10" s="2180"/>
      <c r="L10" s="2180"/>
      <c r="M10" s="2180"/>
      <c r="N10" s="2180"/>
      <c r="O10" s="2180"/>
      <c r="P10" s="2180"/>
      <c r="Q10" s="2180"/>
      <c r="R10" s="2180"/>
      <c r="S10" s="2180"/>
      <c r="T10" s="2180"/>
      <c r="U10" s="2180"/>
      <c r="V10" s="2180"/>
      <c r="W10" s="2180"/>
      <c r="X10" s="2180"/>
      <c r="Y10" s="2180"/>
      <c r="Z10" s="2180"/>
      <c r="AA10" s="2180"/>
    </row>
    <row r="11" spans="1:27" ht="24" customHeight="1">
      <c r="A11" s="689"/>
      <c r="B11" s="689"/>
      <c r="C11" s="690" t="s">
        <v>627</v>
      </c>
      <c r="D11" s="689"/>
      <c r="E11" s="689"/>
      <c r="F11" s="689"/>
      <c r="G11" s="689"/>
      <c r="H11" s="689"/>
      <c r="I11" s="689"/>
      <c r="J11" s="689"/>
      <c r="K11" s="689"/>
      <c r="L11" s="689"/>
      <c r="M11" s="689"/>
      <c r="N11" s="689"/>
      <c r="O11" s="689"/>
      <c r="P11" s="689"/>
      <c r="Q11" s="689"/>
      <c r="R11" s="689"/>
      <c r="S11" s="689"/>
      <c r="T11" s="689"/>
      <c r="U11" s="689"/>
      <c r="V11" s="689"/>
      <c r="W11" s="689"/>
      <c r="X11" s="689"/>
      <c r="Y11" s="689"/>
      <c r="Z11" s="689"/>
      <c r="AA11" s="689"/>
    </row>
    <row r="12" spans="1:27" ht="24" customHeight="1">
      <c r="A12" s="689"/>
      <c r="B12" s="689"/>
      <c r="C12" s="689"/>
      <c r="D12" s="690"/>
      <c r="E12" s="689"/>
      <c r="F12" s="689"/>
      <c r="G12" s="689"/>
      <c r="H12" s="689"/>
      <c r="I12" s="689"/>
      <c r="J12" s="689"/>
      <c r="K12" s="689"/>
      <c r="L12" s="689"/>
      <c r="M12" s="689"/>
      <c r="N12" s="689"/>
      <c r="O12" s="689"/>
      <c r="P12" s="689"/>
      <c r="Q12" s="689"/>
      <c r="R12" s="689"/>
      <c r="S12" s="689"/>
      <c r="T12" s="689"/>
      <c r="U12" s="689"/>
      <c r="V12" s="689"/>
      <c r="W12" s="689"/>
      <c r="X12" s="689"/>
      <c r="Y12" s="689"/>
      <c r="Z12" s="689"/>
      <c r="AA12" s="689"/>
    </row>
    <row r="13" spans="1:27" ht="24" customHeight="1">
      <c r="A13" s="689"/>
      <c r="B13" s="689"/>
      <c r="C13" s="690" t="s">
        <v>628</v>
      </c>
      <c r="D13" s="690"/>
      <c r="E13" s="689"/>
      <c r="F13" s="689"/>
      <c r="G13" s="689"/>
      <c r="H13" s="689"/>
      <c r="I13" s="689"/>
      <c r="J13" s="689"/>
      <c r="K13" s="689"/>
      <c r="L13" s="689"/>
      <c r="M13" s="689"/>
      <c r="N13" s="689"/>
      <c r="O13" s="689"/>
      <c r="P13" s="689"/>
      <c r="Q13" s="689"/>
      <c r="R13" s="689"/>
      <c r="S13" s="689"/>
      <c r="T13" s="689"/>
      <c r="U13" s="689"/>
      <c r="V13" s="689"/>
      <c r="W13" s="689"/>
      <c r="X13" s="689"/>
      <c r="Y13" s="689"/>
      <c r="Z13" s="689"/>
      <c r="AA13" s="689"/>
    </row>
    <row r="14" spans="1:27" ht="24" customHeight="1">
      <c r="A14" s="689"/>
      <c r="B14" s="689"/>
      <c r="C14" s="689"/>
      <c r="D14" s="689"/>
      <c r="E14" s="689"/>
      <c r="F14" s="689"/>
      <c r="G14" s="689"/>
      <c r="H14" s="689"/>
      <c r="I14" s="689"/>
      <c r="J14" s="689"/>
      <c r="K14" s="689"/>
      <c r="L14" s="689"/>
      <c r="M14" s="689"/>
      <c r="N14" s="689"/>
      <c r="O14" s="689"/>
      <c r="P14" s="689"/>
      <c r="Q14" s="689"/>
      <c r="R14" s="689"/>
      <c r="S14" s="689"/>
      <c r="T14" s="689"/>
      <c r="U14" s="689"/>
      <c r="V14" s="689"/>
      <c r="W14" s="689"/>
      <c r="X14" s="689"/>
      <c r="Y14" s="689"/>
      <c r="Z14" s="689"/>
      <c r="AA14" s="689"/>
    </row>
    <row r="15" spans="1:27" ht="24" customHeight="1">
      <c r="A15" s="689"/>
      <c r="B15" s="690" t="s">
        <v>629</v>
      </c>
      <c r="C15" s="689"/>
      <c r="D15" s="689"/>
      <c r="E15" s="689"/>
      <c r="F15" s="689"/>
      <c r="G15" s="689"/>
      <c r="H15" s="689"/>
      <c r="I15" s="689"/>
      <c r="J15" s="689"/>
      <c r="K15" s="689"/>
      <c r="L15" s="689"/>
      <c r="M15" s="689"/>
      <c r="N15" s="689"/>
      <c r="O15" s="689"/>
      <c r="P15" s="689"/>
      <c r="Q15" s="689"/>
      <c r="R15" s="689"/>
      <c r="S15" s="689"/>
      <c r="T15" s="689"/>
      <c r="U15" s="689"/>
      <c r="V15" s="689"/>
      <c r="W15" s="689"/>
      <c r="X15" s="689"/>
      <c r="Y15" s="689"/>
      <c r="Z15" s="689"/>
      <c r="AA15" s="689"/>
    </row>
    <row r="16" spans="1:27" ht="36" customHeight="1">
      <c r="A16" s="689"/>
      <c r="B16" s="689"/>
      <c r="C16" s="690" t="s">
        <v>630</v>
      </c>
      <c r="D16" s="689"/>
      <c r="E16" s="689"/>
      <c r="F16" s="689"/>
      <c r="G16" s="689"/>
      <c r="H16" s="689"/>
      <c r="I16" s="689"/>
      <c r="J16" s="689"/>
      <c r="K16" s="689"/>
      <c r="L16" s="689"/>
      <c r="M16" s="689"/>
      <c r="N16" s="689"/>
      <c r="O16" s="689"/>
      <c r="P16" s="689"/>
      <c r="Q16" s="689"/>
      <c r="R16" s="689"/>
      <c r="S16" s="689"/>
      <c r="T16" s="689"/>
      <c r="U16" s="689"/>
      <c r="V16" s="689"/>
      <c r="W16" s="689"/>
      <c r="X16" s="689"/>
      <c r="Y16" s="689"/>
      <c r="Z16" s="689"/>
      <c r="AA16" s="689"/>
    </row>
    <row r="17" spans="1:27" ht="48.75" customHeight="1">
      <c r="A17" s="689"/>
      <c r="B17" s="689"/>
      <c r="C17" s="2180" t="s">
        <v>631</v>
      </c>
      <c r="D17" s="2180"/>
      <c r="E17" s="2180"/>
      <c r="F17" s="2180"/>
      <c r="G17" s="2180"/>
      <c r="H17" s="2180"/>
      <c r="I17" s="2180"/>
      <c r="J17" s="2180"/>
      <c r="K17" s="2180"/>
      <c r="L17" s="2180"/>
      <c r="M17" s="2180"/>
      <c r="N17" s="2180"/>
      <c r="O17" s="2180"/>
      <c r="P17" s="2180"/>
      <c r="Q17" s="2180"/>
      <c r="R17" s="2180"/>
      <c r="S17" s="2180"/>
      <c r="T17" s="2180"/>
      <c r="U17" s="2180"/>
      <c r="V17" s="2180"/>
      <c r="W17" s="2180"/>
      <c r="X17" s="2180"/>
      <c r="Y17" s="2180"/>
      <c r="Z17" s="2180"/>
      <c r="AA17" s="2180"/>
    </row>
  </sheetData>
  <sheetProtection/>
  <mergeCells count="5">
    <mergeCell ref="D4:AA4"/>
    <mergeCell ref="D6:AA6"/>
    <mergeCell ref="D8:AA8"/>
    <mergeCell ref="D10:AA10"/>
    <mergeCell ref="C17:AA17"/>
  </mergeCells>
  <printOptions/>
  <pageMargins left="0.75" right="0.75" top="1" bottom="1" header="0.512" footer="0.512"/>
  <pageSetup horizontalDpi="300" verticalDpi="300" orientation="portrait" paperSize="9" scale="94" r:id="rId1"/>
  <headerFooter alignWithMargins="0">
    <oddHeader>&amp;C&amp;F</oddHeader>
    <oddFooter>&amp;C&amp;A</oddFooter>
  </headerFooter>
  <colBreaks count="1" manualBreakCount="1">
    <brk id="27"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U62"/>
  <sheetViews>
    <sheetView view="pageBreakPreview" zoomScaleSheetLayoutView="100" zoomScalePageLayoutView="0" workbookViewId="0" topLeftCell="A1">
      <selection activeCell="B2" sqref="B2"/>
    </sheetView>
  </sheetViews>
  <sheetFormatPr defaultColWidth="9.00390625" defaultRowHeight="12.75"/>
  <cols>
    <col min="1" max="1" width="4.25390625" style="481" customWidth="1"/>
    <col min="2" max="2" width="11.75390625" style="481" customWidth="1"/>
    <col min="3" max="3" width="12.75390625" style="0" customWidth="1"/>
    <col min="4" max="4" width="7.25390625" style="0" customWidth="1"/>
    <col min="5" max="5" width="10.375" style="0" customWidth="1"/>
    <col min="6" max="6" width="7.25390625" style="0" customWidth="1"/>
    <col min="7" max="7" width="11.375" style="0" customWidth="1"/>
    <col min="8" max="8" width="7.25390625" style="0" customWidth="1"/>
    <col min="9" max="9" width="12.00390625" style="0" customWidth="1"/>
    <col min="10" max="10" width="7.25390625" style="0" customWidth="1"/>
    <col min="11" max="11" width="12.625" style="0" customWidth="1"/>
    <col min="12" max="12" width="10.75390625" style="0" customWidth="1"/>
    <col min="13" max="13" width="7.00390625" style="0" customWidth="1"/>
    <col min="14" max="14" width="9.75390625" style="0" customWidth="1"/>
    <col min="15" max="15" width="10.875" style="0" customWidth="1"/>
    <col min="16" max="16" width="12.625" style="0" customWidth="1"/>
    <col min="17" max="17" width="12.00390625" style="0" customWidth="1"/>
    <col min="18" max="18" width="14.625" style="0" customWidth="1"/>
    <col min="19" max="19" width="10.75390625" style="0" customWidth="1"/>
    <col min="20" max="20" width="11.75390625" style="481" customWidth="1"/>
    <col min="21" max="21" width="4.625" style="0" customWidth="1"/>
  </cols>
  <sheetData>
    <row r="1" spans="1:11" ht="20.25" customHeight="1">
      <c r="A1" s="691" t="s">
        <v>632</v>
      </c>
      <c r="B1" s="447"/>
      <c r="C1" s="203"/>
      <c r="D1" s="203"/>
      <c r="E1" s="692"/>
      <c r="F1" s="203"/>
      <c r="G1" s="203"/>
      <c r="H1" s="203"/>
      <c r="I1" s="203"/>
      <c r="J1" s="203"/>
      <c r="K1" s="203"/>
    </row>
    <row r="2" spans="1:11" ht="15" customHeight="1">
      <c r="A2" s="693" t="s">
        <v>441</v>
      </c>
      <c r="B2" s="447"/>
      <c r="C2" s="203"/>
      <c r="D2" s="203"/>
      <c r="E2" s="692"/>
      <c r="F2" s="203"/>
      <c r="G2" s="203"/>
      <c r="H2" s="203"/>
      <c r="I2" s="203"/>
      <c r="J2" s="203"/>
      <c r="K2" s="203"/>
    </row>
    <row r="3" spans="1:21" ht="12.75" customHeight="1">
      <c r="A3" s="694"/>
      <c r="B3" s="694"/>
      <c r="C3" s="695" t="s">
        <v>633</v>
      </c>
      <c r="D3" s="696"/>
      <c r="E3" s="697"/>
      <c r="F3" s="696"/>
      <c r="G3" s="697"/>
      <c r="H3" s="697"/>
      <c r="I3" s="697"/>
      <c r="J3" s="697"/>
      <c r="K3" s="698"/>
      <c r="L3" s="699" t="s">
        <v>278</v>
      </c>
      <c r="M3" s="699" t="s">
        <v>634</v>
      </c>
      <c r="N3" s="699" t="s">
        <v>635</v>
      </c>
      <c r="O3" s="699" t="s">
        <v>636</v>
      </c>
      <c r="P3" s="699"/>
      <c r="Q3" s="699" t="s">
        <v>278</v>
      </c>
      <c r="R3" s="700" t="s">
        <v>637</v>
      </c>
      <c r="S3" s="701"/>
      <c r="T3" s="702"/>
      <c r="U3" s="325"/>
    </row>
    <row r="4" spans="1:21" ht="12.75" customHeight="1">
      <c r="A4" s="703" t="s">
        <v>7</v>
      </c>
      <c r="B4" s="703" t="s">
        <v>8</v>
      </c>
      <c r="C4" s="704" t="s">
        <v>638</v>
      </c>
      <c r="D4" s="705"/>
      <c r="E4" s="704" t="s">
        <v>639</v>
      </c>
      <c r="F4" s="705"/>
      <c r="G4" s="704" t="s">
        <v>640</v>
      </c>
      <c r="H4" s="706"/>
      <c r="I4" s="704" t="s">
        <v>641</v>
      </c>
      <c r="J4" s="706"/>
      <c r="K4" s="707" t="s">
        <v>344</v>
      </c>
      <c r="L4" s="708"/>
      <c r="M4" s="708" t="s">
        <v>642</v>
      </c>
      <c r="N4" s="708"/>
      <c r="O4" s="708"/>
      <c r="P4" s="708" t="s">
        <v>643</v>
      </c>
      <c r="Q4" s="708"/>
      <c r="R4" s="709"/>
      <c r="S4" s="325"/>
      <c r="T4" s="593" t="s">
        <v>8</v>
      </c>
      <c r="U4" s="321" t="s">
        <v>7</v>
      </c>
    </row>
    <row r="5" spans="1:21" ht="12.75" customHeight="1">
      <c r="A5" s="703"/>
      <c r="B5" s="703"/>
      <c r="C5" s="699" t="s">
        <v>644</v>
      </c>
      <c r="D5" s="710" t="s">
        <v>645</v>
      </c>
      <c r="E5" s="699" t="s">
        <v>644</v>
      </c>
      <c r="F5" s="710" t="s">
        <v>645</v>
      </c>
      <c r="G5" s="699" t="s">
        <v>644</v>
      </c>
      <c r="H5" s="709" t="s">
        <v>645</v>
      </c>
      <c r="I5" s="699" t="s">
        <v>644</v>
      </c>
      <c r="J5" s="709" t="s">
        <v>645</v>
      </c>
      <c r="K5" s="707" t="s">
        <v>644</v>
      </c>
      <c r="L5" s="708" t="s">
        <v>646</v>
      </c>
      <c r="M5" s="708" t="s">
        <v>647</v>
      </c>
      <c r="N5" s="708" t="s">
        <v>648</v>
      </c>
      <c r="O5" s="708" t="s">
        <v>649</v>
      </c>
      <c r="P5" s="708"/>
      <c r="Q5" s="708" t="s">
        <v>650</v>
      </c>
      <c r="R5" s="708" t="s">
        <v>651</v>
      </c>
      <c r="S5" s="711" t="s">
        <v>652</v>
      </c>
      <c r="T5" s="712"/>
      <c r="U5" s="321"/>
    </row>
    <row r="6" spans="1:21" ht="12.75" customHeight="1">
      <c r="A6" s="713"/>
      <c r="B6" s="714" t="s">
        <v>386</v>
      </c>
      <c r="C6" s="2072"/>
      <c r="D6" s="2073"/>
      <c r="E6" s="2073"/>
      <c r="F6" s="2073"/>
      <c r="G6" s="2073"/>
      <c r="H6" s="2073"/>
      <c r="I6" s="2073"/>
      <c r="J6" s="2073"/>
      <c r="K6" s="2073"/>
      <c r="L6" s="2073"/>
      <c r="M6" s="2073"/>
      <c r="N6" s="2073"/>
      <c r="O6" s="2073"/>
      <c r="P6" s="2073"/>
      <c r="Q6" s="2074">
        <v>101007380</v>
      </c>
      <c r="R6" s="2074"/>
      <c r="S6" s="2074"/>
      <c r="T6" s="714" t="str">
        <f>B6</f>
        <v>２６(県計)</v>
      </c>
      <c r="U6" s="715"/>
    </row>
    <row r="7" spans="1:21" ht="12.75" customHeight="1">
      <c r="A7" s="617"/>
      <c r="B7" s="593" t="s">
        <v>34</v>
      </c>
      <c r="C7" s="2075">
        <v>62725453</v>
      </c>
      <c r="D7" s="2076">
        <v>54.04000000000001</v>
      </c>
      <c r="E7" s="2075">
        <v>1371666</v>
      </c>
      <c r="F7" s="2076">
        <v>1.18</v>
      </c>
      <c r="G7" s="2075">
        <v>33947265</v>
      </c>
      <c r="H7" s="2077">
        <v>29.24</v>
      </c>
      <c r="I7" s="2075">
        <v>18039569</v>
      </c>
      <c r="J7" s="2077">
        <v>15.54</v>
      </c>
      <c r="K7" s="2075">
        <v>116083953</v>
      </c>
      <c r="L7" s="2075">
        <v>14922388</v>
      </c>
      <c r="M7" s="2075">
        <v>1776</v>
      </c>
      <c r="N7" s="2075">
        <v>1906213</v>
      </c>
      <c r="O7" s="2075">
        <v>8351659</v>
      </c>
      <c r="P7" s="2075">
        <v>-6704501</v>
      </c>
      <c r="Q7" s="2075">
        <v>84197416</v>
      </c>
      <c r="R7" s="2075">
        <v>777245094</v>
      </c>
      <c r="S7" s="2075">
        <v>10807652</v>
      </c>
      <c r="T7" s="593" t="s">
        <v>34</v>
      </c>
      <c r="U7" s="331"/>
    </row>
    <row r="8" spans="1:21" ht="12.75" customHeight="1">
      <c r="A8" s="617"/>
      <c r="B8" s="593" t="s">
        <v>35</v>
      </c>
      <c r="C8" s="2075">
        <v>2551570</v>
      </c>
      <c r="D8" s="2076">
        <v>48.02</v>
      </c>
      <c r="E8" s="2075">
        <v>212717</v>
      </c>
      <c r="F8" s="2076">
        <v>4</v>
      </c>
      <c r="G8" s="2075">
        <v>1726322</v>
      </c>
      <c r="H8" s="2077">
        <v>32.48</v>
      </c>
      <c r="I8" s="2075">
        <v>823721</v>
      </c>
      <c r="J8" s="2077">
        <v>15.5</v>
      </c>
      <c r="K8" s="2075">
        <v>5314330</v>
      </c>
      <c r="L8" s="2075">
        <v>640161</v>
      </c>
      <c r="M8" s="2075">
        <v>21</v>
      </c>
      <c r="N8" s="2075">
        <v>21539</v>
      </c>
      <c r="O8" s="2075">
        <v>147558</v>
      </c>
      <c r="P8" s="2075">
        <v>-142893</v>
      </c>
      <c r="Q8" s="2075">
        <v>4362158</v>
      </c>
      <c r="R8" s="2075">
        <v>37512330</v>
      </c>
      <c r="S8" s="2075">
        <v>1342203</v>
      </c>
      <c r="T8" s="593" t="s">
        <v>35</v>
      </c>
      <c r="U8" s="331"/>
    </row>
    <row r="9" spans="1:21" ht="12.75" customHeight="1">
      <c r="A9" s="617"/>
      <c r="B9" s="593" t="s">
        <v>36</v>
      </c>
      <c r="C9" s="2075">
        <v>65277023</v>
      </c>
      <c r="D9" s="2076">
        <v>53.760000000000005</v>
      </c>
      <c r="E9" s="2075">
        <v>1584383</v>
      </c>
      <c r="F9" s="2076">
        <v>1.31</v>
      </c>
      <c r="G9" s="2075">
        <v>35673587</v>
      </c>
      <c r="H9" s="2077">
        <v>29.39</v>
      </c>
      <c r="I9" s="2075">
        <v>18863290</v>
      </c>
      <c r="J9" s="2077">
        <v>15.54</v>
      </c>
      <c r="K9" s="2075">
        <v>121398283</v>
      </c>
      <c r="L9" s="2075">
        <v>15562549</v>
      </c>
      <c r="M9" s="2075">
        <v>1797</v>
      </c>
      <c r="N9" s="2075">
        <v>1927752</v>
      </c>
      <c r="O9" s="2075">
        <v>8499217</v>
      </c>
      <c r="P9" s="2075">
        <v>-6847394</v>
      </c>
      <c r="Q9" s="2075">
        <v>88559574</v>
      </c>
      <c r="R9" s="2075">
        <v>814757424</v>
      </c>
      <c r="S9" s="2075">
        <v>12149855</v>
      </c>
      <c r="T9" s="593" t="s">
        <v>36</v>
      </c>
      <c r="U9" s="331"/>
    </row>
    <row r="10" spans="1:21" ht="12.75" customHeight="1">
      <c r="A10" s="617"/>
      <c r="B10" s="593" t="s">
        <v>38</v>
      </c>
      <c r="C10" s="2078" t="s">
        <v>349</v>
      </c>
      <c r="D10" s="2078" t="s">
        <v>97</v>
      </c>
      <c r="E10" s="2078" t="s">
        <v>97</v>
      </c>
      <c r="F10" s="2078" t="s">
        <v>97</v>
      </c>
      <c r="G10" s="2078" t="s">
        <v>97</v>
      </c>
      <c r="H10" s="2078" t="s">
        <v>97</v>
      </c>
      <c r="I10" s="2078" t="s">
        <v>97</v>
      </c>
      <c r="J10" s="2078" t="s">
        <v>97</v>
      </c>
      <c r="K10" s="2078" t="s">
        <v>349</v>
      </c>
      <c r="L10" s="2078" t="s">
        <v>97</v>
      </c>
      <c r="M10" s="2078" t="s">
        <v>97</v>
      </c>
      <c r="N10" s="2078" t="s">
        <v>97</v>
      </c>
      <c r="O10" s="2078" t="s">
        <v>97</v>
      </c>
      <c r="P10" s="2078" t="s">
        <v>97</v>
      </c>
      <c r="Q10" s="2075">
        <v>12447806</v>
      </c>
      <c r="R10" s="2079" t="s">
        <v>97</v>
      </c>
      <c r="S10" s="2079" t="s">
        <v>97</v>
      </c>
      <c r="T10" s="593" t="s">
        <v>38</v>
      </c>
      <c r="U10" s="331"/>
    </row>
    <row r="11" spans="1:21" ht="21" customHeight="1">
      <c r="A11" s="716">
        <v>1</v>
      </c>
      <c r="B11" s="235" t="s">
        <v>40</v>
      </c>
      <c r="C11" s="2075">
        <v>20648257</v>
      </c>
      <c r="D11" s="2080">
        <v>57.46</v>
      </c>
      <c r="E11" s="2075">
        <v>0</v>
      </c>
      <c r="F11" s="2080">
        <v>0</v>
      </c>
      <c r="G11" s="2075">
        <v>9046864</v>
      </c>
      <c r="H11" s="2080">
        <v>25.18</v>
      </c>
      <c r="I11" s="2075">
        <v>6236331</v>
      </c>
      <c r="J11" s="2080">
        <v>17.36</v>
      </c>
      <c r="K11" s="2075">
        <v>35931452</v>
      </c>
      <c r="L11" s="2075">
        <v>4802780</v>
      </c>
      <c r="M11" s="2075">
        <v>1053</v>
      </c>
      <c r="N11" s="2075">
        <v>906482</v>
      </c>
      <c r="O11" s="2075">
        <v>2540359</v>
      </c>
      <c r="P11" s="2075">
        <v>-3588246</v>
      </c>
      <c r="Q11" s="2075">
        <v>24092532</v>
      </c>
      <c r="R11" s="2075">
        <v>187200879</v>
      </c>
      <c r="S11" s="2075">
        <v>0</v>
      </c>
      <c r="T11" s="235" t="s">
        <v>40</v>
      </c>
      <c r="U11" s="717">
        <v>1</v>
      </c>
    </row>
    <row r="12" spans="1:21" ht="12.75" customHeight="1">
      <c r="A12" s="716">
        <v>2</v>
      </c>
      <c r="B12" s="235" t="s">
        <v>41</v>
      </c>
      <c r="C12" s="2075">
        <v>5969582</v>
      </c>
      <c r="D12" s="2080">
        <v>52.81999999999999</v>
      </c>
      <c r="E12" s="2075">
        <v>388707</v>
      </c>
      <c r="F12" s="2080">
        <v>3.44</v>
      </c>
      <c r="G12" s="2075">
        <v>3453061</v>
      </c>
      <c r="H12" s="2080">
        <v>30.56</v>
      </c>
      <c r="I12" s="2075">
        <v>1489599</v>
      </c>
      <c r="J12" s="2080">
        <v>13.18</v>
      </c>
      <c r="K12" s="2075">
        <v>11300949</v>
      </c>
      <c r="L12" s="2075">
        <v>1439344</v>
      </c>
      <c r="M12" s="2075">
        <v>0</v>
      </c>
      <c r="N12" s="2075">
        <v>77874</v>
      </c>
      <c r="O12" s="2075">
        <v>760831</v>
      </c>
      <c r="P12" s="2075">
        <v>-667462</v>
      </c>
      <c r="Q12" s="2075">
        <v>8355438</v>
      </c>
      <c r="R12" s="2075">
        <v>76533098</v>
      </c>
      <c r="S12" s="2075">
        <v>4049037</v>
      </c>
      <c r="T12" s="235" t="s">
        <v>41</v>
      </c>
      <c r="U12" s="717">
        <v>2</v>
      </c>
    </row>
    <row r="13" spans="1:21" ht="12.75" customHeight="1">
      <c r="A13" s="716">
        <v>3</v>
      </c>
      <c r="B13" s="235" t="s">
        <v>42</v>
      </c>
      <c r="C13" s="2075">
        <v>5505221</v>
      </c>
      <c r="D13" s="2080">
        <v>51.81999999999999</v>
      </c>
      <c r="E13" s="2075">
        <v>0</v>
      </c>
      <c r="F13" s="2080">
        <v>0</v>
      </c>
      <c r="G13" s="2075">
        <v>3579662</v>
      </c>
      <c r="H13" s="2080">
        <v>33.7</v>
      </c>
      <c r="I13" s="2075">
        <v>1538148</v>
      </c>
      <c r="J13" s="2080">
        <v>14.48</v>
      </c>
      <c r="K13" s="2075">
        <v>10623031</v>
      </c>
      <c r="L13" s="2075">
        <v>1600656</v>
      </c>
      <c r="M13" s="2075">
        <v>29</v>
      </c>
      <c r="N13" s="2075">
        <v>336069</v>
      </c>
      <c r="O13" s="2075">
        <v>570169</v>
      </c>
      <c r="P13" s="2075">
        <v>-505502</v>
      </c>
      <c r="Q13" s="2075">
        <v>7610606</v>
      </c>
      <c r="R13" s="2075">
        <v>65538355</v>
      </c>
      <c r="S13" s="2075">
        <v>0</v>
      </c>
      <c r="T13" s="235" t="s">
        <v>42</v>
      </c>
      <c r="U13" s="717">
        <v>3</v>
      </c>
    </row>
    <row r="14" spans="1:21" ht="12.75" customHeight="1">
      <c r="A14" s="716">
        <v>4</v>
      </c>
      <c r="B14" s="235" t="s">
        <v>43</v>
      </c>
      <c r="C14" s="2075">
        <v>2941550</v>
      </c>
      <c r="D14" s="2080">
        <v>45.81999999999999</v>
      </c>
      <c r="E14" s="2075">
        <v>258221</v>
      </c>
      <c r="F14" s="2080">
        <v>4.02</v>
      </c>
      <c r="G14" s="2075">
        <v>2164091</v>
      </c>
      <c r="H14" s="2080">
        <v>33.7</v>
      </c>
      <c r="I14" s="2075">
        <v>1057101</v>
      </c>
      <c r="J14" s="2080">
        <v>16.46</v>
      </c>
      <c r="K14" s="2075">
        <v>6420963</v>
      </c>
      <c r="L14" s="2075">
        <v>935002</v>
      </c>
      <c r="M14" s="2075">
        <v>0</v>
      </c>
      <c r="N14" s="2075">
        <v>82964</v>
      </c>
      <c r="O14" s="2075">
        <v>254727</v>
      </c>
      <c r="P14" s="2075">
        <v>-324988</v>
      </c>
      <c r="Q14" s="2075">
        <v>4823282</v>
      </c>
      <c r="R14" s="2075">
        <v>40573103</v>
      </c>
      <c r="S14" s="2075">
        <v>1986315</v>
      </c>
      <c r="T14" s="235" t="s">
        <v>43</v>
      </c>
      <c r="U14" s="717">
        <v>4</v>
      </c>
    </row>
    <row r="15" spans="1:21" ht="12.75" customHeight="1">
      <c r="A15" s="716">
        <v>5</v>
      </c>
      <c r="B15" s="235" t="s">
        <v>44</v>
      </c>
      <c r="C15" s="2075">
        <v>5992370</v>
      </c>
      <c r="D15" s="2080">
        <v>58.33</v>
      </c>
      <c r="E15" s="2075">
        <v>0</v>
      </c>
      <c r="F15" s="2080">
        <v>0</v>
      </c>
      <c r="G15" s="2075">
        <v>2952596</v>
      </c>
      <c r="H15" s="2080">
        <v>28.74</v>
      </c>
      <c r="I15" s="2075">
        <v>1328712</v>
      </c>
      <c r="J15" s="2080">
        <v>12.93</v>
      </c>
      <c r="K15" s="2075">
        <v>10273678</v>
      </c>
      <c r="L15" s="2075">
        <v>1174929</v>
      </c>
      <c r="M15" s="2075">
        <v>0</v>
      </c>
      <c r="N15" s="2075">
        <v>255813</v>
      </c>
      <c r="O15" s="2075">
        <v>1695284</v>
      </c>
      <c r="P15" s="2075">
        <v>-154607</v>
      </c>
      <c r="Q15" s="2075">
        <v>6993045</v>
      </c>
      <c r="R15" s="2075">
        <v>86845945</v>
      </c>
      <c r="S15" s="2075">
        <v>0</v>
      </c>
      <c r="T15" s="235" t="s">
        <v>44</v>
      </c>
      <c r="U15" s="717">
        <v>5</v>
      </c>
    </row>
    <row r="16" spans="1:21" ht="12.75" customHeight="1">
      <c r="A16" s="716">
        <v>6</v>
      </c>
      <c r="B16" s="235" t="s">
        <v>45</v>
      </c>
      <c r="C16" s="2075">
        <v>577789</v>
      </c>
      <c r="D16" s="2080">
        <v>50.47999999999999</v>
      </c>
      <c r="E16" s="2075">
        <v>35779</v>
      </c>
      <c r="F16" s="2080">
        <v>3.13</v>
      </c>
      <c r="G16" s="2075">
        <v>336900</v>
      </c>
      <c r="H16" s="2080">
        <v>29.43</v>
      </c>
      <c r="I16" s="2075">
        <v>194150</v>
      </c>
      <c r="J16" s="2080">
        <v>16.96</v>
      </c>
      <c r="K16" s="2075">
        <v>1144618</v>
      </c>
      <c r="L16" s="2075">
        <v>159616</v>
      </c>
      <c r="M16" s="2075">
        <v>49</v>
      </c>
      <c r="N16" s="2075">
        <v>806</v>
      </c>
      <c r="O16" s="2075">
        <v>82538</v>
      </c>
      <c r="P16" s="2075">
        <v>-48445</v>
      </c>
      <c r="Q16" s="2075">
        <v>853164</v>
      </c>
      <c r="R16" s="2075">
        <v>7313779</v>
      </c>
      <c r="S16" s="2075">
        <v>357787</v>
      </c>
      <c r="T16" s="235" t="s">
        <v>45</v>
      </c>
      <c r="U16" s="717">
        <v>6</v>
      </c>
    </row>
    <row r="17" spans="1:21" ht="12.75" customHeight="1">
      <c r="A17" s="716">
        <v>7</v>
      </c>
      <c r="B17" s="235" t="s">
        <v>46</v>
      </c>
      <c r="C17" s="2075">
        <v>1771951</v>
      </c>
      <c r="D17" s="2080">
        <v>65.11</v>
      </c>
      <c r="E17" s="2075">
        <v>0</v>
      </c>
      <c r="F17" s="2080">
        <v>0</v>
      </c>
      <c r="G17" s="2075">
        <v>653039</v>
      </c>
      <c r="H17" s="2080">
        <v>23.99</v>
      </c>
      <c r="I17" s="2075">
        <v>296667</v>
      </c>
      <c r="J17" s="2080">
        <v>10.9</v>
      </c>
      <c r="K17" s="2075">
        <v>2721657</v>
      </c>
      <c r="L17" s="2075">
        <v>242986</v>
      </c>
      <c r="M17" s="2075">
        <v>0</v>
      </c>
      <c r="N17" s="2075">
        <v>17603</v>
      </c>
      <c r="O17" s="2075">
        <v>586760</v>
      </c>
      <c r="P17" s="2075">
        <v>-199381</v>
      </c>
      <c r="Q17" s="2075">
        <v>1674927</v>
      </c>
      <c r="R17" s="2075">
        <v>29532520</v>
      </c>
      <c r="S17" s="2075">
        <v>0</v>
      </c>
      <c r="T17" s="235" t="s">
        <v>46</v>
      </c>
      <c r="U17" s="717">
        <v>7</v>
      </c>
    </row>
    <row r="18" spans="1:21" ht="12.75" customHeight="1">
      <c r="A18" s="716">
        <v>8</v>
      </c>
      <c r="B18" s="235" t="s">
        <v>47</v>
      </c>
      <c r="C18" s="2075">
        <v>2507915</v>
      </c>
      <c r="D18" s="2080">
        <v>55.28</v>
      </c>
      <c r="E18" s="2075">
        <v>0</v>
      </c>
      <c r="F18" s="2080">
        <v>0</v>
      </c>
      <c r="G18" s="2075">
        <v>1353373</v>
      </c>
      <c r="H18" s="2080">
        <v>29.83</v>
      </c>
      <c r="I18" s="2075">
        <v>675608</v>
      </c>
      <c r="J18" s="2080">
        <v>14.89</v>
      </c>
      <c r="K18" s="2075">
        <v>4536896</v>
      </c>
      <c r="L18" s="2075">
        <v>583346</v>
      </c>
      <c r="M18" s="2075">
        <v>0</v>
      </c>
      <c r="N18" s="2075">
        <v>30631</v>
      </c>
      <c r="O18" s="2075">
        <v>255784</v>
      </c>
      <c r="P18" s="2075">
        <v>-305539</v>
      </c>
      <c r="Q18" s="2075">
        <v>3361596</v>
      </c>
      <c r="R18" s="2075">
        <v>29574475</v>
      </c>
      <c r="S18" s="2075">
        <v>0</v>
      </c>
      <c r="T18" s="235" t="s">
        <v>47</v>
      </c>
      <c r="U18" s="717">
        <v>8</v>
      </c>
    </row>
    <row r="19" spans="1:21" ht="12.75" customHeight="1">
      <c r="A19" s="716">
        <v>9</v>
      </c>
      <c r="B19" s="235" t="s">
        <v>48</v>
      </c>
      <c r="C19" s="2075">
        <v>281759</v>
      </c>
      <c r="D19" s="2080">
        <v>50.03</v>
      </c>
      <c r="E19" s="2075">
        <v>0</v>
      </c>
      <c r="F19" s="2080">
        <v>0</v>
      </c>
      <c r="G19" s="2075">
        <v>209379</v>
      </c>
      <c r="H19" s="2080">
        <v>37.17</v>
      </c>
      <c r="I19" s="2075">
        <v>72109</v>
      </c>
      <c r="J19" s="2080">
        <v>12.8</v>
      </c>
      <c r="K19" s="2075">
        <v>563247</v>
      </c>
      <c r="L19" s="2075">
        <v>80455</v>
      </c>
      <c r="M19" s="2075">
        <v>0</v>
      </c>
      <c r="N19" s="2075">
        <v>188</v>
      </c>
      <c r="O19" s="2075">
        <v>8580</v>
      </c>
      <c r="P19" s="2075">
        <v>-18524</v>
      </c>
      <c r="Q19" s="2075">
        <v>455500</v>
      </c>
      <c r="R19" s="2075">
        <v>4180412</v>
      </c>
      <c r="S19" s="2075">
        <v>0</v>
      </c>
      <c r="T19" s="235" t="s">
        <v>48</v>
      </c>
      <c r="U19" s="717">
        <v>9</v>
      </c>
    </row>
    <row r="20" spans="1:21" ht="12.75" customHeight="1">
      <c r="A20" s="716">
        <v>11</v>
      </c>
      <c r="B20" s="235" t="s">
        <v>50</v>
      </c>
      <c r="C20" s="2075">
        <v>2705279</v>
      </c>
      <c r="D20" s="2080">
        <v>51.290000000000006</v>
      </c>
      <c r="E20" s="2075">
        <v>0</v>
      </c>
      <c r="F20" s="2080">
        <v>0</v>
      </c>
      <c r="G20" s="2075">
        <v>1772558</v>
      </c>
      <c r="H20" s="2080">
        <v>33.61</v>
      </c>
      <c r="I20" s="2075">
        <v>796645</v>
      </c>
      <c r="J20" s="2080">
        <v>15.1</v>
      </c>
      <c r="K20" s="2075">
        <v>5274482</v>
      </c>
      <c r="L20" s="2075">
        <v>654427</v>
      </c>
      <c r="M20" s="2075">
        <v>0</v>
      </c>
      <c r="N20" s="2075">
        <v>95702</v>
      </c>
      <c r="O20" s="2075">
        <v>192129</v>
      </c>
      <c r="P20" s="2075">
        <v>-186184</v>
      </c>
      <c r="Q20" s="2075">
        <v>4146040</v>
      </c>
      <c r="R20" s="2075">
        <v>37573315</v>
      </c>
      <c r="S20" s="2075">
        <v>0</v>
      </c>
      <c r="T20" s="235" t="s">
        <v>50</v>
      </c>
      <c r="U20" s="717">
        <v>11</v>
      </c>
    </row>
    <row r="21" spans="1:21" ht="16.5" customHeight="1">
      <c r="A21" s="716">
        <v>13</v>
      </c>
      <c r="B21" s="235" t="s">
        <v>51</v>
      </c>
      <c r="C21" s="2075">
        <v>412802</v>
      </c>
      <c r="D21" s="2080">
        <v>52.82</v>
      </c>
      <c r="E21" s="2075">
        <v>0</v>
      </c>
      <c r="F21" s="2080">
        <v>0</v>
      </c>
      <c r="G21" s="2075">
        <v>255906</v>
      </c>
      <c r="H21" s="2080">
        <v>32.74</v>
      </c>
      <c r="I21" s="2075">
        <v>112900</v>
      </c>
      <c r="J21" s="2080">
        <v>14.44</v>
      </c>
      <c r="K21" s="2075">
        <v>781608</v>
      </c>
      <c r="L21" s="2075">
        <v>102000</v>
      </c>
      <c r="M21" s="2075">
        <v>0</v>
      </c>
      <c r="N21" s="2075">
        <v>1024</v>
      </c>
      <c r="O21" s="2075">
        <v>34457</v>
      </c>
      <c r="P21" s="2075">
        <v>-8860</v>
      </c>
      <c r="Q21" s="2075">
        <v>635267</v>
      </c>
      <c r="R21" s="2075">
        <v>6254575</v>
      </c>
      <c r="S21" s="2075">
        <v>0</v>
      </c>
      <c r="T21" s="235" t="s">
        <v>51</v>
      </c>
      <c r="U21" s="717">
        <v>13</v>
      </c>
    </row>
    <row r="22" spans="1:21" ht="12.75" customHeight="1">
      <c r="A22" s="716">
        <v>14</v>
      </c>
      <c r="B22" s="235" t="s">
        <v>52</v>
      </c>
      <c r="C22" s="2075">
        <v>483476</v>
      </c>
      <c r="D22" s="2080">
        <v>49.85</v>
      </c>
      <c r="E22" s="2075">
        <v>29740</v>
      </c>
      <c r="F22" s="2080">
        <v>3.07</v>
      </c>
      <c r="G22" s="2075">
        <v>299624</v>
      </c>
      <c r="H22" s="2080">
        <v>30.89</v>
      </c>
      <c r="I22" s="2075">
        <v>156988</v>
      </c>
      <c r="J22" s="2080">
        <v>16.19</v>
      </c>
      <c r="K22" s="2075">
        <v>969828</v>
      </c>
      <c r="L22" s="2075">
        <v>132476</v>
      </c>
      <c r="M22" s="2075">
        <v>41</v>
      </c>
      <c r="N22" s="2075">
        <v>1257</v>
      </c>
      <c r="O22" s="2075">
        <v>32619</v>
      </c>
      <c r="P22" s="2075">
        <v>-54655</v>
      </c>
      <c r="Q22" s="2075">
        <v>748780</v>
      </c>
      <c r="R22" s="2075">
        <v>6119941</v>
      </c>
      <c r="S22" s="2075">
        <v>297408</v>
      </c>
      <c r="T22" s="235" t="s">
        <v>52</v>
      </c>
      <c r="U22" s="717">
        <v>14</v>
      </c>
    </row>
    <row r="23" spans="1:21" ht="12.75" customHeight="1">
      <c r="A23" s="716">
        <v>15</v>
      </c>
      <c r="B23" s="235" t="s">
        <v>309</v>
      </c>
      <c r="C23" s="2075">
        <v>2449409</v>
      </c>
      <c r="D23" s="2080">
        <v>57.529999999999994</v>
      </c>
      <c r="E23" s="2075">
        <v>0</v>
      </c>
      <c r="F23" s="2080">
        <v>0</v>
      </c>
      <c r="G23" s="2075">
        <v>1044806</v>
      </c>
      <c r="H23" s="2080">
        <v>24.54</v>
      </c>
      <c r="I23" s="2075">
        <v>763572</v>
      </c>
      <c r="J23" s="2080">
        <v>17.93</v>
      </c>
      <c r="K23" s="2075">
        <v>4257787</v>
      </c>
      <c r="L23" s="2075">
        <v>403778</v>
      </c>
      <c r="M23" s="2075">
        <v>23</v>
      </c>
      <c r="N23" s="2075">
        <v>42550</v>
      </c>
      <c r="O23" s="2075">
        <v>481834</v>
      </c>
      <c r="P23" s="2075">
        <v>-122121</v>
      </c>
      <c r="Q23" s="2075">
        <v>3207481</v>
      </c>
      <c r="R23" s="2075">
        <v>42972084</v>
      </c>
      <c r="S23" s="2075">
        <v>0</v>
      </c>
      <c r="T23" s="235" t="s">
        <v>309</v>
      </c>
      <c r="U23" s="717">
        <v>15</v>
      </c>
    </row>
    <row r="24" spans="1:21" ht="12.75" customHeight="1">
      <c r="A24" s="716">
        <v>16</v>
      </c>
      <c r="B24" s="235" t="s">
        <v>54</v>
      </c>
      <c r="C24" s="2075">
        <v>755354</v>
      </c>
      <c r="D24" s="2080">
        <v>48.84</v>
      </c>
      <c r="E24" s="2075">
        <v>0</v>
      </c>
      <c r="F24" s="2080">
        <v>0</v>
      </c>
      <c r="G24" s="2075">
        <v>539118</v>
      </c>
      <c r="H24" s="2080">
        <v>34.86</v>
      </c>
      <c r="I24" s="2075">
        <v>252038</v>
      </c>
      <c r="J24" s="2080">
        <v>16.3</v>
      </c>
      <c r="K24" s="2075">
        <v>1546510</v>
      </c>
      <c r="L24" s="2075">
        <v>193105</v>
      </c>
      <c r="M24" s="2075">
        <v>0</v>
      </c>
      <c r="N24" s="2075">
        <v>1489</v>
      </c>
      <c r="O24" s="2075">
        <v>45203</v>
      </c>
      <c r="P24" s="2075">
        <v>-25518</v>
      </c>
      <c r="Q24" s="2075">
        <v>1281195</v>
      </c>
      <c r="R24" s="2075">
        <v>12802604</v>
      </c>
      <c r="S24" s="2075">
        <v>0</v>
      </c>
      <c r="T24" s="235" t="s">
        <v>54</v>
      </c>
      <c r="U24" s="717">
        <v>16</v>
      </c>
    </row>
    <row r="25" spans="1:21" ht="12.75" customHeight="1">
      <c r="A25" s="716">
        <v>17</v>
      </c>
      <c r="B25" s="235" t="s">
        <v>55</v>
      </c>
      <c r="C25" s="2075">
        <v>973848</v>
      </c>
      <c r="D25" s="2080">
        <v>51.879999999999995</v>
      </c>
      <c r="E25" s="2075">
        <v>0</v>
      </c>
      <c r="F25" s="2080">
        <v>0</v>
      </c>
      <c r="G25" s="2075">
        <v>587688</v>
      </c>
      <c r="H25" s="2080">
        <v>31.31</v>
      </c>
      <c r="I25" s="2075">
        <v>315428</v>
      </c>
      <c r="J25" s="2080">
        <v>16.81</v>
      </c>
      <c r="K25" s="2075">
        <v>1876964</v>
      </c>
      <c r="L25" s="2075">
        <v>243524</v>
      </c>
      <c r="M25" s="2075">
        <v>226</v>
      </c>
      <c r="N25" s="2075">
        <v>25777</v>
      </c>
      <c r="O25" s="2075">
        <v>41753</v>
      </c>
      <c r="P25" s="2075">
        <v>-61135</v>
      </c>
      <c r="Q25" s="2075">
        <v>1504549</v>
      </c>
      <c r="R25" s="2075">
        <v>12647385</v>
      </c>
      <c r="S25" s="2075">
        <v>0</v>
      </c>
      <c r="T25" s="235" t="s">
        <v>55</v>
      </c>
      <c r="U25" s="717">
        <v>17</v>
      </c>
    </row>
    <row r="26" spans="1:21" ht="12.75" customHeight="1">
      <c r="A26" s="716">
        <v>18</v>
      </c>
      <c r="B26" s="235" t="s">
        <v>56</v>
      </c>
      <c r="C26" s="2075">
        <v>1835642</v>
      </c>
      <c r="D26" s="2080">
        <v>54.029999999999994</v>
      </c>
      <c r="E26" s="2075">
        <v>0</v>
      </c>
      <c r="F26" s="2080">
        <v>0</v>
      </c>
      <c r="G26" s="2075">
        <v>1068843</v>
      </c>
      <c r="H26" s="2080">
        <v>31.46</v>
      </c>
      <c r="I26" s="2075">
        <v>493041</v>
      </c>
      <c r="J26" s="2080">
        <v>14.51</v>
      </c>
      <c r="K26" s="2075">
        <v>3397526</v>
      </c>
      <c r="L26" s="2075">
        <v>376965</v>
      </c>
      <c r="M26" s="2075">
        <v>0</v>
      </c>
      <c r="N26" s="2075">
        <v>14439</v>
      </c>
      <c r="O26" s="2075">
        <v>211466</v>
      </c>
      <c r="P26" s="2075">
        <v>-163877</v>
      </c>
      <c r="Q26" s="2075">
        <v>2630779</v>
      </c>
      <c r="R26" s="2075">
        <v>28459556</v>
      </c>
      <c r="S26" s="2075">
        <v>0</v>
      </c>
      <c r="T26" s="235" t="s">
        <v>56</v>
      </c>
      <c r="U26" s="717">
        <v>18</v>
      </c>
    </row>
    <row r="27" spans="1:21" ht="12.75" customHeight="1">
      <c r="A27" s="716">
        <v>19</v>
      </c>
      <c r="B27" s="235" t="s">
        <v>57</v>
      </c>
      <c r="C27" s="2075">
        <v>492725</v>
      </c>
      <c r="D27" s="2080">
        <v>49.559999999999995</v>
      </c>
      <c r="E27" s="2075">
        <v>28498</v>
      </c>
      <c r="F27" s="2080">
        <v>2.87</v>
      </c>
      <c r="G27" s="2075">
        <v>313250</v>
      </c>
      <c r="H27" s="2080">
        <v>31.51</v>
      </c>
      <c r="I27" s="2075">
        <v>159672</v>
      </c>
      <c r="J27" s="2080">
        <v>16.06</v>
      </c>
      <c r="K27" s="2075">
        <v>994145</v>
      </c>
      <c r="L27" s="2075">
        <v>127885</v>
      </c>
      <c r="M27" s="2075">
        <v>0</v>
      </c>
      <c r="N27" s="2075">
        <v>144</v>
      </c>
      <c r="O27" s="2075">
        <v>41976</v>
      </c>
      <c r="P27" s="2075">
        <v>-7989</v>
      </c>
      <c r="Q27" s="2075">
        <v>816151</v>
      </c>
      <c r="R27" s="2075">
        <v>6939799</v>
      </c>
      <c r="S27" s="2075">
        <v>379974</v>
      </c>
      <c r="T27" s="235" t="s">
        <v>57</v>
      </c>
      <c r="U27" s="717">
        <v>19</v>
      </c>
    </row>
    <row r="28" spans="1:21" ht="12.75" customHeight="1">
      <c r="A28" s="716">
        <v>20</v>
      </c>
      <c r="B28" s="235" t="s">
        <v>58</v>
      </c>
      <c r="C28" s="2075">
        <v>972954</v>
      </c>
      <c r="D28" s="2080">
        <v>52.099999999999994</v>
      </c>
      <c r="E28" s="2075">
        <v>0</v>
      </c>
      <c r="F28" s="2080">
        <v>0</v>
      </c>
      <c r="G28" s="2075">
        <v>597078</v>
      </c>
      <c r="H28" s="2080">
        <v>31.98</v>
      </c>
      <c r="I28" s="2075">
        <v>297246</v>
      </c>
      <c r="J28" s="2080">
        <v>15.92</v>
      </c>
      <c r="K28" s="2075">
        <v>1867278</v>
      </c>
      <c r="L28" s="2075">
        <v>206105</v>
      </c>
      <c r="M28" s="2075">
        <v>0</v>
      </c>
      <c r="N28" s="2075">
        <v>3721</v>
      </c>
      <c r="O28" s="2075">
        <v>86058</v>
      </c>
      <c r="P28" s="2075">
        <v>-20265</v>
      </c>
      <c r="Q28" s="2075">
        <v>1551129</v>
      </c>
      <c r="R28" s="2075">
        <v>14521704</v>
      </c>
      <c r="S28" s="2075">
        <v>0</v>
      </c>
      <c r="T28" s="235" t="s">
        <v>58</v>
      </c>
      <c r="U28" s="717">
        <v>20</v>
      </c>
    </row>
    <row r="29" spans="1:21" ht="12.75" customHeight="1">
      <c r="A29" s="716">
        <v>21</v>
      </c>
      <c r="B29" s="235" t="s">
        <v>59</v>
      </c>
      <c r="C29" s="2075">
        <v>464540</v>
      </c>
      <c r="D29" s="2080">
        <v>51.239999999999995</v>
      </c>
      <c r="E29" s="2075">
        <v>0</v>
      </c>
      <c r="F29" s="2080">
        <v>0</v>
      </c>
      <c r="G29" s="2075">
        <v>277642</v>
      </c>
      <c r="H29" s="2080">
        <v>30.62</v>
      </c>
      <c r="I29" s="2075">
        <v>164460</v>
      </c>
      <c r="J29" s="2080">
        <v>18.14</v>
      </c>
      <c r="K29" s="2075">
        <v>906642</v>
      </c>
      <c r="L29" s="2075">
        <v>118055</v>
      </c>
      <c r="M29" s="2075">
        <v>232</v>
      </c>
      <c r="N29" s="2075">
        <v>822</v>
      </c>
      <c r="O29" s="2075">
        <v>15548</v>
      </c>
      <c r="P29" s="2075">
        <v>-30985</v>
      </c>
      <c r="Q29" s="2075">
        <v>741000</v>
      </c>
      <c r="R29" s="2075">
        <v>6337645</v>
      </c>
      <c r="S29" s="2075">
        <v>0</v>
      </c>
      <c r="T29" s="235" t="s">
        <v>59</v>
      </c>
      <c r="U29" s="717">
        <v>21</v>
      </c>
    </row>
    <row r="30" spans="1:21" ht="12.75" customHeight="1">
      <c r="A30" s="716">
        <v>22</v>
      </c>
      <c r="B30" s="235" t="s">
        <v>310</v>
      </c>
      <c r="C30" s="2075">
        <v>287914</v>
      </c>
      <c r="D30" s="2080">
        <v>44.39</v>
      </c>
      <c r="E30" s="2075">
        <v>27331</v>
      </c>
      <c r="F30" s="2080">
        <v>4.21</v>
      </c>
      <c r="G30" s="2075">
        <v>231092</v>
      </c>
      <c r="H30" s="2080">
        <v>35.62</v>
      </c>
      <c r="I30" s="2075">
        <v>102356</v>
      </c>
      <c r="J30" s="2080">
        <v>15.78</v>
      </c>
      <c r="K30" s="2075">
        <v>648693</v>
      </c>
      <c r="L30" s="2075">
        <v>75237</v>
      </c>
      <c r="M30" s="2075">
        <v>0</v>
      </c>
      <c r="N30" s="2075">
        <v>3477</v>
      </c>
      <c r="O30" s="2075">
        <v>7766</v>
      </c>
      <c r="P30" s="2075">
        <v>-13848</v>
      </c>
      <c r="Q30" s="2075">
        <v>548365</v>
      </c>
      <c r="R30" s="2075">
        <v>4568621</v>
      </c>
      <c r="S30" s="2075">
        <v>170822</v>
      </c>
      <c r="T30" s="235" t="s">
        <v>310</v>
      </c>
      <c r="U30" s="717">
        <v>22</v>
      </c>
    </row>
    <row r="31" spans="1:21" ht="16.5" customHeight="1">
      <c r="A31" s="716">
        <v>24</v>
      </c>
      <c r="B31" s="235" t="s">
        <v>148</v>
      </c>
      <c r="C31" s="2075">
        <v>356591</v>
      </c>
      <c r="D31" s="2080">
        <v>51.07000000000001</v>
      </c>
      <c r="E31" s="2075">
        <v>0</v>
      </c>
      <c r="F31" s="2080">
        <v>0</v>
      </c>
      <c r="G31" s="2075">
        <v>238389</v>
      </c>
      <c r="H31" s="2080">
        <v>34.14</v>
      </c>
      <c r="I31" s="2075">
        <v>103287</v>
      </c>
      <c r="J31" s="2080">
        <v>14.79</v>
      </c>
      <c r="K31" s="2075">
        <v>698267</v>
      </c>
      <c r="L31" s="2075">
        <v>89421</v>
      </c>
      <c r="M31" s="2075">
        <v>0</v>
      </c>
      <c r="N31" s="2075">
        <v>376</v>
      </c>
      <c r="O31" s="2075">
        <v>37187</v>
      </c>
      <c r="P31" s="2075">
        <v>-972</v>
      </c>
      <c r="Q31" s="2075">
        <v>570311</v>
      </c>
      <c r="R31" s="2075">
        <v>5370357</v>
      </c>
      <c r="S31" s="2075">
        <v>0</v>
      </c>
      <c r="T31" s="235" t="s">
        <v>148</v>
      </c>
      <c r="U31" s="717">
        <v>24</v>
      </c>
    </row>
    <row r="32" spans="1:21" ht="12.75" customHeight="1">
      <c r="A32" s="716">
        <v>27</v>
      </c>
      <c r="B32" s="235" t="s">
        <v>149</v>
      </c>
      <c r="C32" s="2075">
        <v>239553</v>
      </c>
      <c r="D32" s="2080">
        <v>53.24</v>
      </c>
      <c r="E32" s="2075">
        <v>0</v>
      </c>
      <c r="F32" s="2080">
        <v>0</v>
      </c>
      <c r="G32" s="2075">
        <v>144698</v>
      </c>
      <c r="H32" s="2080">
        <v>32.15</v>
      </c>
      <c r="I32" s="2075">
        <v>65755</v>
      </c>
      <c r="J32" s="2080">
        <v>14.61</v>
      </c>
      <c r="K32" s="2075">
        <v>450006</v>
      </c>
      <c r="L32" s="2075">
        <v>51442</v>
      </c>
      <c r="M32" s="2075">
        <v>0</v>
      </c>
      <c r="N32" s="2075">
        <v>210</v>
      </c>
      <c r="O32" s="2075">
        <v>11565</v>
      </c>
      <c r="P32" s="2075">
        <v>-17184</v>
      </c>
      <c r="Q32" s="2075">
        <v>369605</v>
      </c>
      <c r="R32" s="2075">
        <v>3327115</v>
      </c>
      <c r="S32" s="2075">
        <v>0</v>
      </c>
      <c r="T32" s="235" t="s">
        <v>149</v>
      </c>
      <c r="U32" s="717">
        <v>27</v>
      </c>
    </row>
    <row r="33" spans="1:21" ht="12.75" customHeight="1">
      <c r="A33" s="716">
        <v>31</v>
      </c>
      <c r="B33" s="235" t="s">
        <v>62</v>
      </c>
      <c r="C33" s="2075">
        <v>387475</v>
      </c>
      <c r="D33" s="2080">
        <v>52.94</v>
      </c>
      <c r="E33" s="2075">
        <v>0</v>
      </c>
      <c r="F33" s="2080">
        <v>0</v>
      </c>
      <c r="G33" s="2075">
        <v>237243</v>
      </c>
      <c r="H33" s="2080">
        <v>32.41</v>
      </c>
      <c r="I33" s="2075">
        <v>107250</v>
      </c>
      <c r="J33" s="2080">
        <v>14.65</v>
      </c>
      <c r="K33" s="2075">
        <v>731968</v>
      </c>
      <c r="L33" s="2075">
        <v>82672</v>
      </c>
      <c r="M33" s="2075">
        <v>0</v>
      </c>
      <c r="N33" s="2075">
        <v>5411</v>
      </c>
      <c r="O33" s="2075">
        <v>14168</v>
      </c>
      <c r="P33" s="2075">
        <v>-31464</v>
      </c>
      <c r="Q33" s="2075">
        <v>598253</v>
      </c>
      <c r="R33" s="2075">
        <v>4904759</v>
      </c>
      <c r="S33" s="2075">
        <v>0</v>
      </c>
      <c r="T33" s="235" t="s">
        <v>62</v>
      </c>
      <c r="U33" s="717">
        <v>31</v>
      </c>
    </row>
    <row r="34" spans="1:21" ht="12.75" customHeight="1">
      <c r="A34" s="716">
        <v>32</v>
      </c>
      <c r="B34" s="235" t="s">
        <v>63</v>
      </c>
      <c r="C34" s="2075">
        <v>382658</v>
      </c>
      <c r="D34" s="2080">
        <v>50.91</v>
      </c>
      <c r="E34" s="2075">
        <v>0</v>
      </c>
      <c r="F34" s="2080">
        <v>0</v>
      </c>
      <c r="G34" s="2075">
        <v>249117</v>
      </c>
      <c r="H34" s="2080">
        <v>33.14</v>
      </c>
      <c r="I34" s="2075">
        <v>119859</v>
      </c>
      <c r="J34" s="2080">
        <v>15.95</v>
      </c>
      <c r="K34" s="2075">
        <v>751634</v>
      </c>
      <c r="L34" s="2075">
        <v>98023</v>
      </c>
      <c r="M34" s="2075">
        <v>0</v>
      </c>
      <c r="N34" s="2075">
        <v>9738</v>
      </c>
      <c r="O34" s="2075">
        <v>23194</v>
      </c>
      <c r="P34" s="2075">
        <v>-24744</v>
      </c>
      <c r="Q34" s="2075">
        <v>595935</v>
      </c>
      <c r="R34" s="2075">
        <v>4843747</v>
      </c>
      <c r="S34" s="2075">
        <v>0</v>
      </c>
      <c r="T34" s="235" t="s">
        <v>63</v>
      </c>
      <c r="U34" s="717">
        <v>32</v>
      </c>
    </row>
    <row r="35" spans="1:21" ht="12.75" customHeight="1">
      <c r="A35" s="716">
        <v>37</v>
      </c>
      <c r="B35" s="235" t="s">
        <v>64</v>
      </c>
      <c r="C35" s="2075">
        <v>97783</v>
      </c>
      <c r="D35" s="2080">
        <v>40.86</v>
      </c>
      <c r="E35" s="2075">
        <v>21164</v>
      </c>
      <c r="F35" s="2080">
        <v>8.84</v>
      </c>
      <c r="G35" s="2075">
        <v>74109</v>
      </c>
      <c r="H35" s="2080">
        <v>30.96</v>
      </c>
      <c r="I35" s="2075">
        <v>46287</v>
      </c>
      <c r="J35" s="2080">
        <v>19.34</v>
      </c>
      <c r="K35" s="2075">
        <v>239343</v>
      </c>
      <c r="L35" s="2075">
        <v>31993</v>
      </c>
      <c r="M35" s="2075">
        <v>0</v>
      </c>
      <c r="N35" s="2075">
        <v>87</v>
      </c>
      <c r="O35" s="2075">
        <v>4453</v>
      </c>
      <c r="P35" s="2075">
        <v>-4170</v>
      </c>
      <c r="Q35" s="2075">
        <v>198640</v>
      </c>
      <c r="R35" s="2075">
        <v>1746132</v>
      </c>
      <c r="S35" s="2075">
        <v>100783</v>
      </c>
      <c r="T35" s="235" t="s">
        <v>64</v>
      </c>
      <c r="U35" s="717">
        <v>37</v>
      </c>
    </row>
    <row r="36" spans="1:21" ht="12.75" customHeight="1">
      <c r="A36" s="716">
        <v>39</v>
      </c>
      <c r="B36" s="235" t="s">
        <v>65</v>
      </c>
      <c r="C36" s="2075">
        <v>151604</v>
      </c>
      <c r="D36" s="2080">
        <v>52.35999999999999</v>
      </c>
      <c r="E36" s="2075">
        <v>16027</v>
      </c>
      <c r="F36" s="2080">
        <v>5.54</v>
      </c>
      <c r="G36" s="2075">
        <v>87625</v>
      </c>
      <c r="H36" s="2080">
        <v>30.26</v>
      </c>
      <c r="I36" s="2075">
        <v>34279</v>
      </c>
      <c r="J36" s="2080">
        <v>11.84</v>
      </c>
      <c r="K36" s="2075">
        <v>289535</v>
      </c>
      <c r="L36" s="2075">
        <v>30374</v>
      </c>
      <c r="M36" s="2075">
        <v>21</v>
      </c>
      <c r="N36" s="2075">
        <v>207</v>
      </c>
      <c r="O36" s="2075">
        <v>13494</v>
      </c>
      <c r="P36" s="2075">
        <v>-2781</v>
      </c>
      <c r="Q36" s="2075">
        <v>242658</v>
      </c>
      <c r="R36" s="2075">
        <v>2750464</v>
      </c>
      <c r="S36" s="2075">
        <v>160269</v>
      </c>
      <c r="T36" s="235" t="s">
        <v>65</v>
      </c>
      <c r="U36" s="717">
        <v>39</v>
      </c>
    </row>
    <row r="37" spans="1:21" ht="12.75" customHeight="1">
      <c r="A37" s="716">
        <v>40</v>
      </c>
      <c r="B37" s="235" t="s">
        <v>311</v>
      </c>
      <c r="C37" s="2075">
        <v>93004</v>
      </c>
      <c r="D37" s="2080">
        <v>41.68000000000001</v>
      </c>
      <c r="E37" s="2075">
        <v>20384</v>
      </c>
      <c r="F37" s="2080">
        <v>9.14</v>
      </c>
      <c r="G37" s="2075">
        <v>75095</v>
      </c>
      <c r="H37" s="2080">
        <v>33.66</v>
      </c>
      <c r="I37" s="2075">
        <v>34624</v>
      </c>
      <c r="J37" s="2080">
        <v>15.52</v>
      </c>
      <c r="K37" s="2075">
        <v>223107</v>
      </c>
      <c r="L37" s="2075">
        <v>25501</v>
      </c>
      <c r="M37" s="2075">
        <v>0</v>
      </c>
      <c r="N37" s="2075">
        <v>49</v>
      </c>
      <c r="O37" s="2075">
        <v>6827</v>
      </c>
      <c r="P37" s="2075">
        <v>-4074</v>
      </c>
      <c r="Q37" s="2075">
        <v>186656</v>
      </c>
      <c r="R37" s="2075">
        <v>1617466</v>
      </c>
      <c r="S37" s="2075">
        <v>86008</v>
      </c>
      <c r="T37" s="235" t="s">
        <v>311</v>
      </c>
      <c r="U37" s="717">
        <v>40</v>
      </c>
    </row>
    <row r="38" spans="1:21" ht="12.75" customHeight="1">
      <c r="A38" s="716">
        <v>42</v>
      </c>
      <c r="B38" s="235" t="s">
        <v>66</v>
      </c>
      <c r="C38" s="2075">
        <v>330396</v>
      </c>
      <c r="D38" s="2080">
        <v>50.839999999999996</v>
      </c>
      <c r="E38" s="2075">
        <v>12052</v>
      </c>
      <c r="F38" s="2080">
        <v>1.85</v>
      </c>
      <c r="G38" s="2075">
        <v>210867</v>
      </c>
      <c r="H38" s="2080">
        <v>32.44</v>
      </c>
      <c r="I38" s="2075">
        <v>96621</v>
      </c>
      <c r="J38" s="2080">
        <v>14.87</v>
      </c>
      <c r="K38" s="2075">
        <v>649936</v>
      </c>
      <c r="L38" s="2075">
        <v>75014</v>
      </c>
      <c r="M38" s="2075">
        <v>0</v>
      </c>
      <c r="N38" s="2075">
        <v>1464</v>
      </c>
      <c r="O38" s="2075">
        <v>25206</v>
      </c>
      <c r="P38" s="2075">
        <v>-24810</v>
      </c>
      <c r="Q38" s="2075">
        <v>523442</v>
      </c>
      <c r="R38" s="2075">
        <v>4666606</v>
      </c>
      <c r="S38" s="2075">
        <v>241031</v>
      </c>
      <c r="T38" s="235" t="s">
        <v>66</v>
      </c>
      <c r="U38" s="717">
        <v>42</v>
      </c>
    </row>
    <row r="39" spans="1:21" ht="12.75" customHeight="1">
      <c r="A39" s="716">
        <v>43</v>
      </c>
      <c r="B39" s="235" t="s">
        <v>312</v>
      </c>
      <c r="C39" s="2075">
        <v>782181</v>
      </c>
      <c r="D39" s="2080">
        <v>47.42</v>
      </c>
      <c r="E39" s="2075">
        <v>76446</v>
      </c>
      <c r="F39" s="2080">
        <v>4.63</v>
      </c>
      <c r="G39" s="2075">
        <v>539487</v>
      </c>
      <c r="H39" s="2080">
        <v>32.71</v>
      </c>
      <c r="I39" s="2075">
        <v>251372</v>
      </c>
      <c r="J39" s="2080">
        <v>15.24</v>
      </c>
      <c r="K39" s="2075">
        <v>1649486</v>
      </c>
      <c r="L39" s="2075">
        <v>214955</v>
      </c>
      <c r="M39" s="2075">
        <v>0</v>
      </c>
      <c r="N39" s="2075">
        <v>2719</v>
      </c>
      <c r="O39" s="2075">
        <v>82850</v>
      </c>
      <c r="P39" s="2075">
        <v>-32069</v>
      </c>
      <c r="Q39" s="2075">
        <v>1316893</v>
      </c>
      <c r="R39" s="2075">
        <v>11726858</v>
      </c>
      <c r="S39" s="2075">
        <v>637045</v>
      </c>
      <c r="T39" s="235" t="s">
        <v>312</v>
      </c>
      <c r="U39" s="717">
        <v>43</v>
      </c>
    </row>
    <row r="40" spans="1:21" ht="12.75" customHeight="1">
      <c r="A40" s="716">
        <v>45</v>
      </c>
      <c r="B40" s="235" t="s">
        <v>67</v>
      </c>
      <c r="C40" s="2075">
        <v>142061</v>
      </c>
      <c r="D40" s="2080">
        <v>47.01</v>
      </c>
      <c r="E40" s="2075">
        <v>14515</v>
      </c>
      <c r="F40" s="2080">
        <v>4.8</v>
      </c>
      <c r="G40" s="2075">
        <v>91623</v>
      </c>
      <c r="H40" s="2080">
        <v>30.32</v>
      </c>
      <c r="I40" s="2075">
        <v>53991</v>
      </c>
      <c r="J40" s="2080">
        <v>17.87</v>
      </c>
      <c r="K40" s="2075">
        <v>302190</v>
      </c>
      <c r="L40" s="2075">
        <v>36624</v>
      </c>
      <c r="M40" s="2075">
        <v>0</v>
      </c>
      <c r="N40" s="2075">
        <v>0</v>
      </c>
      <c r="O40" s="2075">
        <v>6126</v>
      </c>
      <c r="P40" s="2075">
        <v>-7533</v>
      </c>
      <c r="Q40" s="2075">
        <v>251907</v>
      </c>
      <c r="R40" s="2075">
        <v>2219692</v>
      </c>
      <c r="S40" s="2075">
        <v>145155</v>
      </c>
      <c r="T40" s="235" t="s">
        <v>67</v>
      </c>
      <c r="U40" s="717">
        <v>45</v>
      </c>
    </row>
    <row r="41" spans="1:21" ht="16.5" customHeight="1">
      <c r="A41" s="716">
        <v>46</v>
      </c>
      <c r="B41" s="235" t="s">
        <v>68</v>
      </c>
      <c r="C41" s="2075">
        <v>149409</v>
      </c>
      <c r="D41" s="2080">
        <v>43.33999999999999</v>
      </c>
      <c r="E41" s="2075">
        <v>32949</v>
      </c>
      <c r="F41" s="2080">
        <v>9.56</v>
      </c>
      <c r="G41" s="2075">
        <v>102384</v>
      </c>
      <c r="H41" s="2080">
        <v>29.7</v>
      </c>
      <c r="I41" s="2075">
        <v>59984</v>
      </c>
      <c r="J41" s="2080">
        <v>17.4</v>
      </c>
      <c r="K41" s="2075">
        <v>344726</v>
      </c>
      <c r="L41" s="2075">
        <v>45175</v>
      </c>
      <c r="M41" s="2075">
        <v>0</v>
      </c>
      <c r="N41" s="2075">
        <v>485</v>
      </c>
      <c r="O41" s="2075">
        <v>14870</v>
      </c>
      <c r="P41" s="2075">
        <v>-1754</v>
      </c>
      <c r="Q41" s="2075">
        <v>282442</v>
      </c>
      <c r="R41" s="2075">
        <v>2229985</v>
      </c>
      <c r="S41" s="2075">
        <v>131796</v>
      </c>
      <c r="T41" s="235" t="s">
        <v>68</v>
      </c>
      <c r="U41" s="717">
        <v>46</v>
      </c>
    </row>
    <row r="42" spans="1:21" ht="12.75" customHeight="1">
      <c r="A42" s="716">
        <v>50</v>
      </c>
      <c r="B42" s="235" t="s">
        <v>151</v>
      </c>
      <c r="C42" s="2075">
        <v>425687</v>
      </c>
      <c r="D42" s="2080">
        <v>45.480000000000004</v>
      </c>
      <c r="E42" s="2075">
        <v>58446</v>
      </c>
      <c r="F42" s="2080">
        <v>6.25</v>
      </c>
      <c r="G42" s="2075">
        <v>306470</v>
      </c>
      <c r="H42" s="2080">
        <v>32.75</v>
      </c>
      <c r="I42" s="2075">
        <v>145203</v>
      </c>
      <c r="J42" s="2080">
        <v>15.52</v>
      </c>
      <c r="K42" s="2075">
        <v>935806</v>
      </c>
      <c r="L42" s="2075">
        <v>105509</v>
      </c>
      <c r="M42" s="2075">
        <v>0</v>
      </c>
      <c r="N42" s="2075">
        <v>249</v>
      </c>
      <c r="O42" s="2075">
        <v>44780</v>
      </c>
      <c r="P42" s="2075">
        <v>-23576</v>
      </c>
      <c r="Q42" s="2075">
        <v>761692</v>
      </c>
      <c r="R42" s="2075">
        <v>7227307</v>
      </c>
      <c r="S42" s="2075">
        <v>341989</v>
      </c>
      <c r="T42" s="235" t="s">
        <v>151</v>
      </c>
      <c r="U42" s="717">
        <v>50</v>
      </c>
    </row>
    <row r="43" spans="1:21" ht="12.75" customHeight="1">
      <c r="A43" s="716">
        <v>57</v>
      </c>
      <c r="B43" s="235" t="s">
        <v>152</v>
      </c>
      <c r="C43" s="2075">
        <v>169973</v>
      </c>
      <c r="D43" s="2080">
        <v>44.35999999999999</v>
      </c>
      <c r="E43" s="2075">
        <v>36001</v>
      </c>
      <c r="F43" s="2080">
        <v>9.4</v>
      </c>
      <c r="G43" s="2075">
        <v>121041</v>
      </c>
      <c r="H43" s="2080">
        <v>31.59</v>
      </c>
      <c r="I43" s="2075">
        <v>56129</v>
      </c>
      <c r="J43" s="2080">
        <v>14.65</v>
      </c>
      <c r="K43" s="2075">
        <v>383144</v>
      </c>
      <c r="L43" s="2075">
        <v>46589</v>
      </c>
      <c r="M43" s="2075">
        <v>0</v>
      </c>
      <c r="N43" s="2075">
        <v>298</v>
      </c>
      <c r="O43" s="2075">
        <v>11669</v>
      </c>
      <c r="P43" s="2075">
        <v>-5882</v>
      </c>
      <c r="Q43" s="2075">
        <v>318706</v>
      </c>
      <c r="R43" s="2075">
        <v>2737103</v>
      </c>
      <c r="S43" s="2075">
        <v>182465</v>
      </c>
      <c r="T43" s="235" t="s">
        <v>152</v>
      </c>
      <c r="U43" s="717">
        <v>57</v>
      </c>
    </row>
    <row r="44" spans="1:21" ht="12.75" customHeight="1">
      <c r="A44" s="716">
        <v>62</v>
      </c>
      <c r="B44" s="235" t="s">
        <v>119</v>
      </c>
      <c r="C44" s="2075">
        <v>119740</v>
      </c>
      <c r="D44" s="2080">
        <v>39.910000000000004</v>
      </c>
      <c r="E44" s="2075">
        <v>32294</v>
      </c>
      <c r="F44" s="2080">
        <v>10.76</v>
      </c>
      <c r="G44" s="2075">
        <v>101428</v>
      </c>
      <c r="H44" s="2080">
        <v>33.8</v>
      </c>
      <c r="I44" s="2075">
        <v>46586</v>
      </c>
      <c r="J44" s="2080">
        <v>15.53</v>
      </c>
      <c r="K44" s="2075">
        <v>300048</v>
      </c>
      <c r="L44" s="2075">
        <v>41517</v>
      </c>
      <c r="M44" s="2075">
        <v>0</v>
      </c>
      <c r="N44" s="2075">
        <v>113</v>
      </c>
      <c r="O44" s="2075">
        <v>8220</v>
      </c>
      <c r="P44" s="2075">
        <v>-4649</v>
      </c>
      <c r="Q44" s="2075">
        <v>245549</v>
      </c>
      <c r="R44" s="2075">
        <v>1900640</v>
      </c>
      <c r="S44" s="2075">
        <v>123874</v>
      </c>
      <c r="T44" s="235" t="s">
        <v>119</v>
      </c>
      <c r="U44" s="717">
        <v>62</v>
      </c>
    </row>
    <row r="45" spans="1:21" ht="12.75" customHeight="1">
      <c r="A45" s="716">
        <v>65</v>
      </c>
      <c r="B45" s="235" t="s">
        <v>314</v>
      </c>
      <c r="C45" s="2075">
        <v>135896</v>
      </c>
      <c r="D45" s="2080">
        <v>34.29</v>
      </c>
      <c r="E45" s="2075">
        <v>31984</v>
      </c>
      <c r="F45" s="2080">
        <v>8.07</v>
      </c>
      <c r="G45" s="2075">
        <v>153763</v>
      </c>
      <c r="H45" s="2080">
        <v>38.8</v>
      </c>
      <c r="I45" s="2075">
        <v>74664</v>
      </c>
      <c r="J45" s="2080">
        <v>18.84</v>
      </c>
      <c r="K45" s="2075">
        <v>396307</v>
      </c>
      <c r="L45" s="2075">
        <v>64753</v>
      </c>
      <c r="M45" s="2075">
        <v>16</v>
      </c>
      <c r="N45" s="2075">
        <v>180</v>
      </c>
      <c r="O45" s="2075">
        <v>8919</v>
      </c>
      <c r="P45" s="2075">
        <v>-58</v>
      </c>
      <c r="Q45" s="2075">
        <v>322381</v>
      </c>
      <c r="R45" s="2075">
        <v>3175146</v>
      </c>
      <c r="S45" s="2075">
        <v>176711</v>
      </c>
      <c r="T45" s="235" t="s">
        <v>314</v>
      </c>
      <c r="U45" s="717">
        <v>65</v>
      </c>
    </row>
    <row r="46" spans="1:21" ht="12.75" customHeight="1">
      <c r="A46" s="716">
        <v>70</v>
      </c>
      <c r="B46" s="235" t="s">
        <v>153</v>
      </c>
      <c r="C46" s="2075">
        <v>202843</v>
      </c>
      <c r="D46" s="2080">
        <v>40.11</v>
      </c>
      <c r="E46" s="2075">
        <v>46885</v>
      </c>
      <c r="F46" s="2080">
        <v>9.27</v>
      </c>
      <c r="G46" s="2075">
        <v>169265</v>
      </c>
      <c r="H46" s="2080">
        <v>33.48</v>
      </c>
      <c r="I46" s="2075">
        <v>86650</v>
      </c>
      <c r="J46" s="2080">
        <v>17.14</v>
      </c>
      <c r="K46" s="2075">
        <v>505643</v>
      </c>
      <c r="L46" s="2075">
        <v>68797</v>
      </c>
      <c r="M46" s="2075">
        <v>0</v>
      </c>
      <c r="N46" s="2075">
        <v>169</v>
      </c>
      <c r="O46" s="2075">
        <v>7985</v>
      </c>
      <c r="P46" s="2075">
        <v>-21587</v>
      </c>
      <c r="Q46" s="2075">
        <v>407105</v>
      </c>
      <c r="R46" s="2075">
        <v>3977311</v>
      </c>
      <c r="S46" s="2075">
        <v>249388</v>
      </c>
      <c r="T46" s="235" t="s">
        <v>153</v>
      </c>
      <c r="U46" s="717">
        <v>70</v>
      </c>
    </row>
    <row r="47" spans="1:21" ht="12.75" customHeight="1">
      <c r="A47" s="716">
        <v>73</v>
      </c>
      <c r="B47" s="235" t="s">
        <v>316</v>
      </c>
      <c r="C47" s="2075">
        <v>658119</v>
      </c>
      <c r="D47" s="2080">
        <v>48.879999999999995</v>
      </c>
      <c r="E47" s="2075">
        <v>56910</v>
      </c>
      <c r="F47" s="2080">
        <v>4.23</v>
      </c>
      <c r="G47" s="2075">
        <v>430860</v>
      </c>
      <c r="H47" s="2080">
        <v>32</v>
      </c>
      <c r="I47" s="2075">
        <v>200492</v>
      </c>
      <c r="J47" s="2080">
        <v>14.89</v>
      </c>
      <c r="K47" s="2075">
        <v>1346381</v>
      </c>
      <c r="L47" s="2075">
        <v>160947</v>
      </c>
      <c r="M47" s="2075">
        <v>0</v>
      </c>
      <c r="N47" s="2075">
        <v>3553</v>
      </c>
      <c r="O47" s="2075">
        <v>26604</v>
      </c>
      <c r="P47" s="2075">
        <v>-39818</v>
      </c>
      <c r="Q47" s="2075">
        <v>1115459</v>
      </c>
      <c r="R47" s="2075">
        <v>8659466</v>
      </c>
      <c r="S47" s="2075">
        <v>474251</v>
      </c>
      <c r="T47" s="235" t="s">
        <v>316</v>
      </c>
      <c r="U47" s="717">
        <v>73</v>
      </c>
    </row>
    <row r="48" spans="1:21" ht="12.75" customHeight="1">
      <c r="A48" s="716">
        <v>79</v>
      </c>
      <c r="B48" s="235" t="s">
        <v>318</v>
      </c>
      <c r="C48" s="2075">
        <v>378763</v>
      </c>
      <c r="D48" s="2080">
        <v>46.379999999999995</v>
      </c>
      <c r="E48" s="2075">
        <v>42902</v>
      </c>
      <c r="F48" s="2080">
        <v>5.25</v>
      </c>
      <c r="G48" s="2075">
        <v>266685</v>
      </c>
      <c r="H48" s="2080">
        <v>32.66</v>
      </c>
      <c r="I48" s="2075">
        <v>128258</v>
      </c>
      <c r="J48" s="2080">
        <v>15.71</v>
      </c>
      <c r="K48" s="2075">
        <v>816608</v>
      </c>
      <c r="L48" s="2075">
        <v>103617</v>
      </c>
      <c r="M48" s="2075">
        <v>107</v>
      </c>
      <c r="N48" s="2075">
        <v>458</v>
      </c>
      <c r="O48" s="2075">
        <v>12561</v>
      </c>
      <c r="P48" s="2075">
        <v>-23852</v>
      </c>
      <c r="Q48" s="2075">
        <v>676013</v>
      </c>
      <c r="R48" s="2075">
        <v>5489319</v>
      </c>
      <c r="S48" s="2075">
        <v>293849</v>
      </c>
      <c r="T48" s="235" t="s">
        <v>318</v>
      </c>
      <c r="U48" s="717">
        <v>79</v>
      </c>
    </row>
    <row r="49" spans="1:21" ht="12.75" customHeight="1">
      <c r="A49" s="716">
        <v>86</v>
      </c>
      <c r="B49" s="235" t="s">
        <v>154</v>
      </c>
      <c r="C49" s="2075">
        <v>594868</v>
      </c>
      <c r="D49" s="2080">
        <v>48.26999999999999</v>
      </c>
      <c r="E49" s="2075">
        <v>57329</v>
      </c>
      <c r="F49" s="2080">
        <v>4.65</v>
      </c>
      <c r="G49" s="2075">
        <v>374363</v>
      </c>
      <c r="H49" s="2080">
        <v>30.37</v>
      </c>
      <c r="I49" s="2075">
        <v>205996</v>
      </c>
      <c r="J49" s="2080">
        <v>16.71</v>
      </c>
      <c r="K49" s="2075">
        <v>1232556</v>
      </c>
      <c r="L49" s="2075">
        <v>163831</v>
      </c>
      <c r="M49" s="2075">
        <v>0</v>
      </c>
      <c r="N49" s="2075">
        <v>0</v>
      </c>
      <c r="O49" s="2075">
        <v>49064</v>
      </c>
      <c r="P49" s="2075">
        <v>-39661</v>
      </c>
      <c r="Q49" s="2075">
        <v>980000</v>
      </c>
      <c r="R49" s="2075">
        <v>7827218</v>
      </c>
      <c r="S49" s="2075">
        <v>358302</v>
      </c>
      <c r="T49" s="235" t="s">
        <v>154</v>
      </c>
      <c r="U49" s="717">
        <v>86</v>
      </c>
    </row>
    <row r="50" spans="1:21" ht="12.75" customHeight="1">
      <c r="A50" s="716">
        <v>93</v>
      </c>
      <c r="B50" s="235" t="s">
        <v>320</v>
      </c>
      <c r="C50" s="2075">
        <v>742584</v>
      </c>
      <c r="D50" s="2080">
        <v>50.43000000000001</v>
      </c>
      <c r="E50" s="2075">
        <v>92712</v>
      </c>
      <c r="F50" s="2080">
        <v>6.3</v>
      </c>
      <c r="G50" s="2075">
        <v>425803</v>
      </c>
      <c r="H50" s="2080">
        <v>28.92</v>
      </c>
      <c r="I50" s="2075">
        <v>211240</v>
      </c>
      <c r="J50" s="2080">
        <v>14.35</v>
      </c>
      <c r="K50" s="2075">
        <v>1472339</v>
      </c>
      <c r="L50" s="2075">
        <v>160555</v>
      </c>
      <c r="M50" s="2075">
        <v>0</v>
      </c>
      <c r="N50" s="2075">
        <v>726</v>
      </c>
      <c r="O50" s="2075">
        <v>88462</v>
      </c>
      <c r="P50" s="2075">
        <v>-26922</v>
      </c>
      <c r="Q50" s="2075">
        <v>1195674</v>
      </c>
      <c r="R50" s="2075">
        <v>9643942</v>
      </c>
      <c r="S50" s="2075">
        <v>515071</v>
      </c>
      <c r="T50" s="235" t="s">
        <v>320</v>
      </c>
      <c r="U50" s="717">
        <v>93</v>
      </c>
    </row>
    <row r="51" spans="1:21" ht="16.5" customHeight="1">
      <c r="A51" s="716">
        <v>95</v>
      </c>
      <c r="B51" s="235" t="s">
        <v>321</v>
      </c>
      <c r="C51" s="2075">
        <v>705498</v>
      </c>
      <c r="D51" s="2080">
        <v>42.99</v>
      </c>
      <c r="E51" s="2075">
        <v>167107</v>
      </c>
      <c r="F51" s="2080">
        <v>10.18</v>
      </c>
      <c r="G51" s="2075">
        <v>536702</v>
      </c>
      <c r="H51" s="2080">
        <v>32.7</v>
      </c>
      <c r="I51" s="2075">
        <v>231992</v>
      </c>
      <c r="J51" s="2080">
        <v>14.13</v>
      </c>
      <c r="K51" s="2075">
        <v>1641299</v>
      </c>
      <c r="L51" s="2075">
        <v>212569</v>
      </c>
      <c r="M51" s="2075">
        <v>0</v>
      </c>
      <c r="N51" s="2075">
        <v>2428</v>
      </c>
      <c r="O51" s="2075">
        <v>55172</v>
      </c>
      <c r="P51" s="2075">
        <v>-1703</v>
      </c>
      <c r="Q51" s="2075">
        <v>1369427</v>
      </c>
      <c r="R51" s="2075">
        <v>12226996</v>
      </c>
      <c r="S51" s="2075">
        <v>690525</v>
      </c>
      <c r="T51" s="235" t="s">
        <v>321</v>
      </c>
      <c r="U51" s="717">
        <v>95</v>
      </c>
    </row>
    <row r="52" spans="1:21" ht="16.5" customHeight="1">
      <c r="A52" s="718" t="s">
        <v>653</v>
      </c>
      <c r="B52" s="235" t="s">
        <v>70</v>
      </c>
      <c r="C52" s="2079" t="s">
        <v>97</v>
      </c>
      <c r="D52" s="2081" t="s">
        <v>97</v>
      </c>
      <c r="E52" s="2079" t="s">
        <v>97</v>
      </c>
      <c r="F52" s="2081" t="s">
        <v>97</v>
      </c>
      <c r="G52" s="2079" t="s">
        <v>97</v>
      </c>
      <c r="H52" s="2081" t="s">
        <v>97</v>
      </c>
      <c r="I52" s="2079" t="s">
        <v>97</v>
      </c>
      <c r="J52" s="2081" t="s">
        <v>97</v>
      </c>
      <c r="K52" s="2079" t="s">
        <v>97</v>
      </c>
      <c r="L52" s="2079" t="s">
        <v>97</v>
      </c>
      <c r="M52" s="2079" t="s">
        <v>97</v>
      </c>
      <c r="N52" s="2079" t="s">
        <v>97</v>
      </c>
      <c r="O52" s="2079" t="s">
        <v>97</v>
      </c>
      <c r="P52" s="2079" t="s">
        <v>97</v>
      </c>
      <c r="Q52" s="2075">
        <v>108972</v>
      </c>
      <c r="R52" s="2079" t="s">
        <v>97</v>
      </c>
      <c r="S52" s="2079" t="s">
        <v>97</v>
      </c>
      <c r="T52" s="235" t="s">
        <v>70</v>
      </c>
      <c r="U52" s="719" t="s">
        <v>653</v>
      </c>
    </row>
    <row r="53" spans="1:21" ht="12.75" customHeight="1">
      <c r="A53" s="718" t="s">
        <v>654</v>
      </c>
      <c r="B53" s="235" t="s">
        <v>74</v>
      </c>
      <c r="C53" s="2079" t="s">
        <v>97</v>
      </c>
      <c r="D53" s="2081" t="s">
        <v>97</v>
      </c>
      <c r="E53" s="2079" t="s">
        <v>97</v>
      </c>
      <c r="F53" s="2081" t="s">
        <v>97</v>
      </c>
      <c r="G53" s="2079" t="s">
        <v>97</v>
      </c>
      <c r="H53" s="2081" t="s">
        <v>97</v>
      </c>
      <c r="I53" s="2079" t="s">
        <v>97</v>
      </c>
      <c r="J53" s="2081" t="s">
        <v>97</v>
      </c>
      <c r="K53" s="2079" t="s">
        <v>97</v>
      </c>
      <c r="L53" s="2079" t="s">
        <v>97</v>
      </c>
      <c r="M53" s="2079" t="s">
        <v>97</v>
      </c>
      <c r="N53" s="2079" t="s">
        <v>97</v>
      </c>
      <c r="O53" s="2079" t="s">
        <v>97</v>
      </c>
      <c r="P53" s="2079" t="s">
        <v>97</v>
      </c>
      <c r="Q53" s="2075">
        <v>0</v>
      </c>
      <c r="R53" s="2079" t="s">
        <v>97</v>
      </c>
      <c r="S53" s="2079" t="s">
        <v>97</v>
      </c>
      <c r="T53" s="235" t="s">
        <v>74</v>
      </c>
      <c r="U53" s="719" t="s">
        <v>654</v>
      </c>
    </row>
    <row r="54" spans="1:21" ht="12.75" customHeight="1">
      <c r="A54" s="718" t="s">
        <v>655</v>
      </c>
      <c r="B54" s="235" t="s">
        <v>75</v>
      </c>
      <c r="C54" s="2079" t="s">
        <v>97</v>
      </c>
      <c r="D54" s="2081" t="s">
        <v>97</v>
      </c>
      <c r="E54" s="2079" t="s">
        <v>97</v>
      </c>
      <c r="F54" s="2081" t="s">
        <v>97</v>
      </c>
      <c r="G54" s="2079" t="s">
        <v>97</v>
      </c>
      <c r="H54" s="2081" t="s">
        <v>97</v>
      </c>
      <c r="I54" s="2079" t="s">
        <v>97</v>
      </c>
      <c r="J54" s="2081" t="s">
        <v>97</v>
      </c>
      <c r="K54" s="2079" t="s">
        <v>97</v>
      </c>
      <c r="L54" s="2079" t="s">
        <v>97</v>
      </c>
      <c r="M54" s="2079" t="s">
        <v>97</v>
      </c>
      <c r="N54" s="2079" t="s">
        <v>97</v>
      </c>
      <c r="O54" s="2079" t="s">
        <v>97</v>
      </c>
      <c r="P54" s="2079" t="s">
        <v>97</v>
      </c>
      <c r="Q54" s="2075">
        <v>22744</v>
      </c>
      <c r="R54" s="2079" t="s">
        <v>97</v>
      </c>
      <c r="S54" s="2079" t="s">
        <v>97</v>
      </c>
      <c r="T54" s="235" t="s">
        <v>75</v>
      </c>
      <c r="U54" s="719" t="s">
        <v>655</v>
      </c>
    </row>
    <row r="55" spans="1:21" ht="12.75" customHeight="1">
      <c r="A55" s="718" t="s">
        <v>656</v>
      </c>
      <c r="B55" s="235" t="s">
        <v>76</v>
      </c>
      <c r="C55" s="2079" t="s">
        <v>97</v>
      </c>
      <c r="D55" s="2081" t="s">
        <v>97</v>
      </c>
      <c r="E55" s="2079" t="s">
        <v>97</v>
      </c>
      <c r="F55" s="2081" t="s">
        <v>97</v>
      </c>
      <c r="G55" s="2079" t="s">
        <v>97</v>
      </c>
      <c r="H55" s="2081" t="s">
        <v>97</v>
      </c>
      <c r="I55" s="2079" t="s">
        <v>97</v>
      </c>
      <c r="J55" s="2081" t="s">
        <v>97</v>
      </c>
      <c r="K55" s="2079" t="s">
        <v>97</v>
      </c>
      <c r="L55" s="2079" t="s">
        <v>97</v>
      </c>
      <c r="M55" s="2079" t="s">
        <v>97</v>
      </c>
      <c r="N55" s="2079" t="s">
        <v>97</v>
      </c>
      <c r="O55" s="2079" t="s">
        <v>97</v>
      </c>
      <c r="P55" s="2079" t="s">
        <v>97</v>
      </c>
      <c r="Q55" s="2075">
        <v>190712</v>
      </c>
      <c r="R55" s="2079" t="s">
        <v>97</v>
      </c>
      <c r="S55" s="2079" t="s">
        <v>97</v>
      </c>
      <c r="T55" s="235" t="s">
        <v>76</v>
      </c>
      <c r="U55" s="719" t="s">
        <v>656</v>
      </c>
    </row>
    <row r="56" spans="1:21" ht="12.75" customHeight="1">
      <c r="A56" s="718" t="s">
        <v>657</v>
      </c>
      <c r="B56" s="235" t="s">
        <v>82</v>
      </c>
      <c r="C56" s="2079" t="s">
        <v>97</v>
      </c>
      <c r="D56" s="2081" t="s">
        <v>97</v>
      </c>
      <c r="E56" s="2079" t="s">
        <v>97</v>
      </c>
      <c r="F56" s="2081" t="s">
        <v>97</v>
      </c>
      <c r="G56" s="2079" t="s">
        <v>97</v>
      </c>
      <c r="H56" s="2081" t="s">
        <v>97</v>
      </c>
      <c r="I56" s="2079" t="s">
        <v>97</v>
      </c>
      <c r="J56" s="2081" t="s">
        <v>97</v>
      </c>
      <c r="K56" s="2079" t="s">
        <v>97</v>
      </c>
      <c r="L56" s="2079" t="s">
        <v>97</v>
      </c>
      <c r="M56" s="2079" t="s">
        <v>97</v>
      </c>
      <c r="N56" s="2079" t="s">
        <v>97</v>
      </c>
      <c r="O56" s="2079" t="s">
        <v>97</v>
      </c>
      <c r="P56" s="2079" t="s">
        <v>97</v>
      </c>
      <c r="Q56" s="2075">
        <v>1980048</v>
      </c>
      <c r="R56" s="2079" t="s">
        <v>97</v>
      </c>
      <c r="S56" s="2079" t="s">
        <v>97</v>
      </c>
      <c r="T56" s="235" t="s">
        <v>82</v>
      </c>
      <c r="U56" s="719" t="s">
        <v>657</v>
      </c>
    </row>
    <row r="57" spans="1:21" ht="12.75" customHeight="1">
      <c r="A57" s="718" t="s">
        <v>658</v>
      </c>
      <c r="B57" s="235" t="s">
        <v>83</v>
      </c>
      <c r="C57" s="2079" t="s">
        <v>97</v>
      </c>
      <c r="D57" s="2081" t="s">
        <v>97</v>
      </c>
      <c r="E57" s="2079" t="s">
        <v>97</v>
      </c>
      <c r="F57" s="2081" t="s">
        <v>97</v>
      </c>
      <c r="G57" s="2079" t="s">
        <v>97</v>
      </c>
      <c r="H57" s="2081" t="s">
        <v>97</v>
      </c>
      <c r="I57" s="2079" t="s">
        <v>97</v>
      </c>
      <c r="J57" s="2081" t="s">
        <v>97</v>
      </c>
      <c r="K57" s="2079" t="s">
        <v>97</v>
      </c>
      <c r="L57" s="2079" t="s">
        <v>97</v>
      </c>
      <c r="M57" s="2079" t="s">
        <v>97</v>
      </c>
      <c r="N57" s="2079" t="s">
        <v>97</v>
      </c>
      <c r="O57" s="2079" t="s">
        <v>97</v>
      </c>
      <c r="P57" s="2079" t="s">
        <v>97</v>
      </c>
      <c r="Q57" s="2075">
        <v>2807658</v>
      </c>
      <c r="R57" s="2079" t="s">
        <v>97</v>
      </c>
      <c r="S57" s="2079" t="s">
        <v>97</v>
      </c>
      <c r="T57" s="235" t="s">
        <v>83</v>
      </c>
      <c r="U57" s="719" t="s">
        <v>658</v>
      </c>
    </row>
    <row r="58" spans="1:21" ht="12.75" customHeight="1">
      <c r="A58" s="718" t="s">
        <v>659</v>
      </c>
      <c r="B58" s="235" t="s">
        <v>88</v>
      </c>
      <c r="C58" s="2079" t="s">
        <v>97</v>
      </c>
      <c r="D58" s="2081" t="s">
        <v>97</v>
      </c>
      <c r="E58" s="2079" t="s">
        <v>97</v>
      </c>
      <c r="F58" s="2081" t="s">
        <v>97</v>
      </c>
      <c r="G58" s="2079" t="s">
        <v>97</v>
      </c>
      <c r="H58" s="2081" t="s">
        <v>97</v>
      </c>
      <c r="I58" s="2079" t="s">
        <v>97</v>
      </c>
      <c r="J58" s="2081" t="s">
        <v>97</v>
      </c>
      <c r="K58" s="2079" t="s">
        <v>97</v>
      </c>
      <c r="L58" s="2079" t="s">
        <v>97</v>
      </c>
      <c r="M58" s="2079" t="s">
        <v>97</v>
      </c>
      <c r="N58" s="2079" t="s">
        <v>97</v>
      </c>
      <c r="O58" s="2079" t="s">
        <v>97</v>
      </c>
      <c r="P58" s="2079" t="s">
        <v>97</v>
      </c>
      <c r="Q58" s="2075">
        <v>445819</v>
      </c>
      <c r="R58" s="2079" t="s">
        <v>97</v>
      </c>
      <c r="S58" s="2079" t="s">
        <v>97</v>
      </c>
      <c r="T58" s="235" t="s">
        <v>88</v>
      </c>
      <c r="U58" s="719" t="s">
        <v>659</v>
      </c>
    </row>
    <row r="59" spans="1:21" ht="12.75" customHeight="1">
      <c r="A59" s="720" t="s">
        <v>660</v>
      </c>
      <c r="B59" s="271" t="s">
        <v>89</v>
      </c>
      <c r="C59" s="2082" t="s">
        <v>97</v>
      </c>
      <c r="D59" s="2083" t="s">
        <v>97</v>
      </c>
      <c r="E59" s="2082" t="s">
        <v>97</v>
      </c>
      <c r="F59" s="2082" t="s">
        <v>97</v>
      </c>
      <c r="G59" s="2082" t="s">
        <v>97</v>
      </c>
      <c r="H59" s="2083" t="s">
        <v>97</v>
      </c>
      <c r="I59" s="2082" t="s">
        <v>97</v>
      </c>
      <c r="J59" s="2083" t="s">
        <v>97</v>
      </c>
      <c r="K59" s="2082" t="s">
        <v>97</v>
      </c>
      <c r="L59" s="2082" t="s">
        <v>97</v>
      </c>
      <c r="M59" s="2082" t="s">
        <v>97</v>
      </c>
      <c r="N59" s="2082" t="s">
        <v>97</v>
      </c>
      <c r="O59" s="2082" t="s">
        <v>97</v>
      </c>
      <c r="P59" s="2082" t="s">
        <v>97</v>
      </c>
      <c r="Q59" s="2084">
        <v>6891853</v>
      </c>
      <c r="R59" s="2082" t="s">
        <v>97</v>
      </c>
      <c r="S59" s="2082" t="s">
        <v>97</v>
      </c>
      <c r="T59" s="271" t="s">
        <v>89</v>
      </c>
      <c r="U59" s="721" t="s">
        <v>660</v>
      </c>
    </row>
    <row r="60" spans="1:15" ht="37.5" customHeight="1">
      <c r="A60" s="2181" t="s">
        <v>661</v>
      </c>
      <c r="B60" s="2182"/>
      <c r="C60" s="2182"/>
      <c r="D60" s="2182"/>
      <c r="E60" s="2182"/>
      <c r="F60" s="2182"/>
      <c r="G60" s="2182"/>
      <c r="H60" s="2182"/>
      <c r="I60" s="2182"/>
      <c r="J60" s="2182"/>
      <c r="K60" s="2182"/>
      <c r="L60" s="2183"/>
      <c r="M60" s="2183"/>
      <c r="N60" s="2183"/>
      <c r="O60" s="2183"/>
    </row>
    <row r="61" spans="1:11" ht="30" customHeight="1">
      <c r="A61" s="2184" t="s">
        <v>662</v>
      </c>
      <c r="B61" s="2185"/>
      <c r="C61" s="2185"/>
      <c r="D61" s="2185"/>
      <c r="E61" s="2185"/>
      <c r="F61" s="2185"/>
      <c r="G61" s="2185"/>
      <c r="H61" s="2185"/>
      <c r="I61" s="2185"/>
      <c r="J61" s="2185"/>
      <c r="K61" s="2185"/>
    </row>
    <row r="62" spans="1:11" ht="31.5" customHeight="1">
      <c r="A62" s="2184" t="s">
        <v>662</v>
      </c>
      <c r="B62" s="2185"/>
      <c r="C62" s="2185"/>
      <c r="D62" s="2185"/>
      <c r="E62" s="2185"/>
      <c r="F62" s="2185"/>
      <c r="G62" s="2185"/>
      <c r="H62" s="2185"/>
      <c r="I62" s="2185"/>
      <c r="J62" s="2185"/>
      <c r="K62" s="2185"/>
    </row>
  </sheetData>
  <sheetProtection/>
  <mergeCells count="3">
    <mergeCell ref="A60:O60"/>
    <mergeCell ref="A61:K61"/>
    <mergeCell ref="A62:K62"/>
  </mergeCells>
  <printOptions horizontalCentered="1"/>
  <pageMargins left="0" right="0" top="0.5905511811023623" bottom="0.1968503937007874" header="0.35" footer="0.5118110236220472"/>
  <pageSetup blackAndWhite="1" fitToHeight="1" fitToWidth="1" horizontalDpi="600" verticalDpi="600" orientation="landscape" pageOrder="overThenDown" paperSize="9" scale="60" r:id="rId1"/>
  <headerFooter alignWithMargins="0">
    <oddHeader>&amp;C&amp;F</oddHeader>
    <oddFooter>&amp;C&amp;A</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BN82"/>
  <sheetViews>
    <sheetView view="pageBreakPreview" zoomScaleSheetLayoutView="100" zoomScalePageLayoutView="0" workbookViewId="0" topLeftCell="A1">
      <selection activeCell="G20" sqref="G20"/>
    </sheetView>
  </sheetViews>
  <sheetFormatPr defaultColWidth="9.00390625" defaultRowHeight="12.75"/>
  <cols>
    <col min="1" max="1" width="4.25390625" style="0" customWidth="1"/>
    <col min="2" max="2" width="12.375" style="0" customWidth="1"/>
    <col min="3" max="3" width="13.375" style="0" customWidth="1"/>
    <col min="4" max="4" width="13.625" style="0" customWidth="1"/>
    <col min="5" max="5" width="12.375" style="0" customWidth="1"/>
    <col min="6" max="6" width="13.625" style="0" customWidth="1"/>
    <col min="7" max="8" width="12.125" style="0" customWidth="1"/>
    <col min="9" max="9" width="13.25390625" style="0" customWidth="1"/>
    <col min="10" max="10" width="12.375" style="0" customWidth="1"/>
    <col min="11" max="11" width="13.875" style="0" customWidth="1"/>
    <col min="12" max="12" width="11.00390625" style="0" customWidth="1"/>
    <col min="13" max="13" width="13.875" style="0" customWidth="1"/>
    <col min="14" max="14" width="12.125" style="0" customWidth="1"/>
    <col min="15" max="15" width="11.375" style="0" customWidth="1"/>
    <col min="16" max="16" width="12.25390625" style="0" customWidth="1"/>
    <col min="17" max="17" width="12.375" style="0" customWidth="1"/>
    <col min="18" max="18" width="11.125" style="0" customWidth="1"/>
    <col min="19" max="19" width="11.25390625" style="0" customWidth="1"/>
    <col min="20" max="20" width="12.875" style="0" customWidth="1"/>
    <col min="21" max="21" width="13.625" style="0" customWidth="1"/>
    <col min="22" max="22" width="12.625" style="0" customWidth="1"/>
    <col min="23" max="23" width="11.375" style="0" customWidth="1"/>
    <col min="24" max="24" width="4.375" style="0" customWidth="1"/>
  </cols>
  <sheetData>
    <row r="1" spans="1:21" ht="17.25">
      <c r="A1" s="202" t="s">
        <v>275</v>
      </c>
      <c r="B1" s="203"/>
      <c r="C1" s="203"/>
      <c r="D1" s="203"/>
      <c r="E1" s="204"/>
      <c r="F1" s="204"/>
      <c r="G1" s="204"/>
      <c r="H1" s="204"/>
      <c r="I1" s="204"/>
      <c r="J1" s="204"/>
      <c r="K1" s="204"/>
      <c r="L1" s="205" t="s">
        <v>276</v>
      </c>
      <c r="M1" s="205"/>
      <c r="N1" s="205"/>
      <c r="O1" s="205"/>
      <c r="P1" s="205"/>
      <c r="Q1" s="205"/>
      <c r="R1" s="205"/>
      <c r="S1" s="205"/>
      <c r="T1" s="205"/>
      <c r="U1" s="205"/>
    </row>
    <row r="2" spans="1:24" s="207" customFormat="1" ht="17.25" customHeight="1">
      <c r="A2" s="206"/>
      <c r="B2" s="206"/>
      <c r="C2" s="206"/>
      <c r="D2" s="206"/>
      <c r="E2" s="206"/>
      <c r="F2" s="206"/>
      <c r="G2" s="206"/>
      <c r="H2" s="206"/>
      <c r="I2" s="206"/>
      <c r="J2" s="206"/>
      <c r="K2" s="206"/>
      <c r="L2" s="206"/>
      <c r="M2" s="206"/>
      <c r="N2" s="206"/>
      <c r="O2" s="206"/>
      <c r="P2" s="206"/>
      <c r="Q2" s="206"/>
      <c r="R2" s="206"/>
      <c r="S2" s="206"/>
      <c r="T2" s="206"/>
      <c r="U2" s="206" t="s">
        <v>277</v>
      </c>
      <c r="W2" s="206"/>
      <c r="X2" s="206"/>
    </row>
    <row r="3" spans="1:24" s="207" customFormat="1" ht="14.25" customHeight="1">
      <c r="A3" s="208" t="s">
        <v>7</v>
      </c>
      <c r="B3" s="208" t="s">
        <v>8</v>
      </c>
      <c r="C3" s="208" t="s">
        <v>278</v>
      </c>
      <c r="D3" s="208" t="s">
        <v>279</v>
      </c>
      <c r="E3" s="208" t="s">
        <v>280</v>
      </c>
      <c r="F3" s="208" t="s">
        <v>281</v>
      </c>
      <c r="G3" s="208" t="s">
        <v>282</v>
      </c>
      <c r="H3" s="208" t="s">
        <v>283</v>
      </c>
      <c r="I3" s="208" t="s">
        <v>284</v>
      </c>
      <c r="J3" s="208" t="s">
        <v>285</v>
      </c>
      <c r="K3" s="209" t="s">
        <v>286</v>
      </c>
      <c r="L3" s="209" t="s">
        <v>287</v>
      </c>
      <c r="M3" s="208" t="s">
        <v>288</v>
      </c>
      <c r="N3" s="208" t="s">
        <v>289</v>
      </c>
      <c r="O3" s="208" t="s">
        <v>281</v>
      </c>
      <c r="P3" s="208" t="s">
        <v>290</v>
      </c>
      <c r="Q3" s="208" t="s">
        <v>291</v>
      </c>
      <c r="R3" s="208" t="s">
        <v>292</v>
      </c>
      <c r="S3" s="208" t="s">
        <v>293</v>
      </c>
      <c r="T3" s="208" t="s">
        <v>19</v>
      </c>
      <c r="U3" s="208" t="s">
        <v>286</v>
      </c>
      <c r="V3" s="208" t="s">
        <v>294</v>
      </c>
      <c r="W3" s="235"/>
      <c r="X3" s="1964"/>
    </row>
    <row r="4" spans="1:24" s="207" customFormat="1" ht="14.25" customHeight="1">
      <c r="A4" s="210"/>
      <c r="B4" s="210"/>
      <c r="C4" s="210"/>
      <c r="D4" s="210"/>
      <c r="E4" s="210" t="s">
        <v>295</v>
      </c>
      <c r="F4" s="210" t="s">
        <v>296</v>
      </c>
      <c r="G4" s="210" t="s">
        <v>297</v>
      </c>
      <c r="H4" s="210" t="s">
        <v>298</v>
      </c>
      <c r="I4" s="210"/>
      <c r="J4" s="210"/>
      <c r="K4" s="211"/>
      <c r="L4" s="211"/>
      <c r="M4" s="210"/>
      <c r="N4" s="210" t="s">
        <v>299</v>
      </c>
      <c r="O4" s="210" t="s">
        <v>300</v>
      </c>
      <c r="P4" s="210" t="s">
        <v>301</v>
      </c>
      <c r="Q4" s="210" t="s">
        <v>300</v>
      </c>
      <c r="R4" s="210" t="s">
        <v>302</v>
      </c>
      <c r="S4" s="210" t="s">
        <v>303</v>
      </c>
      <c r="T4" s="210"/>
      <c r="U4" s="210"/>
      <c r="V4" s="210"/>
      <c r="W4" s="235"/>
      <c r="X4" s="1963"/>
    </row>
    <row r="5" spans="1:29" s="207" customFormat="1" ht="16.5" customHeight="1">
      <c r="A5" s="213"/>
      <c r="B5" s="214" t="s">
        <v>304</v>
      </c>
      <c r="C5" s="1948">
        <v>138607293</v>
      </c>
      <c r="D5" s="1948">
        <v>152740485</v>
      </c>
      <c r="E5" s="1948">
        <v>26103293</v>
      </c>
      <c r="F5" s="1949">
        <v>127696422</v>
      </c>
      <c r="G5" s="1950">
        <v>24386544</v>
      </c>
      <c r="H5" s="1948">
        <v>44216144</v>
      </c>
      <c r="I5" s="1948">
        <v>14421079</v>
      </c>
      <c r="J5" s="1948">
        <v>68472262</v>
      </c>
      <c r="K5" s="1951">
        <v>596643521</v>
      </c>
      <c r="L5" s="1951">
        <v>9053862</v>
      </c>
      <c r="M5" s="1948">
        <v>403020579</v>
      </c>
      <c r="N5" s="1949">
        <v>66076796</v>
      </c>
      <c r="O5" s="1949">
        <v>2054586</v>
      </c>
      <c r="P5" s="1948">
        <v>847805</v>
      </c>
      <c r="Q5" s="1948">
        <v>27536549</v>
      </c>
      <c r="R5" s="1948">
        <v>3490281</v>
      </c>
      <c r="S5" s="1948">
        <v>2495204</v>
      </c>
      <c r="T5" s="1948">
        <v>69953614</v>
      </c>
      <c r="U5" s="1948">
        <v>584529276</v>
      </c>
      <c r="V5" s="1948">
        <v>12114246</v>
      </c>
      <c r="W5" s="257"/>
      <c r="X5" s="237"/>
      <c r="Y5" s="216"/>
      <c r="Z5" s="216"/>
      <c r="AA5" s="216"/>
      <c r="AB5" s="216"/>
      <c r="AC5" s="216"/>
    </row>
    <row r="6" spans="1:29" s="207" customFormat="1" ht="16.5" customHeight="1">
      <c r="A6" s="213"/>
      <c r="B6" s="217" t="s">
        <v>305</v>
      </c>
      <c r="C6" s="1948">
        <v>140481174</v>
      </c>
      <c r="D6" s="1948">
        <v>152551360</v>
      </c>
      <c r="E6" s="1948">
        <v>29935067</v>
      </c>
      <c r="F6" s="1949">
        <v>143207281</v>
      </c>
      <c r="G6" s="1950">
        <v>25347542</v>
      </c>
      <c r="H6" s="1948">
        <v>43739906</v>
      </c>
      <c r="I6" s="1948">
        <v>13874532</v>
      </c>
      <c r="J6" s="1948">
        <v>68150207</v>
      </c>
      <c r="K6" s="1951">
        <v>617287068</v>
      </c>
      <c r="L6" s="1951">
        <v>8565761</v>
      </c>
      <c r="M6" s="1948">
        <v>411812882</v>
      </c>
      <c r="N6" s="1949">
        <v>71724223</v>
      </c>
      <c r="O6" s="1949">
        <v>2175545</v>
      </c>
      <c r="P6" s="1948">
        <v>22535</v>
      </c>
      <c r="Q6" s="1948">
        <v>30536284</v>
      </c>
      <c r="R6" s="1948">
        <v>3821898</v>
      </c>
      <c r="S6" s="1948">
        <v>2606115</v>
      </c>
      <c r="T6" s="1948">
        <v>71357298</v>
      </c>
      <c r="U6" s="1948">
        <v>602622541</v>
      </c>
      <c r="V6" s="1948">
        <v>14664527</v>
      </c>
      <c r="W6" s="257"/>
      <c r="X6" s="237"/>
      <c r="Y6" s="216"/>
      <c r="Z6" s="216"/>
      <c r="AA6" s="216"/>
      <c r="AB6" s="216"/>
      <c r="AC6" s="216"/>
    </row>
    <row r="7" spans="1:29" s="207" customFormat="1" ht="16.5" customHeight="1">
      <c r="A7" s="213"/>
      <c r="B7" s="217" t="s">
        <v>269</v>
      </c>
      <c r="C7" s="1948">
        <v>139518799</v>
      </c>
      <c r="D7" s="1948">
        <v>146187973</v>
      </c>
      <c r="E7" s="1948">
        <v>33443742</v>
      </c>
      <c r="F7" s="1949">
        <v>155479605</v>
      </c>
      <c r="G7" s="1950">
        <v>32295623</v>
      </c>
      <c r="H7" s="1948">
        <v>44143381</v>
      </c>
      <c r="I7" s="1948">
        <v>16004703</v>
      </c>
      <c r="J7" s="1948">
        <v>67993410</v>
      </c>
      <c r="K7" s="1951">
        <v>635067234</v>
      </c>
      <c r="L7" s="1951">
        <v>8385624</v>
      </c>
      <c r="M7" s="1948">
        <v>416525120</v>
      </c>
      <c r="N7" s="1949">
        <v>78002756</v>
      </c>
      <c r="O7" s="1949">
        <v>2244022</v>
      </c>
      <c r="P7" s="1948">
        <v>5091</v>
      </c>
      <c r="Q7" s="1948">
        <v>32640043</v>
      </c>
      <c r="R7" s="1948">
        <v>4027936</v>
      </c>
      <c r="S7" s="1948">
        <v>2240347</v>
      </c>
      <c r="T7" s="1948">
        <v>74029052</v>
      </c>
      <c r="U7" s="1948">
        <v>618099989</v>
      </c>
      <c r="V7" s="1948">
        <v>16967244</v>
      </c>
      <c r="W7" s="257"/>
      <c r="X7" s="237"/>
      <c r="Y7" s="216"/>
      <c r="Z7" s="216"/>
      <c r="AA7" s="216"/>
      <c r="AB7" s="216"/>
      <c r="AC7" s="216"/>
    </row>
    <row r="8" spans="1:29" s="207" customFormat="1" ht="16.5" customHeight="1">
      <c r="A8" s="213"/>
      <c r="B8" s="217" t="s">
        <v>270</v>
      </c>
      <c r="C8" s="1952">
        <v>141297766</v>
      </c>
      <c r="D8" s="1952">
        <v>147795616</v>
      </c>
      <c r="E8" s="1952">
        <v>30913373</v>
      </c>
      <c r="F8" s="1953">
        <v>160152798</v>
      </c>
      <c r="G8" s="1954">
        <v>31478585</v>
      </c>
      <c r="H8" s="1955">
        <v>46178660</v>
      </c>
      <c r="I8" s="1955">
        <v>18302336</v>
      </c>
      <c r="J8" s="1955">
        <v>69586436</v>
      </c>
      <c r="K8" s="1952">
        <v>645705570</v>
      </c>
      <c r="L8" s="1952">
        <v>8249525</v>
      </c>
      <c r="M8" s="1955">
        <v>420695522</v>
      </c>
      <c r="N8" s="1956">
        <v>81018184</v>
      </c>
      <c r="O8" s="1957">
        <v>2360089</v>
      </c>
      <c r="P8" s="1955">
        <v>3204</v>
      </c>
      <c r="Q8" s="1955">
        <v>33762294</v>
      </c>
      <c r="R8" s="1955">
        <v>4082679</v>
      </c>
      <c r="S8" s="1955">
        <v>1919718</v>
      </c>
      <c r="T8" s="1955">
        <v>76213551</v>
      </c>
      <c r="U8" s="1955">
        <v>628304764</v>
      </c>
      <c r="V8" s="1955">
        <v>17400806</v>
      </c>
      <c r="W8" s="257"/>
      <c r="X8" s="237"/>
      <c r="Y8" s="216"/>
      <c r="Z8" s="216"/>
      <c r="AA8" s="216"/>
      <c r="AB8" s="216"/>
      <c r="AC8" s="216"/>
    </row>
    <row r="9" spans="1:29" s="207" customFormat="1" ht="16.5" customHeight="1">
      <c r="A9" s="218"/>
      <c r="B9" s="219" t="s">
        <v>306</v>
      </c>
      <c r="C9" s="1958">
        <v>140444910</v>
      </c>
      <c r="D9" s="1959">
        <v>153916266</v>
      </c>
      <c r="E9" s="1959">
        <v>24452511</v>
      </c>
      <c r="F9" s="1959">
        <v>160203422</v>
      </c>
      <c r="G9" s="1959">
        <v>32400660</v>
      </c>
      <c r="H9" s="1959">
        <v>48780683</v>
      </c>
      <c r="I9" s="1959">
        <v>18845098</v>
      </c>
      <c r="J9" s="1959">
        <v>72594317</v>
      </c>
      <c r="K9" s="1960">
        <v>651637868</v>
      </c>
      <c r="L9" s="1960">
        <v>8735903</v>
      </c>
      <c r="M9" s="1959">
        <v>426436577</v>
      </c>
      <c r="N9" s="1959">
        <v>80922454</v>
      </c>
      <c r="O9" s="1959">
        <v>2150818</v>
      </c>
      <c r="P9" s="1959">
        <v>2989</v>
      </c>
      <c r="Q9" s="1959">
        <v>33487104</v>
      </c>
      <c r="R9" s="1959">
        <v>4371741</v>
      </c>
      <c r="S9" s="1959">
        <v>1776205</v>
      </c>
      <c r="T9" s="1959">
        <v>77120333</v>
      </c>
      <c r="U9" s="1959">
        <v>635004123</v>
      </c>
      <c r="V9" s="1959">
        <v>16633745</v>
      </c>
      <c r="W9" s="1966"/>
      <c r="X9" s="1965"/>
      <c r="Y9" s="216"/>
      <c r="Z9" s="216"/>
      <c r="AA9" s="216"/>
      <c r="AB9" s="216"/>
      <c r="AC9" s="216"/>
    </row>
    <row r="10" spans="1:29" s="207" customFormat="1" ht="16.5" customHeight="1">
      <c r="A10" s="213"/>
      <c r="B10" s="220" t="s">
        <v>307</v>
      </c>
      <c r="C10" s="1948">
        <v>117192302</v>
      </c>
      <c r="D10" s="1948">
        <v>131644690</v>
      </c>
      <c r="E10" s="1948">
        <v>22750905</v>
      </c>
      <c r="F10" s="1948">
        <v>151365791</v>
      </c>
      <c r="G10" s="1948">
        <v>30602515</v>
      </c>
      <c r="H10" s="1948">
        <v>46952764</v>
      </c>
      <c r="I10" s="1948">
        <v>13476182</v>
      </c>
      <c r="J10" s="1948">
        <v>67400874</v>
      </c>
      <c r="K10" s="1951">
        <v>581386025</v>
      </c>
      <c r="L10" s="1951">
        <v>7583735</v>
      </c>
      <c r="M10" s="1948">
        <v>386613018</v>
      </c>
      <c r="N10" s="1948">
        <v>70986590</v>
      </c>
      <c r="O10" s="1948">
        <v>55558</v>
      </c>
      <c r="P10" s="1948">
        <v>2625</v>
      </c>
      <c r="Q10" s="1948">
        <v>28838730</v>
      </c>
      <c r="R10" s="1948">
        <v>3519821</v>
      </c>
      <c r="S10" s="1948">
        <v>1776205</v>
      </c>
      <c r="T10" s="1948">
        <v>71438494</v>
      </c>
      <c r="U10" s="1948">
        <v>570814776</v>
      </c>
      <c r="V10" s="1948">
        <v>10571249</v>
      </c>
      <c r="W10" s="235"/>
      <c r="X10" s="237"/>
      <c r="Y10" s="216"/>
      <c r="Z10" s="216"/>
      <c r="AA10" s="216"/>
      <c r="AB10" s="216"/>
      <c r="AC10" s="216"/>
    </row>
    <row r="11" spans="1:29" s="207" customFormat="1" ht="16.5" customHeight="1">
      <c r="A11" s="213"/>
      <c r="B11" s="220" t="s">
        <v>308</v>
      </c>
      <c r="C11" s="1948">
        <v>6124351</v>
      </c>
      <c r="D11" s="1948">
        <v>6319796</v>
      </c>
      <c r="E11" s="1948">
        <v>1701606</v>
      </c>
      <c r="F11" s="1948">
        <v>8689010</v>
      </c>
      <c r="G11" s="1948">
        <v>1767251</v>
      </c>
      <c r="H11" s="1948">
        <v>1827919</v>
      </c>
      <c r="I11" s="1948">
        <v>898885</v>
      </c>
      <c r="J11" s="1948">
        <v>3956570</v>
      </c>
      <c r="K11" s="1951">
        <v>31285387</v>
      </c>
      <c r="L11" s="1951">
        <v>359174</v>
      </c>
      <c r="M11" s="1948">
        <v>20411927</v>
      </c>
      <c r="N11" s="1948">
        <v>3614418</v>
      </c>
      <c r="O11" s="1948">
        <v>2819</v>
      </c>
      <c r="P11" s="1948">
        <v>139</v>
      </c>
      <c r="Q11" s="1948">
        <v>1482151</v>
      </c>
      <c r="R11" s="1948">
        <v>174736</v>
      </c>
      <c r="S11" s="1948">
        <v>0</v>
      </c>
      <c r="T11" s="1948">
        <v>4060401</v>
      </c>
      <c r="U11" s="1948">
        <v>30105765</v>
      </c>
      <c r="V11" s="1948">
        <v>1179622</v>
      </c>
      <c r="W11" s="235"/>
      <c r="X11" s="237"/>
      <c r="Y11" s="216"/>
      <c r="Z11" s="216"/>
      <c r="AA11" s="216"/>
      <c r="AB11" s="216"/>
      <c r="AC11" s="216"/>
    </row>
    <row r="12" spans="1:29" s="207" customFormat="1" ht="16.5" customHeight="1">
      <c r="A12" s="213"/>
      <c r="B12" s="220" t="s">
        <v>36</v>
      </c>
      <c r="C12" s="1948">
        <v>123316653</v>
      </c>
      <c r="D12" s="1948">
        <v>137964487</v>
      </c>
      <c r="E12" s="1948">
        <v>24452511</v>
      </c>
      <c r="F12" s="1948">
        <v>160054801</v>
      </c>
      <c r="G12" s="1948">
        <v>32369766</v>
      </c>
      <c r="H12" s="1948">
        <v>48780683</v>
      </c>
      <c r="I12" s="1948">
        <v>14375066</v>
      </c>
      <c r="J12" s="1948">
        <v>71357444</v>
      </c>
      <c r="K12" s="1951">
        <v>612671412</v>
      </c>
      <c r="L12" s="1951">
        <v>7942910</v>
      </c>
      <c r="M12" s="1948">
        <v>407024945</v>
      </c>
      <c r="N12" s="1948">
        <v>74601008</v>
      </c>
      <c r="O12" s="1948">
        <v>58377</v>
      </c>
      <c r="P12" s="1948">
        <v>2764</v>
      </c>
      <c r="Q12" s="1948">
        <v>30320881</v>
      </c>
      <c r="R12" s="1948">
        <v>3694558</v>
      </c>
      <c r="S12" s="1948">
        <v>1776205</v>
      </c>
      <c r="T12" s="1948">
        <v>75498895</v>
      </c>
      <c r="U12" s="1948">
        <v>600920541</v>
      </c>
      <c r="V12" s="1948">
        <v>11750871</v>
      </c>
      <c r="W12" s="235"/>
      <c r="X12" s="237"/>
      <c r="Y12" s="216"/>
      <c r="Z12" s="216"/>
      <c r="AA12" s="216"/>
      <c r="AB12" s="216"/>
      <c r="AC12" s="216"/>
    </row>
    <row r="13" spans="1:29" s="207" customFormat="1" ht="16.5" customHeight="1">
      <c r="A13" s="213"/>
      <c r="B13" s="220" t="s">
        <v>38</v>
      </c>
      <c r="C13" s="1948">
        <v>17128257</v>
      </c>
      <c r="D13" s="1948">
        <v>15951780</v>
      </c>
      <c r="E13" s="1961" t="s">
        <v>137</v>
      </c>
      <c r="F13" s="1948">
        <v>148621</v>
      </c>
      <c r="G13" s="1948">
        <v>30894</v>
      </c>
      <c r="H13" s="1961" t="s">
        <v>137</v>
      </c>
      <c r="I13" s="1948">
        <v>4470031</v>
      </c>
      <c r="J13" s="1948">
        <v>1236873</v>
      </c>
      <c r="K13" s="1951">
        <v>38966456</v>
      </c>
      <c r="L13" s="1951">
        <v>792993</v>
      </c>
      <c r="M13" s="1948">
        <v>19411632</v>
      </c>
      <c r="N13" s="1948">
        <v>6321446</v>
      </c>
      <c r="O13" s="1948">
        <v>2092441</v>
      </c>
      <c r="P13" s="1948">
        <v>225</v>
      </c>
      <c r="Q13" s="1948">
        <v>3166223</v>
      </c>
      <c r="R13" s="1948">
        <v>677183</v>
      </c>
      <c r="S13" s="1948">
        <v>0</v>
      </c>
      <c r="T13" s="1948">
        <v>1621439</v>
      </c>
      <c r="U13" s="1948">
        <v>34083582</v>
      </c>
      <c r="V13" s="1948">
        <v>4882874</v>
      </c>
      <c r="W13" s="235"/>
      <c r="X13" s="237"/>
      <c r="Y13" s="216"/>
      <c r="Z13" s="216"/>
      <c r="AA13" s="216"/>
      <c r="AB13" s="216"/>
      <c r="AC13" s="216"/>
    </row>
    <row r="14" spans="1:29" s="207" customFormat="1" ht="16.5" customHeight="1">
      <c r="A14" s="213"/>
      <c r="B14" s="213"/>
      <c r="C14" s="1948"/>
      <c r="D14" s="1948"/>
      <c r="E14" s="1948"/>
      <c r="F14" s="1948"/>
      <c r="G14" s="1948"/>
      <c r="H14" s="1948"/>
      <c r="I14" s="1948"/>
      <c r="J14" s="1948"/>
      <c r="K14" s="1951"/>
      <c r="L14" s="1951"/>
      <c r="M14" s="1948"/>
      <c r="N14" s="1948"/>
      <c r="O14" s="1948"/>
      <c r="P14" s="1948"/>
      <c r="Q14" s="1948"/>
      <c r="R14" s="1948"/>
      <c r="S14" s="1948"/>
      <c r="T14" s="1948"/>
      <c r="U14" s="1948"/>
      <c r="V14" s="1948"/>
      <c r="W14" s="267"/>
      <c r="X14" s="237"/>
      <c r="Y14" s="216"/>
      <c r="Z14" s="216"/>
      <c r="AA14" s="216"/>
      <c r="AB14" s="216"/>
      <c r="AC14" s="216"/>
    </row>
    <row r="15" spans="1:29" s="207" customFormat="1" ht="16.5" customHeight="1">
      <c r="A15" s="213">
        <v>1</v>
      </c>
      <c r="B15" s="220" t="s">
        <v>40</v>
      </c>
      <c r="C15" s="1948">
        <v>32967496</v>
      </c>
      <c r="D15" s="1948">
        <v>39933105</v>
      </c>
      <c r="E15" s="1948">
        <v>3545035</v>
      </c>
      <c r="F15" s="1948">
        <v>43359142</v>
      </c>
      <c r="G15" s="1948">
        <v>8927804</v>
      </c>
      <c r="H15" s="1948">
        <v>15399419</v>
      </c>
      <c r="I15" s="1948">
        <v>1190361</v>
      </c>
      <c r="J15" s="1948">
        <v>19602823</v>
      </c>
      <c r="K15" s="1951">
        <v>164925186</v>
      </c>
      <c r="L15" s="1951">
        <v>2800906</v>
      </c>
      <c r="M15" s="1948">
        <v>111407693</v>
      </c>
      <c r="N15" s="1948">
        <v>20298275</v>
      </c>
      <c r="O15" s="1948">
        <v>15889</v>
      </c>
      <c r="P15" s="1948">
        <v>749</v>
      </c>
      <c r="Q15" s="1948">
        <v>8007977</v>
      </c>
      <c r="R15" s="1948">
        <v>722005</v>
      </c>
      <c r="S15" s="1948">
        <v>0</v>
      </c>
      <c r="T15" s="1948">
        <v>20605318</v>
      </c>
      <c r="U15" s="1948">
        <v>163858812</v>
      </c>
      <c r="V15" s="1948">
        <v>1066374</v>
      </c>
      <c r="W15" s="235"/>
      <c r="X15" s="237"/>
      <c r="Y15" s="216"/>
      <c r="Z15" s="216"/>
      <c r="AA15" s="216"/>
      <c r="AB15" s="216"/>
      <c r="AC15" s="216"/>
    </row>
    <row r="16" spans="1:29" s="207" customFormat="1" ht="16.5" customHeight="1">
      <c r="A16" s="213">
        <v>2</v>
      </c>
      <c r="B16" s="220" t="s">
        <v>41</v>
      </c>
      <c r="C16" s="1948">
        <v>11321328</v>
      </c>
      <c r="D16" s="1948">
        <v>14259510</v>
      </c>
      <c r="E16" s="1948">
        <v>2296050</v>
      </c>
      <c r="F16" s="1948">
        <v>14610172</v>
      </c>
      <c r="G16" s="1948">
        <v>3137071</v>
      </c>
      <c r="H16" s="1948">
        <v>3913045</v>
      </c>
      <c r="I16" s="1948">
        <v>4623972</v>
      </c>
      <c r="J16" s="1948">
        <v>7007921</v>
      </c>
      <c r="K16" s="1951">
        <v>61169068</v>
      </c>
      <c r="L16" s="1951">
        <v>402934</v>
      </c>
      <c r="M16" s="1948">
        <v>38778573</v>
      </c>
      <c r="N16" s="1948">
        <v>7324272</v>
      </c>
      <c r="O16" s="1948">
        <v>5732</v>
      </c>
      <c r="P16" s="1948">
        <v>267</v>
      </c>
      <c r="Q16" s="1948">
        <v>2982902</v>
      </c>
      <c r="R16" s="1948">
        <v>315819</v>
      </c>
      <c r="S16" s="1948">
        <v>0</v>
      </c>
      <c r="T16" s="1948">
        <v>7347640</v>
      </c>
      <c r="U16" s="1948">
        <v>57158139</v>
      </c>
      <c r="V16" s="1948">
        <v>4010930</v>
      </c>
      <c r="W16" s="235"/>
      <c r="X16" s="237"/>
      <c r="Y16" s="216"/>
      <c r="Z16" s="216"/>
      <c r="AA16" s="216"/>
      <c r="AB16" s="216"/>
      <c r="AC16" s="216"/>
    </row>
    <row r="17" spans="1:29" s="207" customFormat="1" ht="16.5" customHeight="1">
      <c r="A17" s="213">
        <v>3</v>
      </c>
      <c r="B17" s="220" t="s">
        <v>42</v>
      </c>
      <c r="C17" s="1948">
        <v>10946157</v>
      </c>
      <c r="D17" s="1948">
        <v>13107079</v>
      </c>
      <c r="E17" s="1948">
        <v>2195578</v>
      </c>
      <c r="F17" s="1948">
        <v>12515178</v>
      </c>
      <c r="G17" s="1948">
        <v>2929249</v>
      </c>
      <c r="H17" s="1948">
        <v>5125817</v>
      </c>
      <c r="I17" s="1948">
        <v>1073077</v>
      </c>
      <c r="J17" s="1948">
        <v>6269307</v>
      </c>
      <c r="K17" s="1951">
        <v>54161442</v>
      </c>
      <c r="L17" s="1951">
        <v>774939</v>
      </c>
      <c r="M17" s="1948">
        <v>35871687</v>
      </c>
      <c r="N17" s="1948">
        <v>6684982</v>
      </c>
      <c r="O17" s="1948">
        <v>5186</v>
      </c>
      <c r="P17" s="1948">
        <v>252</v>
      </c>
      <c r="Q17" s="1948">
        <v>2660155</v>
      </c>
      <c r="R17" s="1948">
        <v>567472</v>
      </c>
      <c r="S17" s="1948">
        <v>0</v>
      </c>
      <c r="T17" s="1948">
        <v>6846246</v>
      </c>
      <c r="U17" s="1948">
        <v>53410919</v>
      </c>
      <c r="V17" s="1948">
        <v>750523</v>
      </c>
      <c r="W17" s="235"/>
      <c r="X17" s="237"/>
      <c r="Y17" s="216"/>
      <c r="Z17" s="216"/>
      <c r="AA17" s="216"/>
      <c r="AB17" s="216"/>
      <c r="AC17" s="216"/>
    </row>
    <row r="18" spans="1:29" s="207" customFormat="1" ht="16.5" customHeight="1">
      <c r="A18" s="213">
        <v>4</v>
      </c>
      <c r="B18" s="220" t="s">
        <v>43</v>
      </c>
      <c r="C18" s="1948">
        <v>6340516</v>
      </c>
      <c r="D18" s="1948">
        <v>6557698</v>
      </c>
      <c r="E18" s="1948">
        <v>1465166</v>
      </c>
      <c r="F18" s="1948">
        <v>8866756</v>
      </c>
      <c r="G18" s="1948">
        <v>1534333</v>
      </c>
      <c r="H18" s="1948">
        <v>2249187</v>
      </c>
      <c r="I18" s="1948">
        <v>2273909</v>
      </c>
      <c r="J18" s="1948">
        <v>3297035</v>
      </c>
      <c r="K18" s="1951">
        <v>32584599</v>
      </c>
      <c r="L18" s="1951">
        <v>440108</v>
      </c>
      <c r="M18" s="1948">
        <v>20846777</v>
      </c>
      <c r="N18" s="1948">
        <v>3758120</v>
      </c>
      <c r="O18" s="1948">
        <v>2964</v>
      </c>
      <c r="P18" s="1948">
        <v>133</v>
      </c>
      <c r="Q18" s="1948">
        <v>1533401</v>
      </c>
      <c r="R18" s="1948">
        <v>154838</v>
      </c>
      <c r="S18" s="1948">
        <v>0</v>
      </c>
      <c r="T18" s="1948">
        <v>3513361</v>
      </c>
      <c r="U18" s="1948">
        <v>30249703</v>
      </c>
      <c r="V18" s="1948">
        <v>2334897</v>
      </c>
      <c r="W18" s="235"/>
      <c r="X18" s="237"/>
      <c r="Y18" s="216"/>
      <c r="Z18" s="216"/>
      <c r="AA18" s="216"/>
      <c r="AB18" s="216"/>
      <c r="AC18" s="216"/>
    </row>
    <row r="19" spans="1:29" s="207" customFormat="1" ht="16.5" customHeight="1">
      <c r="A19" s="213">
        <v>5</v>
      </c>
      <c r="B19" s="220" t="s">
        <v>44</v>
      </c>
      <c r="C19" s="1948">
        <v>9713107</v>
      </c>
      <c r="D19" s="1948">
        <v>10356246</v>
      </c>
      <c r="E19" s="1948">
        <v>1659273</v>
      </c>
      <c r="F19" s="1948">
        <v>11362636</v>
      </c>
      <c r="G19" s="1948">
        <v>2317563</v>
      </c>
      <c r="H19" s="1948">
        <v>4473558</v>
      </c>
      <c r="I19" s="1948">
        <v>1156954</v>
      </c>
      <c r="J19" s="1948">
        <v>5069281</v>
      </c>
      <c r="K19" s="1951">
        <v>46108618</v>
      </c>
      <c r="L19" s="1951">
        <v>554764</v>
      </c>
      <c r="M19" s="1948">
        <v>30273305</v>
      </c>
      <c r="N19" s="1948">
        <v>5672899</v>
      </c>
      <c r="O19" s="1948">
        <v>4466</v>
      </c>
      <c r="P19" s="1948">
        <v>200</v>
      </c>
      <c r="Q19" s="1948">
        <v>2365941</v>
      </c>
      <c r="R19" s="1948">
        <v>310864</v>
      </c>
      <c r="S19" s="1948">
        <v>0</v>
      </c>
      <c r="T19" s="1948">
        <v>6179208</v>
      </c>
      <c r="U19" s="1948">
        <v>45361646</v>
      </c>
      <c r="V19" s="1948">
        <v>746971</v>
      </c>
      <c r="W19" s="235"/>
      <c r="X19" s="237"/>
      <c r="Y19" s="216"/>
      <c r="Z19" s="216"/>
      <c r="AA19" s="216"/>
      <c r="AB19" s="216"/>
      <c r="AC19" s="216"/>
    </row>
    <row r="20" spans="1:29" s="207" customFormat="1" ht="16.5" customHeight="1">
      <c r="A20" s="213">
        <v>6</v>
      </c>
      <c r="B20" s="220" t="s">
        <v>45</v>
      </c>
      <c r="C20" s="1948">
        <v>1215136</v>
      </c>
      <c r="D20" s="1948">
        <v>1455673</v>
      </c>
      <c r="E20" s="1948">
        <v>360241</v>
      </c>
      <c r="F20" s="1948">
        <v>1244212</v>
      </c>
      <c r="G20" s="1948">
        <v>350016</v>
      </c>
      <c r="H20" s="1948">
        <v>459999</v>
      </c>
      <c r="I20" s="1948">
        <v>127757</v>
      </c>
      <c r="J20" s="1948">
        <v>679687</v>
      </c>
      <c r="K20" s="1951">
        <v>5892721</v>
      </c>
      <c r="L20" s="1951">
        <v>82590</v>
      </c>
      <c r="M20" s="1948">
        <v>3891365</v>
      </c>
      <c r="N20" s="1948">
        <v>687271</v>
      </c>
      <c r="O20" s="1948">
        <v>529</v>
      </c>
      <c r="P20" s="1948">
        <v>30</v>
      </c>
      <c r="Q20" s="1948">
        <v>325903</v>
      </c>
      <c r="R20" s="1948">
        <v>41028</v>
      </c>
      <c r="S20" s="1948">
        <v>0</v>
      </c>
      <c r="T20" s="1948">
        <v>683664</v>
      </c>
      <c r="U20" s="1948">
        <v>5712380</v>
      </c>
      <c r="V20" s="1948">
        <v>180342</v>
      </c>
      <c r="W20" s="235"/>
      <c r="X20" s="237"/>
      <c r="Y20" s="216"/>
      <c r="Z20" s="216"/>
      <c r="AA20" s="216"/>
      <c r="AB20" s="216"/>
      <c r="AC20" s="216"/>
    </row>
    <row r="21" spans="1:29" s="207" customFormat="1" ht="16.5" customHeight="1">
      <c r="A21" s="213">
        <v>7</v>
      </c>
      <c r="B21" s="220" t="s">
        <v>46</v>
      </c>
      <c r="C21" s="1948">
        <v>2477881</v>
      </c>
      <c r="D21" s="1948">
        <v>1493146</v>
      </c>
      <c r="E21" s="1948">
        <v>504486</v>
      </c>
      <c r="F21" s="1948">
        <v>2899629</v>
      </c>
      <c r="G21" s="1948">
        <v>482725</v>
      </c>
      <c r="H21" s="1948">
        <v>737925</v>
      </c>
      <c r="I21" s="1948">
        <v>164616</v>
      </c>
      <c r="J21" s="1948">
        <v>860027</v>
      </c>
      <c r="K21" s="1951">
        <v>9620436</v>
      </c>
      <c r="L21" s="1951">
        <v>173242</v>
      </c>
      <c r="M21" s="1948">
        <v>6298256</v>
      </c>
      <c r="N21" s="1948">
        <v>1212737</v>
      </c>
      <c r="O21" s="1948">
        <v>952</v>
      </c>
      <c r="P21" s="1948">
        <v>44</v>
      </c>
      <c r="Q21" s="1948">
        <v>525561</v>
      </c>
      <c r="R21" s="1948">
        <v>89705</v>
      </c>
      <c r="S21" s="1948">
        <v>0</v>
      </c>
      <c r="T21" s="1948">
        <v>1133567</v>
      </c>
      <c r="U21" s="1948">
        <v>9434065</v>
      </c>
      <c r="V21" s="1948">
        <v>186371</v>
      </c>
      <c r="W21" s="235"/>
      <c r="X21" s="237"/>
      <c r="Y21" s="216"/>
      <c r="Z21" s="216"/>
      <c r="AA21" s="216"/>
      <c r="AB21" s="216"/>
      <c r="AC21" s="216"/>
    </row>
    <row r="22" spans="1:29" s="207" customFormat="1" ht="16.5" customHeight="1">
      <c r="A22" s="213">
        <v>8</v>
      </c>
      <c r="B22" s="220" t="s">
        <v>47</v>
      </c>
      <c r="C22" s="1948">
        <v>4779727</v>
      </c>
      <c r="D22" s="1948">
        <v>4725428</v>
      </c>
      <c r="E22" s="1948">
        <v>935749</v>
      </c>
      <c r="F22" s="1948">
        <v>5365302</v>
      </c>
      <c r="G22" s="1948">
        <v>1069907</v>
      </c>
      <c r="H22" s="1948">
        <v>1663758</v>
      </c>
      <c r="I22" s="1948">
        <v>316301</v>
      </c>
      <c r="J22" s="1948">
        <v>2278662</v>
      </c>
      <c r="K22" s="1951">
        <v>21134833</v>
      </c>
      <c r="L22" s="1951">
        <v>226702</v>
      </c>
      <c r="M22" s="1948">
        <v>13985538</v>
      </c>
      <c r="N22" s="1948">
        <v>2702802</v>
      </c>
      <c r="O22" s="1948">
        <v>2125</v>
      </c>
      <c r="P22" s="1948">
        <v>96</v>
      </c>
      <c r="Q22" s="1948">
        <v>1066571</v>
      </c>
      <c r="R22" s="1948">
        <v>147668</v>
      </c>
      <c r="S22" s="1948">
        <v>0</v>
      </c>
      <c r="T22" s="1948">
        <v>2535132</v>
      </c>
      <c r="U22" s="1948">
        <v>20666634</v>
      </c>
      <c r="V22" s="1948">
        <v>468199</v>
      </c>
      <c r="W22" s="235"/>
      <c r="X22" s="237"/>
      <c r="Y22" s="216"/>
      <c r="Z22" s="216"/>
      <c r="AA22" s="216"/>
      <c r="AB22" s="216"/>
      <c r="AC22" s="216"/>
    </row>
    <row r="23" spans="1:29" s="207" customFormat="1" ht="16.5" customHeight="1">
      <c r="A23" s="213">
        <v>9</v>
      </c>
      <c r="B23" s="220" t="s">
        <v>48</v>
      </c>
      <c r="C23" s="1948">
        <v>619189</v>
      </c>
      <c r="D23" s="1948">
        <v>695435</v>
      </c>
      <c r="E23" s="1948">
        <v>256667</v>
      </c>
      <c r="F23" s="1948">
        <v>1456015</v>
      </c>
      <c r="G23" s="1948">
        <v>184163</v>
      </c>
      <c r="H23" s="1948">
        <v>227143</v>
      </c>
      <c r="I23" s="1948">
        <v>203795</v>
      </c>
      <c r="J23" s="1948">
        <v>398627</v>
      </c>
      <c r="K23" s="1951">
        <v>4041035</v>
      </c>
      <c r="L23" s="1951">
        <v>8613</v>
      </c>
      <c r="M23" s="1948">
        <v>2740692</v>
      </c>
      <c r="N23" s="1948">
        <v>442002</v>
      </c>
      <c r="O23" s="1948">
        <v>346</v>
      </c>
      <c r="P23" s="1948">
        <v>18</v>
      </c>
      <c r="Q23" s="1948">
        <v>175557</v>
      </c>
      <c r="R23" s="1948">
        <v>37725</v>
      </c>
      <c r="S23" s="1948">
        <v>0</v>
      </c>
      <c r="T23" s="1948">
        <v>465091</v>
      </c>
      <c r="U23" s="1948">
        <v>3870043</v>
      </c>
      <c r="V23" s="1948">
        <v>170992</v>
      </c>
      <c r="W23" s="235"/>
      <c r="X23" s="237"/>
      <c r="Y23" s="216"/>
      <c r="Z23" s="216"/>
      <c r="AA23" s="216"/>
      <c r="AB23" s="216"/>
      <c r="AC23" s="216"/>
    </row>
    <row r="24" spans="1:29" s="207" customFormat="1" ht="16.5" customHeight="1">
      <c r="A24" s="213">
        <v>11</v>
      </c>
      <c r="B24" s="220" t="s">
        <v>50</v>
      </c>
      <c r="C24" s="1948">
        <v>5664718</v>
      </c>
      <c r="D24" s="1948">
        <v>6340178</v>
      </c>
      <c r="E24" s="1948">
        <v>1186281</v>
      </c>
      <c r="F24" s="1948">
        <v>8651528</v>
      </c>
      <c r="G24" s="1948">
        <v>1498524</v>
      </c>
      <c r="H24" s="1948">
        <v>1834643</v>
      </c>
      <c r="I24" s="1948">
        <v>469518</v>
      </c>
      <c r="J24" s="1948">
        <v>3440749</v>
      </c>
      <c r="K24" s="1951">
        <v>29086138</v>
      </c>
      <c r="L24" s="1951">
        <v>236941</v>
      </c>
      <c r="M24" s="1948">
        <v>19964875</v>
      </c>
      <c r="N24" s="1948">
        <v>3619501</v>
      </c>
      <c r="O24" s="1948">
        <v>2849</v>
      </c>
      <c r="P24" s="1948">
        <v>125</v>
      </c>
      <c r="Q24" s="1948">
        <v>1389179</v>
      </c>
      <c r="R24" s="1948">
        <v>127248</v>
      </c>
      <c r="S24" s="1948">
        <v>0</v>
      </c>
      <c r="T24" s="1948">
        <v>3700102</v>
      </c>
      <c r="U24" s="1948">
        <v>29040821</v>
      </c>
      <c r="V24" s="1948">
        <v>45317</v>
      </c>
      <c r="W24" s="235"/>
      <c r="X24" s="237"/>
      <c r="Y24" s="216"/>
      <c r="Z24" s="216"/>
      <c r="AA24" s="216"/>
      <c r="AB24" s="216"/>
      <c r="AC24" s="216"/>
    </row>
    <row r="25" spans="1:29" s="207" customFormat="1" ht="16.5" customHeight="1">
      <c r="A25" s="213">
        <v>13</v>
      </c>
      <c r="B25" s="220" t="s">
        <v>51</v>
      </c>
      <c r="C25" s="1948">
        <v>890534</v>
      </c>
      <c r="D25" s="1948">
        <v>1251120</v>
      </c>
      <c r="E25" s="1948">
        <v>385149</v>
      </c>
      <c r="F25" s="1948">
        <v>1778625</v>
      </c>
      <c r="G25" s="1948">
        <v>325139</v>
      </c>
      <c r="H25" s="1948">
        <v>308191</v>
      </c>
      <c r="I25" s="1948">
        <v>10616</v>
      </c>
      <c r="J25" s="1948">
        <v>746712</v>
      </c>
      <c r="K25" s="1951">
        <v>5696087</v>
      </c>
      <c r="L25" s="1951">
        <v>53617</v>
      </c>
      <c r="M25" s="1948">
        <v>4005289</v>
      </c>
      <c r="N25" s="1948">
        <v>641732</v>
      </c>
      <c r="O25" s="1948">
        <v>505</v>
      </c>
      <c r="P25" s="1948">
        <v>25</v>
      </c>
      <c r="Q25" s="1948">
        <v>272105</v>
      </c>
      <c r="R25" s="1948">
        <v>39849</v>
      </c>
      <c r="S25" s="1948">
        <v>0</v>
      </c>
      <c r="T25" s="1948">
        <v>675053</v>
      </c>
      <c r="U25" s="1948">
        <v>5688174</v>
      </c>
      <c r="V25" s="1948">
        <v>7913</v>
      </c>
      <c r="W25" s="235"/>
      <c r="X25" s="237"/>
      <c r="Y25" s="216"/>
      <c r="Z25" s="216"/>
      <c r="AA25" s="216"/>
      <c r="AB25" s="216"/>
      <c r="AC25" s="216"/>
    </row>
    <row r="26" spans="1:29" s="207" customFormat="1" ht="16.5" customHeight="1">
      <c r="A26" s="213">
        <v>14</v>
      </c>
      <c r="B26" s="220" t="s">
        <v>52</v>
      </c>
      <c r="C26" s="1948">
        <v>1004639</v>
      </c>
      <c r="D26" s="1948">
        <v>1191793</v>
      </c>
      <c r="E26" s="1948">
        <v>271696</v>
      </c>
      <c r="F26" s="1948">
        <v>1457145</v>
      </c>
      <c r="G26" s="1948">
        <v>299309</v>
      </c>
      <c r="H26" s="1948">
        <v>414347</v>
      </c>
      <c r="I26" s="1948">
        <v>41745</v>
      </c>
      <c r="J26" s="1948">
        <v>632583</v>
      </c>
      <c r="K26" s="1951">
        <v>5313256</v>
      </c>
      <c r="L26" s="1951">
        <v>105901</v>
      </c>
      <c r="M26" s="1948">
        <v>3567848</v>
      </c>
      <c r="N26" s="1948">
        <v>608570</v>
      </c>
      <c r="O26" s="1948">
        <v>463</v>
      </c>
      <c r="P26" s="1948">
        <v>26</v>
      </c>
      <c r="Q26" s="1948">
        <v>243682</v>
      </c>
      <c r="R26" s="1948">
        <v>36329</v>
      </c>
      <c r="S26" s="1948">
        <v>0</v>
      </c>
      <c r="T26" s="1948">
        <v>634737</v>
      </c>
      <c r="U26" s="1948">
        <v>5197556</v>
      </c>
      <c r="V26" s="1948">
        <v>115701</v>
      </c>
      <c r="W26" s="235"/>
      <c r="X26" s="237"/>
      <c r="Y26" s="216"/>
      <c r="Z26" s="216"/>
      <c r="AA26" s="216"/>
      <c r="AB26" s="216"/>
      <c r="AC26" s="216"/>
    </row>
    <row r="27" spans="1:29" s="207" customFormat="1" ht="16.5" customHeight="1">
      <c r="A27" s="213">
        <v>15</v>
      </c>
      <c r="B27" s="220" t="s">
        <v>309</v>
      </c>
      <c r="C27" s="1948">
        <v>4727537</v>
      </c>
      <c r="D27" s="1948">
        <v>4676974</v>
      </c>
      <c r="E27" s="1948">
        <v>941316</v>
      </c>
      <c r="F27" s="1948">
        <v>6791137</v>
      </c>
      <c r="G27" s="1948">
        <v>1170263</v>
      </c>
      <c r="H27" s="1948">
        <v>2411814</v>
      </c>
      <c r="I27" s="1948">
        <v>0</v>
      </c>
      <c r="J27" s="1948">
        <v>2369471</v>
      </c>
      <c r="K27" s="1951">
        <v>23088511</v>
      </c>
      <c r="L27" s="1951">
        <v>248282</v>
      </c>
      <c r="M27" s="1948">
        <v>15540833</v>
      </c>
      <c r="N27" s="1948">
        <v>3003753</v>
      </c>
      <c r="O27" s="1948">
        <v>2371</v>
      </c>
      <c r="P27" s="1948">
        <v>105</v>
      </c>
      <c r="Q27" s="1948">
        <v>1232234</v>
      </c>
      <c r="R27" s="1948">
        <v>202949</v>
      </c>
      <c r="S27" s="1948">
        <v>1658553</v>
      </c>
      <c r="T27" s="1948">
        <v>2638397</v>
      </c>
      <c r="U27" s="1948">
        <v>24527477</v>
      </c>
      <c r="V27" s="1948">
        <v>-1438966</v>
      </c>
      <c r="W27" s="235"/>
      <c r="X27" s="237"/>
      <c r="Y27" s="216"/>
      <c r="Z27" s="216"/>
      <c r="AA27" s="216"/>
      <c r="AB27" s="216"/>
      <c r="AC27" s="216"/>
    </row>
    <row r="28" spans="1:29" s="207" customFormat="1" ht="16.5" customHeight="1">
      <c r="A28" s="213">
        <v>16</v>
      </c>
      <c r="B28" s="220" t="s">
        <v>54</v>
      </c>
      <c r="C28" s="1948">
        <v>1810750</v>
      </c>
      <c r="D28" s="1948">
        <v>1950883</v>
      </c>
      <c r="E28" s="1948">
        <v>707497</v>
      </c>
      <c r="F28" s="1948">
        <v>3070634</v>
      </c>
      <c r="G28" s="1948">
        <v>510329</v>
      </c>
      <c r="H28" s="1948">
        <v>771033</v>
      </c>
      <c r="I28" s="1948">
        <v>12</v>
      </c>
      <c r="J28" s="1948">
        <v>1130375</v>
      </c>
      <c r="K28" s="1951">
        <v>9951515</v>
      </c>
      <c r="L28" s="1951">
        <v>123082</v>
      </c>
      <c r="M28" s="1948">
        <v>6925445</v>
      </c>
      <c r="N28" s="1948">
        <v>1189367</v>
      </c>
      <c r="O28" s="1948">
        <v>934</v>
      </c>
      <c r="P28" s="1948">
        <v>43</v>
      </c>
      <c r="Q28" s="1948">
        <v>477252</v>
      </c>
      <c r="R28" s="1948">
        <v>50823</v>
      </c>
      <c r="S28" s="1948">
        <v>117652</v>
      </c>
      <c r="T28" s="1948">
        <v>1168611</v>
      </c>
      <c r="U28" s="1948">
        <v>10053210</v>
      </c>
      <c r="V28" s="1948">
        <v>-101695</v>
      </c>
      <c r="W28" s="235"/>
      <c r="X28" s="237"/>
      <c r="Y28" s="216"/>
      <c r="Z28" s="216"/>
      <c r="AA28" s="216"/>
      <c r="AB28" s="216"/>
      <c r="AC28" s="216"/>
    </row>
    <row r="29" spans="1:29" s="207" customFormat="1" ht="16.5" customHeight="1">
      <c r="A29" s="213">
        <v>17</v>
      </c>
      <c r="B29" s="220" t="s">
        <v>55</v>
      </c>
      <c r="C29" s="1948">
        <v>2073930</v>
      </c>
      <c r="D29" s="1948">
        <v>2202629</v>
      </c>
      <c r="E29" s="1948">
        <v>565725</v>
      </c>
      <c r="F29" s="1948">
        <v>3259548</v>
      </c>
      <c r="G29" s="1948">
        <v>511869</v>
      </c>
      <c r="H29" s="1948">
        <v>730207</v>
      </c>
      <c r="I29" s="1948">
        <v>197606</v>
      </c>
      <c r="J29" s="1948">
        <v>1161535</v>
      </c>
      <c r="K29" s="1951">
        <v>10703050</v>
      </c>
      <c r="L29" s="1951">
        <v>148157</v>
      </c>
      <c r="M29" s="1948">
        <v>7311346</v>
      </c>
      <c r="N29" s="1948">
        <v>1291202</v>
      </c>
      <c r="O29" s="1948">
        <v>1015</v>
      </c>
      <c r="P29" s="1948">
        <v>46</v>
      </c>
      <c r="Q29" s="1948">
        <v>514439</v>
      </c>
      <c r="R29" s="1948">
        <v>41162</v>
      </c>
      <c r="S29" s="1948">
        <v>0</v>
      </c>
      <c r="T29" s="1948">
        <v>1314883</v>
      </c>
      <c r="U29" s="1948">
        <v>10622250</v>
      </c>
      <c r="V29" s="1948">
        <v>80799</v>
      </c>
      <c r="W29" s="235"/>
      <c r="X29" s="237"/>
      <c r="Y29" s="216"/>
      <c r="Z29" s="216"/>
      <c r="AA29" s="216"/>
      <c r="AB29" s="216"/>
      <c r="AC29" s="216"/>
    </row>
    <row r="30" spans="1:29" s="207" customFormat="1" ht="16.5" customHeight="1">
      <c r="A30" s="213">
        <v>18</v>
      </c>
      <c r="B30" s="220" t="s">
        <v>56</v>
      </c>
      <c r="C30" s="1948">
        <v>3863630</v>
      </c>
      <c r="D30" s="1948">
        <v>3360075</v>
      </c>
      <c r="E30" s="1948">
        <v>694700</v>
      </c>
      <c r="F30" s="1948">
        <v>5723463</v>
      </c>
      <c r="G30" s="1948">
        <v>788639</v>
      </c>
      <c r="H30" s="1948">
        <v>1432219</v>
      </c>
      <c r="I30" s="1948">
        <v>46336</v>
      </c>
      <c r="J30" s="1948">
        <v>1821877</v>
      </c>
      <c r="K30" s="1951">
        <v>17730939</v>
      </c>
      <c r="L30" s="1951">
        <v>277230</v>
      </c>
      <c r="M30" s="1948">
        <v>11908348</v>
      </c>
      <c r="N30" s="1948">
        <v>2194572</v>
      </c>
      <c r="O30" s="1948">
        <v>1719</v>
      </c>
      <c r="P30" s="1948">
        <v>79</v>
      </c>
      <c r="Q30" s="1948">
        <v>789890</v>
      </c>
      <c r="R30" s="1948">
        <v>114223</v>
      </c>
      <c r="S30" s="1948">
        <v>0</v>
      </c>
      <c r="T30" s="1948">
        <v>2008129</v>
      </c>
      <c r="U30" s="1948">
        <v>17294190</v>
      </c>
      <c r="V30" s="1948">
        <v>436749</v>
      </c>
      <c r="W30" s="235"/>
      <c r="X30" s="237"/>
      <c r="Y30" s="216"/>
      <c r="Z30" s="216"/>
      <c r="AA30" s="216"/>
      <c r="AB30" s="216"/>
      <c r="AC30" s="216"/>
    </row>
    <row r="31" spans="1:29" s="207" customFormat="1" ht="16.5" customHeight="1">
      <c r="A31" s="213">
        <v>19</v>
      </c>
      <c r="B31" s="220" t="s">
        <v>57</v>
      </c>
      <c r="C31" s="1948">
        <v>1165618</v>
      </c>
      <c r="D31" s="1948">
        <v>1313728</v>
      </c>
      <c r="E31" s="1948">
        <v>305143</v>
      </c>
      <c r="F31" s="1948">
        <v>1402482</v>
      </c>
      <c r="G31" s="1948">
        <v>291872</v>
      </c>
      <c r="H31" s="1948">
        <v>431256</v>
      </c>
      <c r="I31" s="1948">
        <v>27755</v>
      </c>
      <c r="J31" s="1948">
        <v>766897</v>
      </c>
      <c r="K31" s="1951">
        <v>5704752</v>
      </c>
      <c r="L31" s="1951">
        <v>84167</v>
      </c>
      <c r="M31" s="1948">
        <v>3882436</v>
      </c>
      <c r="N31" s="1948">
        <v>656994</v>
      </c>
      <c r="O31" s="1948">
        <v>512</v>
      </c>
      <c r="P31" s="1948">
        <v>24</v>
      </c>
      <c r="Q31" s="1948">
        <v>270686</v>
      </c>
      <c r="R31" s="1948">
        <v>29461</v>
      </c>
      <c r="S31" s="1948">
        <v>0</v>
      </c>
      <c r="T31" s="1948">
        <v>711200</v>
      </c>
      <c r="U31" s="1948">
        <v>5635480</v>
      </c>
      <c r="V31" s="1948">
        <v>69272</v>
      </c>
      <c r="W31" s="235"/>
      <c r="X31" s="237"/>
      <c r="Y31" s="216"/>
      <c r="Z31" s="216"/>
      <c r="AA31" s="216"/>
      <c r="AB31" s="216"/>
      <c r="AC31" s="216"/>
    </row>
    <row r="32" spans="1:66" s="207" customFormat="1" ht="16.5" customHeight="1">
      <c r="A32" s="213">
        <v>20</v>
      </c>
      <c r="B32" s="220" t="s">
        <v>58</v>
      </c>
      <c r="C32" s="1948">
        <v>2137610</v>
      </c>
      <c r="D32" s="1948">
        <v>1999509</v>
      </c>
      <c r="E32" s="1948">
        <v>562707</v>
      </c>
      <c r="F32" s="1948">
        <v>2333659</v>
      </c>
      <c r="G32" s="1948">
        <v>465821</v>
      </c>
      <c r="H32" s="1948">
        <v>507137</v>
      </c>
      <c r="I32" s="1948">
        <v>332409</v>
      </c>
      <c r="J32" s="1948">
        <v>1144853</v>
      </c>
      <c r="K32" s="1951">
        <v>9483705</v>
      </c>
      <c r="L32" s="1951">
        <v>157864</v>
      </c>
      <c r="M32" s="1948">
        <v>6431982</v>
      </c>
      <c r="N32" s="1948">
        <v>1176598</v>
      </c>
      <c r="O32" s="1948">
        <v>944</v>
      </c>
      <c r="P32" s="1948">
        <v>38</v>
      </c>
      <c r="Q32" s="1948">
        <v>506278</v>
      </c>
      <c r="R32" s="1948">
        <v>53553</v>
      </c>
      <c r="S32" s="1948">
        <v>0</v>
      </c>
      <c r="T32" s="1948">
        <v>1132252</v>
      </c>
      <c r="U32" s="1948">
        <v>9459508</v>
      </c>
      <c r="V32" s="1948">
        <v>24197</v>
      </c>
      <c r="W32" s="235"/>
      <c r="X32" s="237"/>
      <c r="Y32" s="216"/>
      <c r="Z32" s="216"/>
      <c r="AA32" s="216"/>
      <c r="AB32" s="216"/>
      <c r="AC32" s="216"/>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row>
    <row r="33" spans="1:29" s="207" customFormat="1" ht="16.5" customHeight="1">
      <c r="A33" s="213">
        <v>21</v>
      </c>
      <c r="B33" s="220" t="s">
        <v>59</v>
      </c>
      <c r="C33" s="1948">
        <v>1086801</v>
      </c>
      <c r="D33" s="1948">
        <v>1049389</v>
      </c>
      <c r="E33" s="1948">
        <v>448305</v>
      </c>
      <c r="F33" s="1948">
        <v>1471258</v>
      </c>
      <c r="G33" s="1948">
        <v>243026</v>
      </c>
      <c r="H33" s="1948">
        <v>315525</v>
      </c>
      <c r="I33" s="1948">
        <v>47983</v>
      </c>
      <c r="J33" s="1948">
        <v>630021</v>
      </c>
      <c r="K33" s="1951">
        <v>5292307</v>
      </c>
      <c r="L33" s="1951">
        <v>67648</v>
      </c>
      <c r="M33" s="1948">
        <v>3548108</v>
      </c>
      <c r="N33" s="1948">
        <v>619115</v>
      </c>
      <c r="O33" s="1948">
        <v>481</v>
      </c>
      <c r="P33" s="1948">
        <v>24</v>
      </c>
      <c r="Q33" s="1948">
        <v>282379</v>
      </c>
      <c r="R33" s="1948">
        <v>37831</v>
      </c>
      <c r="S33" s="1948">
        <v>0</v>
      </c>
      <c r="T33" s="1948">
        <v>717041</v>
      </c>
      <c r="U33" s="1948">
        <v>5272627</v>
      </c>
      <c r="V33" s="1948">
        <v>19680</v>
      </c>
      <c r="W33" s="235"/>
      <c r="X33" s="237"/>
      <c r="Y33" s="216"/>
      <c r="Z33" s="216"/>
      <c r="AA33" s="216"/>
      <c r="AB33" s="216"/>
      <c r="AC33" s="216"/>
    </row>
    <row r="34" spans="1:29" s="207" customFormat="1" ht="16.5" customHeight="1">
      <c r="A34" s="213">
        <v>22</v>
      </c>
      <c r="B34" s="220" t="s">
        <v>310</v>
      </c>
      <c r="C34" s="1948">
        <v>759114</v>
      </c>
      <c r="D34" s="1948">
        <v>528325</v>
      </c>
      <c r="E34" s="1948">
        <v>155105</v>
      </c>
      <c r="F34" s="1948">
        <v>1017418</v>
      </c>
      <c r="G34" s="1948">
        <v>208215</v>
      </c>
      <c r="H34" s="1948">
        <v>155329</v>
      </c>
      <c r="I34" s="1948">
        <v>242958</v>
      </c>
      <c r="J34" s="1948">
        <v>305799</v>
      </c>
      <c r="K34" s="1951">
        <v>3372263</v>
      </c>
      <c r="L34" s="1951">
        <v>24435</v>
      </c>
      <c r="M34" s="1948">
        <v>2033998</v>
      </c>
      <c r="N34" s="1948">
        <v>395348</v>
      </c>
      <c r="O34" s="1948">
        <v>315</v>
      </c>
      <c r="P34" s="1948">
        <v>12</v>
      </c>
      <c r="Q34" s="1948">
        <v>161754</v>
      </c>
      <c r="R34" s="1948">
        <v>28340</v>
      </c>
      <c r="S34" s="1948">
        <v>0</v>
      </c>
      <c r="T34" s="1948">
        <v>473789</v>
      </c>
      <c r="U34" s="1948">
        <v>3117991</v>
      </c>
      <c r="V34" s="1948">
        <v>254272</v>
      </c>
      <c r="W34" s="235"/>
      <c r="X34" s="237"/>
      <c r="Y34" s="216"/>
      <c r="Z34" s="216"/>
      <c r="AA34" s="216"/>
      <c r="AB34" s="216"/>
      <c r="AC34" s="216"/>
    </row>
    <row r="35" spans="1:29" s="207" customFormat="1" ht="16.5" customHeight="1">
      <c r="A35" s="213">
        <v>24</v>
      </c>
      <c r="B35" s="220" t="s">
        <v>148</v>
      </c>
      <c r="C35" s="1948">
        <v>854948</v>
      </c>
      <c r="D35" s="1948">
        <v>850397</v>
      </c>
      <c r="E35" s="1948">
        <v>245757</v>
      </c>
      <c r="F35" s="1948">
        <v>827916</v>
      </c>
      <c r="G35" s="1948">
        <v>235562</v>
      </c>
      <c r="H35" s="1948">
        <v>243268</v>
      </c>
      <c r="I35" s="1948">
        <v>87845</v>
      </c>
      <c r="J35" s="1948">
        <v>544845</v>
      </c>
      <c r="K35" s="1951">
        <v>3890538</v>
      </c>
      <c r="L35" s="1951">
        <v>65352</v>
      </c>
      <c r="M35" s="1948">
        <v>2559358</v>
      </c>
      <c r="N35" s="1948">
        <v>467120</v>
      </c>
      <c r="O35" s="1948">
        <v>364</v>
      </c>
      <c r="P35" s="1948">
        <v>18</v>
      </c>
      <c r="Q35" s="1948">
        <v>200823</v>
      </c>
      <c r="R35" s="1948">
        <v>21064</v>
      </c>
      <c r="S35" s="1948">
        <v>0</v>
      </c>
      <c r="T35" s="1948">
        <v>457029</v>
      </c>
      <c r="U35" s="1948">
        <v>3771128</v>
      </c>
      <c r="V35" s="1948">
        <v>119410</v>
      </c>
      <c r="W35" s="235"/>
      <c r="X35" s="237"/>
      <c r="Y35" s="216"/>
      <c r="Z35" s="216"/>
      <c r="AA35" s="216"/>
      <c r="AB35" s="216"/>
      <c r="AC35" s="216"/>
    </row>
    <row r="36" spans="1:29" s="207" customFormat="1" ht="16.5" customHeight="1">
      <c r="A36" s="213">
        <v>27</v>
      </c>
      <c r="B36" s="220" t="s">
        <v>149</v>
      </c>
      <c r="C36" s="1948">
        <v>545216</v>
      </c>
      <c r="D36" s="1948">
        <v>520754</v>
      </c>
      <c r="E36" s="1948">
        <v>136870</v>
      </c>
      <c r="F36" s="1948">
        <v>664983</v>
      </c>
      <c r="G36" s="1948">
        <v>152750</v>
      </c>
      <c r="H36" s="1948">
        <v>187122</v>
      </c>
      <c r="I36" s="1948">
        <v>19712</v>
      </c>
      <c r="J36" s="1948">
        <v>322810</v>
      </c>
      <c r="K36" s="1951">
        <v>2550217</v>
      </c>
      <c r="L36" s="1951">
        <v>29998</v>
      </c>
      <c r="M36" s="1948">
        <v>1657639</v>
      </c>
      <c r="N36" s="1948">
        <v>298948</v>
      </c>
      <c r="O36" s="1948">
        <v>227</v>
      </c>
      <c r="P36" s="1948">
        <v>13</v>
      </c>
      <c r="Q36" s="1948">
        <v>128258</v>
      </c>
      <c r="R36" s="1948">
        <v>15941</v>
      </c>
      <c r="S36" s="1948">
        <v>0</v>
      </c>
      <c r="T36" s="1948">
        <v>316780</v>
      </c>
      <c r="U36" s="1948">
        <v>2447805</v>
      </c>
      <c r="V36" s="1948">
        <v>102412</v>
      </c>
      <c r="W36" s="235"/>
      <c r="X36" s="237"/>
      <c r="Y36" s="216"/>
      <c r="Z36" s="216"/>
      <c r="AA36" s="216"/>
      <c r="AB36" s="216"/>
      <c r="AC36" s="216"/>
    </row>
    <row r="37" spans="1:29" s="207" customFormat="1" ht="16.5" customHeight="1">
      <c r="A37" s="213">
        <v>31</v>
      </c>
      <c r="B37" s="220" t="s">
        <v>62</v>
      </c>
      <c r="C37" s="1948">
        <v>784368</v>
      </c>
      <c r="D37" s="1948">
        <v>702064</v>
      </c>
      <c r="E37" s="1948">
        <v>248787</v>
      </c>
      <c r="F37" s="1948">
        <v>1280473</v>
      </c>
      <c r="G37" s="1948">
        <v>168555</v>
      </c>
      <c r="H37" s="1948">
        <v>215857</v>
      </c>
      <c r="I37" s="1948">
        <v>109365</v>
      </c>
      <c r="J37" s="1948">
        <v>389452</v>
      </c>
      <c r="K37" s="1951">
        <v>3898921</v>
      </c>
      <c r="L37" s="1951">
        <v>44878</v>
      </c>
      <c r="M37" s="1948">
        <v>2680261</v>
      </c>
      <c r="N37" s="1948">
        <v>451224</v>
      </c>
      <c r="O37" s="1948">
        <v>358</v>
      </c>
      <c r="P37" s="1948">
        <v>15</v>
      </c>
      <c r="Q37" s="1948">
        <v>182772</v>
      </c>
      <c r="R37" s="1948">
        <v>14773</v>
      </c>
      <c r="S37" s="1948">
        <v>0</v>
      </c>
      <c r="T37" s="1948">
        <v>514072</v>
      </c>
      <c r="U37" s="1948">
        <v>3888354</v>
      </c>
      <c r="V37" s="1948">
        <v>10567</v>
      </c>
      <c r="W37" s="235"/>
      <c r="X37" s="237"/>
      <c r="Y37" s="216"/>
      <c r="Z37" s="216"/>
      <c r="AA37" s="216"/>
      <c r="AB37" s="216"/>
      <c r="AC37" s="216"/>
    </row>
    <row r="38" spans="1:29" s="207" customFormat="1" ht="16.5" customHeight="1">
      <c r="A38" s="213">
        <v>32</v>
      </c>
      <c r="B38" s="220" t="s">
        <v>63</v>
      </c>
      <c r="C38" s="1948">
        <v>792861</v>
      </c>
      <c r="D38" s="1948">
        <v>837542</v>
      </c>
      <c r="E38" s="1948">
        <v>190548</v>
      </c>
      <c r="F38" s="1948">
        <v>1149020</v>
      </c>
      <c r="G38" s="1948">
        <v>194947</v>
      </c>
      <c r="H38" s="1948">
        <v>248481</v>
      </c>
      <c r="I38" s="1948">
        <v>278487</v>
      </c>
      <c r="J38" s="1948">
        <v>798879</v>
      </c>
      <c r="K38" s="1951">
        <v>4490764</v>
      </c>
      <c r="L38" s="1951">
        <v>26313</v>
      </c>
      <c r="M38" s="1948">
        <v>2675941</v>
      </c>
      <c r="N38" s="1948">
        <v>476198</v>
      </c>
      <c r="O38" s="1948">
        <v>373</v>
      </c>
      <c r="P38" s="1948">
        <v>16</v>
      </c>
      <c r="Q38" s="1948">
        <v>180150</v>
      </c>
      <c r="R38" s="1948">
        <v>17660</v>
      </c>
      <c r="S38" s="1948">
        <v>0</v>
      </c>
      <c r="T38" s="1948">
        <v>719436</v>
      </c>
      <c r="U38" s="1948">
        <v>4096088</v>
      </c>
      <c r="V38" s="1948">
        <v>394676</v>
      </c>
      <c r="W38" s="235"/>
      <c r="X38" s="237"/>
      <c r="Y38" s="216"/>
      <c r="Z38" s="216"/>
      <c r="AA38" s="216"/>
      <c r="AB38" s="216"/>
      <c r="AC38" s="216"/>
    </row>
    <row r="39" spans="1:29" s="207" customFormat="1" ht="16.5" customHeight="1">
      <c r="A39" s="213">
        <v>37</v>
      </c>
      <c r="B39" s="220" t="s">
        <v>64</v>
      </c>
      <c r="C39" s="1948">
        <v>293971</v>
      </c>
      <c r="D39" s="1948">
        <v>314907</v>
      </c>
      <c r="E39" s="1948">
        <v>82160</v>
      </c>
      <c r="F39" s="1948">
        <v>457806</v>
      </c>
      <c r="G39" s="1948">
        <v>103189</v>
      </c>
      <c r="H39" s="1948">
        <v>98802</v>
      </c>
      <c r="I39" s="1948">
        <v>36923</v>
      </c>
      <c r="J39" s="1948">
        <v>189761</v>
      </c>
      <c r="K39" s="1951">
        <v>1577520</v>
      </c>
      <c r="L39" s="1951">
        <v>26455</v>
      </c>
      <c r="M39" s="1948">
        <v>1061836</v>
      </c>
      <c r="N39" s="1948">
        <v>179406</v>
      </c>
      <c r="O39" s="1948">
        <v>139</v>
      </c>
      <c r="P39" s="1948">
        <v>8</v>
      </c>
      <c r="Q39" s="1948">
        <v>78554</v>
      </c>
      <c r="R39" s="1948">
        <v>10258</v>
      </c>
      <c r="S39" s="1948">
        <v>0</v>
      </c>
      <c r="T39" s="1948">
        <v>178990</v>
      </c>
      <c r="U39" s="1948">
        <v>1535645</v>
      </c>
      <c r="V39" s="1948">
        <v>41875</v>
      </c>
      <c r="W39" s="235"/>
      <c r="X39" s="237"/>
      <c r="Y39" s="216"/>
      <c r="Z39" s="216"/>
      <c r="AA39" s="216"/>
      <c r="AB39" s="216"/>
      <c r="AC39" s="216"/>
    </row>
    <row r="40" spans="1:29" s="207" customFormat="1" ht="16.5" customHeight="1">
      <c r="A40" s="213">
        <v>39</v>
      </c>
      <c r="B40" s="220" t="s">
        <v>65</v>
      </c>
      <c r="C40" s="1948">
        <v>380294</v>
      </c>
      <c r="D40" s="1948">
        <v>372204</v>
      </c>
      <c r="E40" s="1948">
        <v>102898</v>
      </c>
      <c r="F40" s="1948">
        <v>588805</v>
      </c>
      <c r="G40" s="1948">
        <v>121600</v>
      </c>
      <c r="H40" s="1948">
        <v>132685</v>
      </c>
      <c r="I40" s="1948">
        <v>20</v>
      </c>
      <c r="J40" s="1948">
        <v>233483</v>
      </c>
      <c r="K40" s="1951">
        <v>1931988</v>
      </c>
      <c r="L40" s="1951">
        <v>42601</v>
      </c>
      <c r="M40" s="1948">
        <v>1296736</v>
      </c>
      <c r="N40" s="1948">
        <v>244431</v>
      </c>
      <c r="O40" s="1948">
        <v>192</v>
      </c>
      <c r="P40" s="1948">
        <v>9</v>
      </c>
      <c r="Q40" s="1948">
        <v>95436</v>
      </c>
      <c r="R40" s="1948">
        <v>14299</v>
      </c>
      <c r="S40" s="1948">
        <v>0</v>
      </c>
      <c r="T40" s="1948">
        <v>233135</v>
      </c>
      <c r="U40" s="1948">
        <v>1926840</v>
      </c>
      <c r="V40" s="1948">
        <v>5149</v>
      </c>
      <c r="W40" s="235"/>
      <c r="X40" s="237"/>
      <c r="Y40" s="216"/>
      <c r="Z40" s="216"/>
      <c r="AA40" s="216"/>
      <c r="AB40" s="216"/>
      <c r="AC40" s="216"/>
    </row>
    <row r="41" spans="1:29" s="207" customFormat="1" ht="16.5" customHeight="1">
      <c r="A41" s="213">
        <v>40</v>
      </c>
      <c r="B41" s="220" t="s">
        <v>311</v>
      </c>
      <c r="C41" s="1948">
        <v>271710</v>
      </c>
      <c r="D41" s="1948">
        <v>279165</v>
      </c>
      <c r="E41" s="1948">
        <v>71249</v>
      </c>
      <c r="F41" s="1948">
        <v>359551</v>
      </c>
      <c r="G41" s="1948">
        <v>94703</v>
      </c>
      <c r="H41" s="1948">
        <v>67637</v>
      </c>
      <c r="I41" s="1948">
        <v>34257</v>
      </c>
      <c r="J41" s="1948">
        <v>164719</v>
      </c>
      <c r="K41" s="1951">
        <v>1342991</v>
      </c>
      <c r="L41" s="1951">
        <v>21200</v>
      </c>
      <c r="M41" s="1948">
        <v>867477</v>
      </c>
      <c r="N41" s="1948">
        <v>154463</v>
      </c>
      <c r="O41" s="1948">
        <v>120</v>
      </c>
      <c r="P41" s="1948">
        <v>7</v>
      </c>
      <c r="Q41" s="1948">
        <v>66306</v>
      </c>
      <c r="R41" s="1948">
        <v>8324</v>
      </c>
      <c r="S41" s="1948">
        <v>0</v>
      </c>
      <c r="T41" s="1948">
        <v>172538</v>
      </c>
      <c r="U41" s="1948">
        <v>1290435</v>
      </c>
      <c r="V41" s="1948">
        <v>52556</v>
      </c>
      <c r="W41" s="235"/>
      <c r="X41" s="237"/>
      <c r="Y41" s="216"/>
      <c r="Z41" s="216"/>
      <c r="AA41" s="216"/>
      <c r="AB41" s="216"/>
      <c r="AC41" s="216"/>
    </row>
    <row r="42" spans="1:29" s="207" customFormat="1" ht="16.5" customHeight="1">
      <c r="A42" s="213">
        <v>42</v>
      </c>
      <c r="B42" s="220" t="s">
        <v>66</v>
      </c>
      <c r="C42" s="1948">
        <v>755928</v>
      </c>
      <c r="D42" s="1948">
        <v>702393</v>
      </c>
      <c r="E42" s="1948">
        <v>191232</v>
      </c>
      <c r="F42" s="1948">
        <v>955461</v>
      </c>
      <c r="G42" s="1948">
        <v>187258</v>
      </c>
      <c r="H42" s="1948">
        <v>187550</v>
      </c>
      <c r="I42" s="1948">
        <v>166235</v>
      </c>
      <c r="J42" s="1948">
        <v>373107</v>
      </c>
      <c r="K42" s="1951">
        <v>3519164</v>
      </c>
      <c r="L42" s="1951">
        <v>46995</v>
      </c>
      <c r="M42" s="1948">
        <v>2245069</v>
      </c>
      <c r="N42" s="1948">
        <v>435272</v>
      </c>
      <c r="O42" s="1948">
        <v>344</v>
      </c>
      <c r="P42" s="1948">
        <v>14</v>
      </c>
      <c r="Q42" s="1948">
        <v>177626</v>
      </c>
      <c r="R42" s="1948">
        <v>18451</v>
      </c>
      <c r="S42" s="1948">
        <v>0</v>
      </c>
      <c r="T42" s="1948">
        <v>393655</v>
      </c>
      <c r="U42" s="1948">
        <v>3317427</v>
      </c>
      <c r="V42" s="1948">
        <v>201738</v>
      </c>
      <c r="W42" s="235"/>
      <c r="X42" s="237"/>
      <c r="Y42" s="216"/>
      <c r="Z42" s="216"/>
      <c r="AA42" s="216"/>
      <c r="AB42" s="216"/>
      <c r="AC42" s="216"/>
    </row>
    <row r="43" spans="1:29" s="207" customFormat="1" ht="16.5" customHeight="1">
      <c r="A43" s="213">
        <v>43</v>
      </c>
      <c r="B43" s="220" t="s">
        <v>312</v>
      </c>
      <c r="C43" s="1948">
        <v>1780339</v>
      </c>
      <c r="D43" s="1948">
        <v>1975484</v>
      </c>
      <c r="E43" s="1948">
        <v>480895</v>
      </c>
      <c r="F43" s="1948">
        <v>2420166</v>
      </c>
      <c r="G43" s="1948">
        <v>494943</v>
      </c>
      <c r="H43" s="1948">
        <v>587918</v>
      </c>
      <c r="I43" s="1948">
        <v>48830</v>
      </c>
      <c r="J43" s="1948">
        <v>1032977</v>
      </c>
      <c r="K43" s="1951">
        <v>8821552</v>
      </c>
      <c r="L43" s="1951">
        <v>118133</v>
      </c>
      <c r="M43" s="1948">
        <v>6026289</v>
      </c>
      <c r="N43" s="1948">
        <v>1081420</v>
      </c>
      <c r="O43" s="1948">
        <v>847</v>
      </c>
      <c r="P43" s="1948">
        <v>41</v>
      </c>
      <c r="Q43" s="1948">
        <v>450840</v>
      </c>
      <c r="R43" s="1948">
        <v>50939</v>
      </c>
      <c r="S43" s="1948">
        <v>0</v>
      </c>
      <c r="T43" s="1948">
        <v>991579</v>
      </c>
      <c r="U43" s="1948">
        <v>8720087</v>
      </c>
      <c r="V43" s="1948">
        <v>101465</v>
      </c>
      <c r="W43" s="235"/>
      <c r="X43" s="237"/>
      <c r="Y43" s="216"/>
      <c r="Z43" s="216"/>
      <c r="AA43" s="216"/>
      <c r="AB43" s="216"/>
      <c r="AC43" s="216"/>
    </row>
    <row r="44" spans="1:29" s="207" customFormat="1" ht="16.5" customHeight="1">
      <c r="A44" s="213">
        <v>45</v>
      </c>
      <c r="B44" s="220" t="s">
        <v>67</v>
      </c>
      <c r="C44" s="1948">
        <v>356626</v>
      </c>
      <c r="D44" s="1948">
        <v>376844</v>
      </c>
      <c r="E44" s="1948">
        <v>145455</v>
      </c>
      <c r="F44" s="1948">
        <v>647165</v>
      </c>
      <c r="G44" s="1948">
        <v>97086</v>
      </c>
      <c r="H44" s="1948">
        <v>97031</v>
      </c>
      <c r="I44" s="1948">
        <v>641</v>
      </c>
      <c r="J44" s="1948">
        <v>221762</v>
      </c>
      <c r="K44" s="1951">
        <v>1942611</v>
      </c>
      <c r="L44" s="1951">
        <v>18808</v>
      </c>
      <c r="M44" s="1948">
        <v>1349098</v>
      </c>
      <c r="N44" s="1948">
        <v>226964</v>
      </c>
      <c r="O44" s="1948">
        <v>179</v>
      </c>
      <c r="P44" s="1948">
        <v>9</v>
      </c>
      <c r="Q44" s="1948">
        <v>93001</v>
      </c>
      <c r="R44" s="1948">
        <v>17541</v>
      </c>
      <c r="S44" s="1948">
        <v>0</v>
      </c>
      <c r="T44" s="1948">
        <v>236171</v>
      </c>
      <c r="U44" s="1948">
        <v>1941771</v>
      </c>
      <c r="V44" s="1948">
        <v>839</v>
      </c>
      <c r="W44" s="235"/>
      <c r="X44" s="237"/>
      <c r="Y44" s="216"/>
      <c r="Z44" s="216"/>
      <c r="AA44" s="216"/>
      <c r="AB44" s="216"/>
      <c r="AC44" s="216"/>
    </row>
    <row r="45" spans="1:29" s="207" customFormat="1" ht="16.5" customHeight="1">
      <c r="A45" s="213">
        <v>46</v>
      </c>
      <c r="B45" s="220" t="s">
        <v>68</v>
      </c>
      <c r="C45" s="1948">
        <v>372187</v>
      </c>
      <c r="D45" s="1948">
        <v>575009</v>
      </c>
      <c r="E45" s="1948">
        <v>146167</v>
      </c>
      <c r="F45" s="1948">
        <v>481427</v>
      </c>
      <c r="G45" s="1948">
        <v>131984</v>
      </c>
      <c r="H45" s="1948">
        <v>206076</v>
      </c>
      <c r="I45" s="1948">
        <v>3222</v>
      </c>
      <c r="J45" s="1948">
        <v>355166</v>
      </c>
      <c r="K45" s="1951">
        <v>2271239</v>
      </c>
      <c r="L45" s="1951">
        <v>33394</v>
      </c>
      <c r="M45" s="1948">
        <v>1608370</v>
      </c>
      <c r="N45" s="1948">
        <v>245597</v>
      </c>
      <c r="O45" s="1948">
        <v>189</v>
      </c>
      <c r="P45" s="1948">
        <v>12</v>
      </c>
      <c r="Q45" s="1948">
        <v>108170</v>
      </c>
      <c r="R45" s="1948">
        <v>6909</v>
      </c>
      <c r="S45" s="1948">
        <v>0</v>
      </c>
      <c r="T45" s="1948">
        <v>265674</v>
      </c>
      <c r="U45" s="1948">
        <v>2268315</v>
      </c>
      <c r="V45" s="1948">
        <v>2924</v>
      </c>
      <c r="W45" s="235"/>
      <c r="X45" s="237"/>
      <c r="Y45" s="216"/>
      <c r="Z45" s="216"/>
      <c r="AA45" s="216"/>
      <c r="AB45" s="216"/>
      <c r="AC45" s="216"/>
    </row>
    <row r="46" spans="1:29" s="207" customFormat="1" ht="16.5" customHeight="1">
      <c r="A46" s="223">
        <v>50</v>
      </c>
      <c r="B46" s="224" t="s">
        <v>151</v>
      </c>
      <c r="C46" s="1948">
        <v>1092552</v>
      </c>
      <c r="D46" s="1948">
        <v>1021013</v>
      </c>
      <c r="E46" s="1948">
        <v>257684</v>
      </c>
      <c r="F46" s="1948">
        <v>1061132</v>
      </c>
      <c r="G46" s="1948">
        <v>299335</v>
      </c>
      <c r="H46" s="1948">
        <v>287177</v>
      </c>
      <c r="I46" s="1948">
        <v>103992</v>
      </c>
      <c r="J46" s="1948">
        <v>559864</v>
      </c>
      <c r="K46" s="1951">
        <v>4682748</v>
      </c>
      <c r="L46" s="1951">
        <v>72352</v>
      </c>
      <c r="M46" s="1948">
        <v>3044492</v>
      </c>
      <c r="N46" s="1948">
        <v>581296</v>
      </c>
      <c r="O46" s="1948">
        <v>448</v>
      </c>
      <c r="P46" s="1948">
        <v>24</v>
      </c>
      <c r="Q46" s="1948">
        <v>269224</v>
      </c>
      <c r="R46" s="1948">
        <v>38172</v>
      </c>
      <c r="S46" s="1948">
        <v>0</v>
      </c>
      <c r="T46" s="1948">
        <v>621636</v>
      </c>
      <c r="U46" s="1948">
        <v>4627645</v>
      </c>
      <c r="V46" s="1948">
        <v>55103</v>
      </c>
      <c r="W46" s="235"/>
      <c r="X46" s="237"/>
      <c r="Y46" s="216"/>
      <c r="Z46" s="216"/>
      <c r="AA46" s="216"/>
      <c r="AB46" s="216"/>
      <c r="AC46" s="216"/>
    </row>
    <row r="47" spans="1:29" s="207" customFormat="1" ht="16.5" customHeight="1">
      <c r="A47" s="213">
        <v>57</v>
      </c>
      <c r="B47" s="220" t="s">
        <v>152</v>
      </c>
      <c r="C47" s="1948">
        <v>456646</v>
      </c>
      <c r="D47" s="1948">
        <v>593782</v>
      </c>
      <c r="E47" s="1948">
        <v>144009</v>
      </c>
      <c r="F47" s="1948">
        <v>640619</v>
      </c>
      <c r="G47" s="1948">
        <v>176844</v>
      </c>
      <c r="H47" s="1948">
        <v>134988</v>
      </c>
      <c r="I47" s="1948">
        <v>0</v>
      </c>
      <c r="J47" s="1948">
        <v>315156</v>
      </c>
      <c r="K47" s="1951">
        <v>2462042</v>
      </c>
      <c r="L47" s="1951">
        <v>37593</v>
      </c>
      <c r="M47" s="1948">
        <v>1625576</v>
      </c>
      <c r="N47" s="1948">
        <v>288599</v>
      </c>
      <c r="O47" s="1948">
        <v>218</v>
      </c>
      <c r="P47" s="1948">
        <v>13</v>
      </c>
      <c r="Q47" s="1948">
        <v>119365</v>
      </c>
      <c r="R47" s="1948">
        <v>11961</v>
      </c>
      <c r="S47" s="1948">
        <v>0</v>
      </c>
      <c r="T47" s="1948">
        <v>316266</v>
      </c>
      <c r="U47" s="1948">
        <v>2399590</v>
      </c>
      <c r="V47" s="1948">
        <v>62452</v>
      </c>
      <c r="W47" s="235"/>
      <c r="X47" s="237"/>
      <c r="Y47" s="216"/>
      <c r="Z47" s="216"/>
      <c r="AA47" s="216"/>
      <c r="AB47" s="216"/>
      <c r="AC47" s="216"/>
    </row>
    <row r="48" spans="1:29" s="207" customFormat="1" ht="16.5" customHeight="1">
      <c r="A48" s="213">
        <v>62</v>
      </c>
      <c r="B48" s="220" t="s">
        <v>119</v>
      </c>
      <c r="C48" s="1948">
        <v>355431</v>
      </c>
      <c r="D48" s="1948">
        <v>516809</v>
      </c>
      <c r="E48" s="1948">
        <v>87125</v>
      </c>
      <c r="F48" s="1948">
        <v>446281</v>
      </c>
      <c r="G48" s="1948">
        <v>130121</v>
      </c>
      <c r="H48" s="1948">
        <v>96360</v>
      </c>
      <c r="I48" s="1948">
        <v>7064</v>
      </c>
      <c r="J48" s="1948">
        <v>286476</v>
      </c>
      <c r="K48" s="1951">
        <v>1925667</v>
      </c>
      <c r="L48" s="1951">
        <v>6504</v>
      </c>
      <c r="M48" s="1948">
        <v>1309926</v>
      </c>
      <c r="N48" s="1948">
        <v>217966</v>
      </c>
      <c r="O48" s="1948">
        <v>166</v>
      </c>
      <c r="P48" s="1948">
        <v>10</v>
      </c>
      <c r="Q48" s="1948">
        <v>90759</v>
      </c>
      <c r="R48" s="1948">
        <v>10278</v>
      </c>
      <c r="S48" s="1948">
        <v>0</v>
      </c>
      <c r="T48" s="1948">
        <v>239895</v>
      </c>
      <c r="U48" s="1948">
        <v>1875505</v>
      </c>
      <c r="V48" s="1948">
        <v>50162</v>
      </c>
      <c r="W48" s="235"/>
      <c r="X48" s="237"/>
      <c r="Y48" s="216"/>
      <c r="Z48" s="216"/>
      <c r="AA48" s="216"/>
      <c r="AB48" s="216"/>
      <c r="AC48" s="216"/>
    </row>
    <row r="49" spans="1:29" s="207" customFormat="1" ht="16.5" customHeight="1">
      <c r="A49" s="213">
        <v>65</v>
      </c>
      <c r="B49" s="220" t="s">
        <v>314</v>
      </c>
      <c r="C49" s="1948">
        <v>504209</v>
      </c>
      <c r="D49" s="1948">
        <v>716043</v>
      </c>
      <c r="E49" s="1948">
        <v>175819</v>
      </c>
      <c r="F49" s="1948">
        <v>836059</v>
      </c>
      <c r="G49" s="1948">
        <v>197928</v>
      </c>
      <c r="H49" s="1948">
        <v>191528</v>
      </c>
      <c r="I49" s="1948">
        <v>26321</v>
      </c>
      <c r="J49" s="1948">
        <v>505364</v>
      </c>
      <c r="K49" s="1951">
        <v>3153271</v>
      </c>
      <c r="L49" s="1951">
        <v>33925</v>
      </c>
      <c r="M49" s="1948">
        <v>2127899</v>
      </c>
      <c r="N49" s="1948">
        <v>349505</v>
      </c>
      <c r="O49" s="1948">
        <v>267</v>
      </c>
      <c r="P49" s="1948">
        <v>16</v>
      </c>
      <c r="Q49" s="1948">
        <v>159758</v>
      </c>
      <c r="R49" s="1948">
        <v>11543</v>
      </c>
      <c r="S49" s="1948">
        <v>0</v>
      </c>
      <c r="T49" s="1948">
        <v>366417</v>
      </c>
      <c r="U49" s="1948">
        <v>3049330</v>
      </c>
      <c r="V49" s="1948">
        <v>103941</v>
      </c>
      <c r="W49" s="235"/>
      <c r="X49" s="237"/>
      <c r="Y49" s="216"/>
      <c r="Z49" s="216"/>
      <c r="AA49" s="216"/>
      <c r="AB49" s="216"/>
      <c r="AC49" s="216"/>
    </row>
    <row r="50" spans="1:29" s="207" customFormat="1" ht="16.5" customHeight="1">
      <c r="A50" s="213">
        <v>70</v>
      </c>
      <c r="B50" s="220" t="s">
        <v>153</v>
      </c>
      <c r="C50" s="1948">
        <v>638672</v>
      </c>
      <c r="D50" s="1948">
        <v>731368</v>
      </c>
      <c r="E50" s="1948">
        <v>233539</v>
      </c>
      <c r="F50" s="1948">
        <v>1032861</v>
      </c>
      <c r="G50" s="1948">
        <v>196951</v>
      </c>
      <c r="H50" s="1948">
        <v>232212</v>
      </c>
      <c r="I50" s="1948">
        <v>55544</v>
      </c>
      <c r="J50" s="1948">
        <v>546452</v>
      </c>
      <c r="K50" s="1951">
        <v>3667598</v>
      </c>
      <c r="L50" s="1951">
        <v>52316</v>
      </c>
      <c r="M50" s="1948">
        <v>2389611</v>
      </c>
      <c r="N50" s="1948">
        <v>425334</v>
      </c>
      <c r="O50" s="1948">
        <v>333</v>
      </c>
      <c r="P50" s="1948">
        <v>18</v>
      </c>
      <c r="Q50" s="1948">
        <v>188732</v>
      </c>
      <c r="R50" s="1948">
        <v>21242</v>
      </c>
      <c r="S50" s="1948">
        <v>0</v>
      </c>
      <c r="T50" s="1948">
        <v>441779</v>
      </c>
      <c r="U50" s="1948">
        <v>3519364</v>
      </c>
      <c r="V50" s="1948">
        <v>148235</v>
      </c>
      <c r="W50" s="235"/>
      <c r="X50" s="237"/>
      <c r="Y50" s="216"/>
      <c r="Z50" s="216"/>
      <c r="AA50" s="216"/>
      <c r="AB50" s="216"/>
      <c r="AC50" s="216"/>
    </row>
    <row r="51" spans="1:29" s="207" customFormat="1" ht="16.5" customHeight="1">
      <c r="A51" s="213">
        <v>73</v>
      </c>
      <c r="B51" s="220" t="s">
        <v>316</v>
      </c>
      <c r="C51" s="1948">
        <v>1571581</v>
      </c>
      <c r="D51" s="1948">
        <v>1679295</v>
      </c>
      <c r="E51" s="1948">
        <v>485828</v>
      </c>
      <c r="F51" s="1948">
        <v>1914593</v>
      </c>
      <c r="G51" s="1948">
        <v>447167</v>
      </c>
      <c r="H51" s="1948">
        <v>410511</v>
      </c>
      <c r="I51" s="1948">
        <v>376062</v>
      </c>
      <c r="J51" s="1948">
        <v>1108117</v>
      </c>
      <c r="K51" s="1951">
        <v>7993154</v>
      </c>
      <c r="L51" s="1951">
        <v>63639</v>
      </c>
      <c r="M51" s="1948">
        <v>5267021</v>
      </c>
      <c r="N51" s="1948">
        <v>874211</v>
      </c>
      <c r="O51" s="1948">
        <v>676</v>
      </c>
      <c r="P51" s="1948">
        <v>38</v>
      </c>
      <c r="Q51" s="1948">
        <v>367937</v>
      </c>
      <c r="R51" s="1948">
        <v>43866</v>
      </c>
      <c r="S51" s="1948">
        <v>0</v>
      </c>
      <c r="T51" s="1948">
        <v>928685</v>
      </c>
      <c r="U51" s="1948">
        <v>7546073</v>
      </c>
      <c r="V51" s="1948">
        <v>447081</v>
      </c>
      <c r="W51" s="235"/>
      <c r="X51" s="237"/>
      <c r="Y51" s="216"/>
      <c r="Z51" s="216"/>
      <c r="AA51" s="216"/>
      <c r="AB51" s="216"/>
      <c r="AC51" s="216"/>
    </row>
    <row r="52" spans="1:29" s="207" customFormat="1" ht="16.5" customHeight="1">
      <c r="A52" s="213">
        <v>79</v>
      </c>
      <c r="B52" s="220" t="s">
        <v>318</v>
      </c>
      <c r="C52" s="1948">
        <v>944689</v>
      </c>
      <c r="D52" s="1948">
        <v>1051962</v>
      </c>
      <c r="E52" s="1948">
        <v>340903</v>
      </c>
      <c r="F52" s="1948">
        <v>1109025</v>
      </c>
      <c r="G52" s="1948">
        <v>251938</v>
      </c>
      <c r="H52" s="1948">
        <v>290558</v>
      </c>
      <c r="I52" s="1948">
        <v>38026</v>
      </c>
      <c r="J52" s="1948">
        <v>696588</v>
      </c>
      <c r="K52" s="1951">
        <v>4723689</v>
      </c>
      <c r="L52" s="1951">
        <v>53705</v>
      </c>
      <c r="M52" s="1948">
        <v>3175484</v>
      </c>
      <c r="N52" s="1948">
        <v>562181</v>
      </c>
      <c r="O52" s="1948">
        <v>437</v>
      </c>
      <c r="P52" s="1948">
        <v>24</v>
      </c>
      <c r="Q52" s="1948">
        <v>254789</v>
      </c>
      <c r="R52" s="1948">
        <v>31229</v>
      </c>
      <c r="S52" s="1948">
        <v>0</v>
      </c>
      <c r="T52" s="1948">
        <v>591484</v>
      </c>
      <c r="U52" s="1948">
        <v>4669333</v>
      </c>
      <c r="V52" s="1948">
        <v>54356</v>
      </c>
      <c r="W52" s="235"/>
      <c r="X52" s="237"/>
      <c r="Y52" s="216"/>
      <c r="Z52" s="216"/>
      <c r="AA52" s="216"/>
      <c r="AB52" s="216"/>
      <c r="AC52" s="216"/>
    </row>
    <row r="53" spans="1:29" s="207" customFormat="1" ht="16.5" customHeight="1">
      <c r="A53" s="213">
        <v>86</v>
      </c>
      <c r="B53" s="220" t="s">
        <v>154</v>
      </c>
      <c r="C53" s="1948">
        <v>1457021</v>
      </c>
      <c r="D53" s="1948">
        <v>1657469</v>
      </c>
      <c r="E53" s="1948">
        <v>263861</v>
      </c>
      <c r="F53" s="1948">
        <v>1399287</v>
      </c>
      <c r="G53" s="1948">
        <v>355995</v>
      </c>
      <c r="H53" s="1948">
        <v>408410</v>
      </c>
      <c r="I53" s="1948">
        <v>24742</v>
      </c>
      <c r="J53" s="1948">
        <v>818751</v>
      </c>
      <c r="K53" s="1951">
        <v>6385537</v>
      </c>
      <c r="L53" s="1951">
        <v>16071</v>
      </c>
      <c r="M53" s="1948">
        <v>4288400</v>
      </c>
      <c r="N53" s="1948">
        <v>777366</v>
      </c>
      <c r="O53" s="1948">
        <v>591</v>
      </c>
      <c r="P53" s="1948">
        <v>35</v>
      </c>
      <c r="Q53" s="1948">
        <v>373859</v>
      </c>
      <c r="R53" s="1948">
        <v>36229</v>
      </c>
      <c r="S53" s="1948">
        <v>0</v>
      </c>
      <c r="T53" s="1948">
        <v>837984</v>
      </c>
      <c r="U53" s="1948">
        <v>6330536</v>
      </c>
      <c r="V53" s="1948">
        <v>55000</v>
      </c>
      <c r="W53" s="235"/>
      <c r="X53" s="237"/>
      <c r="Y53" s="216"/>
      <c r="Z53" s="216"/>
      <c r="AA53" s="216"/>
      <c r="AB53" s="216"/>
      <c r="AC53" s="216"/>
    </row>
    <row r="54" spans="1:29" s="207" customFormat="1" ht="16.5" customHeight="1">
      <c r="A54" s="213">
        <v>93</v>
      </c>
      <c r="B54" s="220" t="s">
        <v>320</v>
      </c>
      <c r="C54" s="1948">
        <v>1640441</v>
      </c>
      <c r="D54" s="1948">
        <v>1743686</v>
      </c>
      <c r="E54" s="1948">
        <v>308784</v>
      </c>
      <c r="F54" s="1948">
        <v>1231393</v>
      </c>
      <c r="G54" s="1948">
        <v>463545</v>
      </c>
      <c r="H54" s="1948">
        <v>321226</v>
      </c>
      <c r="I54" s="1948">
        <v>159574</v>
      </c>
      <c r="J54" s="1948">
        <v>903294</v>
      </c>
      <c r="K54" s="1951">
        <v>6771945</v>
      </c>
      <c r="L54" s="1951">
        <v>20296</v>
      </c>
      <c r="M54" s="1948">
        <v>4476051</v>
      </c>
      <c r="N54" s="1948">
        <v>834555</v>
      </c>
      <c r="O54" s="1948">
        <v>644</v>
      </c>
      <c r="P54" s="1948">
        <v>35</v>
      </c>
      <c r="Q54" s="1948">
        <v>411966</v>
      </c>
      <c r="R54" s="1948">
        <v>34662</v>
      </c>
      <c r="S54" s="1948">
        <v>0</v>
      </c>
      <c r="T54" s="1948">
        <v>897979</v>
      </c>
      <c r="U54" s="1948">
        <v>6676188</v>
      </c>
      <c r="V54" s="1948">
        <v>95756</v>
      </c>
      <c r="W54" s="235"/>
      <c r="X54" s="237"/>
      <c r="Y54" s="216"/>
      <c r="Z54" s="216"/>
      <c r="AA54" s="216"/>
      <c r="AB54" s="216"/>
      <c r="AC54" s="216"/>
    </row>
    <row r="55" spans="1:29" s="207" customFormat="1" ht="16.5" customHeight="1">
      <c r="A55" s="225">
        <v>95</v>
      </c>
      <c r="B55" s="226" t="s">
        <v>321</v>
      </c>
      <c r="C55" s="1952">
        <v>1901544</v>
      </c>
      <c r="D55" s="1952">
        <v>2298376</v>
      </c>
      <c r="E55" s="1955">
        <v>671070</v>
      </c>
      <c r="F55" s="1955">
        <v>1914839</v>
      </c>
      <c r="G55" s="1955">
        <v>621530</v>
      </c>
      <c r="H55" s="1955">
        <v>573733</v>
      </c>
      <c r="I55" s="1955">
        <v>250522</v>
      </c>
      <c r="J55" s="1955">
        <v>1376180</v>
      </c>
      <c r="K55" s="1952">
        <v>9607795</v>
      </c>
      <c r="L55" s="1952">
        <v>120261</v>
      </c>
      <c r="M55" s="1955">
        <v>6078016</v>
      </c>
      <c r="N55" s="1955">
        <v>1248840</v>
      </c>
      <c r="O55" s="1952">
        <v>967</v>
      </c>
      <c r="P55" s="1955">
        <v>51</v>
      </c>
      <c r="Q55" s="1955">
        <v>538709</v>
      </c>
      <c r="R55" s="1952">
        <v>110323</v>
      </c>
      <c r="S55" s="1955">
        <v>0</v>
      </c>
      <c r="T55" s="1952">
        <v>1294291</v>
      </c>
      <c r="U55" s="1955">
        <v>9391457</v>
      </c>
      <c r="V55" s="1955">
        <v>216338</v>
      </c>
      <c r="W55" s="235"/>
      <c r="X55" s="237"/>
      <c r="Y55" s="216"/>
      <c r="Z55" s="216"/>
      <c r="AA55" s="216"/>
      <c r="AB55" s="216"/>
      <c r="AC55" s="216"/>
    </row>
    <row r="56" spans="1:29" s="207" customFormat="1" ht="16.5" customHeight="1">
      <c r="A56" s="213">
        <v>301</v>
      </c>
      <c r="B56" s="220" t="s">
        <v>70</v>
      </c>
      <c r="C56" s="1948">
        <v>153701</v>
      </c>
      <c r="D56" s="1948">
        <v>224482</v>
      </c>
      <c r="E56" s="1948">
        <v>0</v>
      </c>
      <c r="F56" s="1948">
        <v>59696</v>
      </c>
      <c r="G56" s="1948">
        <v>1459</v>
      </c>
      <c r="H56" s="1948">
        <v>0</v>
      </c>
      <c r="I56" s="1948">
        <v>159320</v>
      </c>
      <c r="J56" s="1948">
        <v>8941</v>
      </c>
      <c r="K56" s="1951">
        <v>607599</v>
      </c>
      <c r="L56" s="1951">
        <v>42420</v>
      </c>
      <c r="M56" s="1948">
        <v>310809</v>
      </c>
      <c r="N56" s="1948">
        <v>70343</v>
      </c>
      <c r="O56" s="1948">
        <v>50</v>
      </c>
      <c r="P56" s="1948">
        <v>3</v>
      </c>
      <c r="Q56" s="1948">
        <v>31009</v>
      </c>
      <c r="R56" s="1948">
        <v>9406</v>
      </c>
      <c r="S56" s="1948">
        <v>0</v>
      </c>
      <c r="T56" s="1948">
        <v>15208</v>
      </c>
      <c r="U56" s="1948">
        <v>479248</v>
      </c>
      <c r="V56" s="1948">
        <v>128352</v>
      </c>
      <c r="W56" s="235"/>
      <c r="X56" s="237"/>
      <c r="Y56" s="216"/>
      <c r="Z56" s="216"/>
      <c r="AA56" s="216"/>
      <c r="AB56" s="216"/>
      <c r="AC56" s="216"/>
    </row>
    <row r="57" spans="1:29" s="207" customFormat="1" ht="16.5" customHeight="1">
      <c r="A57" s="213">
        <v>302</v>
      </c>
      <c r="B57" s="220" t="s">
        <v>74</v>
      </c>
      <c r="C57" s="1948">
        <v>0</v>
      </c>
      <c r="D57" s="1948">
        <v>0</v>
      </c>
      <c r="E57" s="1948">
        <v>0</v>
      </c>
      <c r="F57" s="1948">
        <v>0</v>
      </c>
      <c r="G57" s="1948">
        <v>0</v>
      </c>
      <c r="H57" s="1948">
        <v>0</v>
      </c>
      <c r="I57" s="1948">
        <v>0</v>
      </c>
      <c r="J57" s="1948">
        <v>0</v>
      </c>
      <c r="K57" s="1951">
        <v>0</v>
      </c>
      <c r="L57" s="1951">
        <v>0</v>
      </c>
      <c r="M57" s="1948">
        <v>0</v>
      </c>
      <c r="N57" s="1948">
        <v>0</v>
      </c>
      <c r="O57" s="1948">
        <v>0</v>
      </c>
      <c r="P57" s="1948">
        <v>0</v>
      </c>
      <c r="Q57" s="1948">
        <v>0</v>
      </c>
      <c r="R57" s="1948">
        <v>0</v>
      </c>
      <c r="S57" s="1948">
        <v>0</v>
      </c>
      <c r="T57" s="1948">
        <v>0</v>
      </c>
      <c r="U57" s="1948">
        <v>0</v>
      </c>
      <c r="V57" s="1948">
        <v>0</v>
      </c>
      <c r="W57" s="235"/>
      <c r="X57" s="237"/>
      <c r="Y57" s="216"/>
      <c r="Z57" s="216"/>
      <c r="AA57" s="216"/>
      <c r="AB57" s="216"/>
      <c r="AC57" s="216"/>
    </row>
    <row r="58" spans="1:29" s="207" customFormat="1" ht="16.5" customHeight="1">
      <c r="A58" s="213">
        <v>303</v>
      </c>
      <c r="B58" s="220" t="s">
        <v>75</v>
      </c>
      <c r="C58" s="1948">
        <v>32636</v>
      </c>
      <c r="D58" s="1948">
        <v>43701</v>
      </c>
      <c r="E58" s="1948">
        <v>0</v>
      </c>
      <c r="F58" s="1948">
        <v>0</v>
      </c>
      <c r="G58" s="1948">
        <v>333</v>
      </c>
      <c r="H58" s="1948">
        <v>0</v>
      </c>
      <c r="I58" s="1948">
        <v>30148</v>
      </c>
      <c r="J58" s="1948">
        <v>23345</v>
      </c>
      <c r="K58" s="1951">
        <v>130163</v>
      </c>
      <c r="L58" s="1951">
        <v>17439</v>
      </c>
      <c r="M58" s="1948">
        <v>56847</v>
      </c>
      <c r="N58" s="1948">
        <v>15205</v>
      </c>
      <c r="O58" s="1948">
        <v>3146</v>
      </c>
      <c r="P58" s="1948">
        <v>1</v>
      </c>
      <c r="Q58" s="1948">
        <v>7543</v>
      </c>
      <c r="R58" s="1948">
        <v>1988</v>
      </c>
      <c r="S58" s="1948">
        <v>0</v>
      </c>
      <c r="T58" s="1948">
        <v>5293</v>
      </c>
      <c r="U58" s="1948">
        <v>107462</v>
      </c>
      <c r="V58" s="1948">
        <v>22701</v>
      </c>
      <c r="W58" s="235"/>
      <c r="X58" s="237"/>
      <c r="Y58" s="216"/>
      <c r="Z58" s="216"/>
      <c r="AA58" s="216"/>
      <c r="AB58" s="216"/>
      <c r="AC58" s="216"/>
    </row>
    <row r="59" spans="1:29" s="207" customFormat="1" ht="16.5" customHeight="1">
      <c r="A59" s="213">
        <v>305</v>
      </c>
      <c r="B59" s="220" t="s">
        <v>76</v>
      </c>
      <c r="C59" s="1948">
        <v>244457</v>
      </c>
      <c r="D59" s="1948">
        <v>404483</v>
      </c>
      <c r="E59" s="1948">
        <v>0</v>
      </c>
      <c r="F59" s="1948">
        <v>88925</v>
      </c>
      <c r="G59" s="1948">
        <v>1949</v>
      </c>
      <c r="H59" s="1948">
        <v>0</v>
      </c>
      <c r="I59" s="1948">
        <v>556796</v>
      </c>
      <c r="J59" s="1948">
        <v>14817</v>
      </c>
      <c r="K59" s="1951">
        <v>1311427</v>
      </c>
      <c r="L59" s="1951">
        <v>54270</v>
      </c>
      <c r="M59" s="1948">
        <v>482354</v>
      </c>
      <c r="N59" s="1948">
        <v>116817</v>
      </c>
      <c r="O59" s="1948">
        <v>91</v>
      </c>
      <c r="P59" s="1948">
        <v>4</v>
      </c>
      <c r="Q59" s="1948">
        <v>56928</v>
      </c>
      <c r="R59" s="1948">
        <v>15352</v>
      </c>
      <c r="S59" s="1948">
        <v>0</v>
      </c>
      <c r="T59" s="1948">
        <v>28010</v>
      </c>
      <c r="U59" s="1948">
        <v>753827</v>
      </c>
      <c r="V59" s="1948">
        <v>557601</v>
      </c>
      <c r="W59" s="235"/>
      <c r="X59" s="237"/>
      <c r="Y59" s="216"/>
      <c r="Z59" s="216"/>
      <c r="AA59" s="216"/>
      <c r="AB59" s="216"/>
      <c r="AC59" s="216"/>
    </row>
    <row r="60" spans="1:29" s="207" customFormat="1" ht="16.5" customHeight="1">
      <c r="A60" s="213">
        <v>306</v>
      </c>
      <c r="B60" s="220" t="s">
        <v>82</v>
      </c>
      <c r="C60" s="1948">
        <v>2683254</v>
      </c>
      <c r="D60" s="1948">
        <v>971950</v>
      </c>
      <c r="E60" s="1948">
        <v>0</v>
      </c>
      <c r="F60" s="1948">
        <v>0</v>
      </c>
      <c r="G60" s="1948">
        <v>1481</v>
      </c>
      <c r="H60" s="1948">
        <v>0</v>
      </c>
      <c r="I60" s="1948">
        <v>333072</v>
      </c>
      <c r="J60" s="1948">
        <v>64389</v>
      </c>
      <c r="K60" s="1951">
        <v>4054147</v>
      </c>
      <c r="L60" s="1951">
        <v>87932</v>
      </c>
      <c r="M60" s="1948">
        <v>1668642</v>
      </c>
      <c r="N60" s="1948">
        <v>703135</v>
      </c>
      <c r="O60" s="1948">
        <v>421706</v>
      </c>
      <c r="P60" s="1948">
        <v>20</v>
      </c>
      <c r="Q60" s="1948">
        <v>307184</v>
      </c>
      <c r="R60" s="1948">
        <v>67736</v>
      </c>
      <c r="S60" s="1948">
        <v>0</v>
      </c>
      <c r="T60" s="1948">
        <v>430641</v>
      </c>
      <c r="U60" s="1948">
        <v>3686996</v>
      </c>
      <c r="V60" s="1948">
        <v>367151</v>
      </c>
      <c r="W60" s="235"/>
      <c r="X60" s="237"/>
      <c r="Y60" s="216"/>
      <c r="Z60" s="216"/>
      <c r="AA60" s="216"/>
      <c r="AB60" s="216"/>
      <c r="AC60" s="216"/>
    </row>
    <row r="61" spans="1:29" s="207" customFormat="1" ht="16.5" customHeight="1">
      <c r="A61" s="213">
        <v>307</v>
      </c>
      <c r="B61" s="220" t="s">
        <v>83</v>
      </c>
      <c r="C61" s="1948">
        <v>3881738</v>
      </c>
      <c r="D61" s="1948">
        <v>1278028</v>
      </c>
      <c r="E61" s="1948">
        <v>0</v>
      </c>
      <c r="F61" s="1948">
        <v>0</v>
      </c>
      <c r="G61" s="1948">
        <v>2356</v>
      </c>
      <c r="H61" s="1948">
        <v>0</v>
      </c>
      <c r="I61" s="1948">
        <v>802293</v>
      </c>
      <c r="J61" s="1948">
        <v>138758</v>
      </c>
      <c r="K61" s="1951">
        <v>6103173</v>
      </c>
      <c r="L61" s="1951">
        <v>179816</v>
      </c>
      <c r="M61" s="1948">
        <v>2577933</v>
      </c>
      <c r="N61" s="1948">
        <v>1017710</v>
      </c>
      <c r="O61" s="1948">
        <v>482263</v>
      </c>
      <c r="P61" s="1948">
        <v>29</v>
      </c>
      <c r="Q61" s="1948">
        <v>580062</v>
      </c>
      <c r="R61" s="1948">
        <v>219288</v>
      </c>
      <c r="S61" s="1948">
        <v>0</v>
      </c>
      <c r="T61" s="1948">
        <v>238571</v>
      </c>
      <c r="U61" s="1948">
        <v>5295673</v>
      </c>
      <c r="V61" s="1948">
        <v>807500</v>
      </c>
      <c r="W61" s="235"/>
      <c r="X61" s="237"/>
      <c r="Y61" s="216"/>
      <c r="Z61" s="216"/>
      <c r="AA61" s="216"/>
      <c r="AB61" s="216"/>
      <c r="AC61" s="216"/>
    </row>
    <row r="62" spans="1:29" s="207" customFormat="1" ht="16.5" customHeight="1">
      <c r="A62" s="213">
        <v>308</v>
      </c>
      <c r="B62" s="220" t="s">
        <v>88</v>
      </c>
      <c r="C62" s="1948">
        <v>640392</v>
      </c>
      <c r="D62" s="1948">
        <v>246351</v>
      </c>
      <c r="E62" s="1948">
        <v>0</v>
      </c>
      <c r="F62" s="1948">
        <v>0</v>
      </c>
      <c r="G62" s="1948">
        <v>1613</v>
      </c>
      <c r="H62" s="1948">
        <v>0</v>
      </c>
      <c r="I62" s="1948">
        <v>89435</v>
      </c>
      <c r="J62" s="1948">
        <v>95508</v>
      </c>
      <c r="K62" s="1951">
        <v>1073298</v>
      </c>
      <c r="L62" s="1951">
        <v>58629</v>
      </c>
      <c r="M62" s="1948">
        <v>527093</v>
      </c>
      <c r="N62" s="1948">
        <v>185489</v>
      </c>
      <c r="O62" s="1948">
        <v>9230</v>
      </c>
      <c r="P62" s="1948">
        <v>5</v>
      </c>
      <c r="Q62" s="1948">
        <v>99231</v>
      </c>
      <c r="R62" s="1948">
        <v>21635</v>
      </c>
      <c r="S62" s="1948">
        <v>0</v>
      </c>
      <c r="T62" s="1948">
        <v>50727</v>
      </c>
      <c r="U62" s="1948">
        <v>952038</v>
      </c>
      <c r="V62" s="1948">
        <v>121261</v>
      </c>
      <c r="W62" s="235"/>
      <c r="X62" s="237"/>
      <c r="Y62" s="216"/>
      <c r="Z62" s="216"/>
      <c r="AA62" s="216"/>
      <c r="AB62" s="216"/>
      <c r="AC62" s="216"/>
    </row>
    <row r="63" spans="1:29" s="207" customFormat="1" ht="16.5" customHeight="1">
      <c r="A63" s="227">
        <v>309</v>
      </c>
      <c r="B63" s="210" t="s">
        <v>89</v>
      </c>
      <c r="C63" s="1948">
        <v>9492079</v>
      </c>
      <c r="D63" s="1948">
        <v>12782785</v>
      </c>
      <c r="E63" s="1948">
        <v>0</v>
      </c>
      <c r="F63" s="1948">
        <v>0</v>
      </c>
      <c r="G63" s="1948">
        <v>21703</v>
      </c>
      <c r="H63" s="1948">
        <v>0</v>
      </c>
      <c r="I63" s="1948">
        <v>2498967</v>
      </c>
      <c r="J63" s="1948">
        <v>891115</v>
      </c>
      <c r="K63" s="1951">
        <v>25686649</v>
      </c>
      <c r="L63" s="1951">
        <v>352487</v>
      </c>
      <c r="M63" s="1948">
        <v>13787953</v>
      </c>
      <c r="N63" s="1948">
        <v>4212747</v>
      </c>
      <c r="O63" s="1948">
        <v>1175955</v>
      </c>
      <c r="P63" s="1948">
        <v>162</v>
      </c>
      <c r="Q63" s="1948">
        <v>2084268</v>
      </c>
      <c r="R63" s="1948">
        <v>341778</v>
      </c>
      <c r="S63" s="1948">
        <v>0</v>
      </c>
      <c r="T63" s="1948">
        <v>852990</v>
      </c>
      <c r="U63" s="1948">
        <v>22808340</v>
      </c>
      <c r="V63" s="1962">
        <v>2878309</v>
      </c>
      <c r="W63" s="235"/>
      <c r="X63" s="237"/>
      <c r="Y63" s="216"/>
      <c r="Z63" s="216"/>
      <c r="AA63" s="216"/>
      <c r="AB63" s="216"/>
      <c r="AC63" s="216"/>
    </row>
    <row r="64" spans="1:29" s="207" customFormat="1" ht="12">
      <c r="A64" s="9"/>
      <c r="B64" s="228"/>
      <c r="C64" s="228" t="s">
        <v>322</v>
      </c>
      <c r="D64" s="229"/>
      <c r="E64" s="229"/>
      <c r="F64" s="229"/>
      <c r="G64" s="229"/>
      <c r="H64" s="229"/>
      <c r="I64" s="229"/>
      <c r="J64" s="229"/>
      <c r="K64" s="229"/>
      <c r="L64" s="229"/>
      <c r="M64" s="229"/>
      <c r="N64" s="229"/>
      <c r="O64" s="229"/>
      <c r="P64" s="229"/>
      <c r="Q64" s="229"/>
      <c r="R64" s="229"/>
      <c r="S64" s="229"/>
      <c r="T64" s="229"/>
      <c r="U64" s="229"/>
      <c r="V64" s="229"/>
      <c r="W64" s="1963"/>
      <c r="X64" s="237"/>
      <c r="Y64" s="216"/>
      <c r="Z64" s="216"/>
      <c r="AA64" s="216"/>
      <c r="AB64" s="216"/>
      <c r="AC64" s="216"/>
    </row>
    <row r="65" spans="1:29" s="207" customFormat="1" ht="12">
      <c r="A65" s="9"/>
      <c r="B65" s="231"/>
      <c r="C65" s="231" t="s">
        <v>323</v>
      </c>
      <c r="D65" s="232"/>
      <c r="E65" s="232"/>
      <c r="F65" s="232"/>
      <c r="G65" s="232"/>
      <c r="H65" s="232"/>
      <c r="I65" s="232"/>
      <c r="J65" s="232"/>
      <c r="K65" s="233"/>
      <c r="L65" s="232"/>
      <c r="M65" s="232"/>
      <c r="N65" s="232"/>
      <c r="O65" s="232"/>
      <c r="P65" s="232"/>
      <c r="Q65" s="232"/>
      <c r="R65" s="232"/>
      <c r="S65" s="232"/>
      <c r="T65" s="232"/>
      <c r="U65" s="232"/>
      <c r="V65" s="232"/>
      <c r="W65" s="206"/>
      <c r="X65" s="216"/>
      <c r="Y65" s="216"/>
      <c r="Z65" s="216"/>
      <c r="AA65" s="216"/>
      <c r="AB65" s="216"/>
      <c r="AC65" s="216"/>
    </row>
    <row r="66" spans="1:29" s="207" customFormat="1" ht="12">
      <c r="A66" s="231"/>
      <c r="B66" s="231"/>
      <c r="C66" s="231"/>
      <c r="D66" s="232"/>
      <c r="E66" s="232"/>
      <c r="F66" s="232"/>
      <c r="G66" s="232"/>
      <c r="H66" s="232"/>
      <c r="I66" s="232"/>
      <c r="J66" s="232"/>
      <c r="K66" s="233"/>
      <c r="L66" s="232"/>
      <c r="M66" s="232"/>
      <c r="N66" s="232"/>
      <c r="O66" s="232"/>
      <c r="P66" s="232"/>
      <c r="Q66" s="232"/>
      <c r="R66" s="232"/>
      <c r="S66" s="232"/>
      <c r="T66" s="232"/>
      <c r="U66" s="232"/>
      <c r="V66" s="232"/>
      <c r="W66" s="206"/>
      <c r="X66" s="216"/>
      <c r="Y66" s="216"/>
      <c r="Z66" s="216"/>
      <c r="AA66" s="216"/>
      <c r="AB66" s="216"/>
      <c r="AC66" s="216"/>
    </row>
    <row r="67" spans="1:29" s="207" customFormat="1" ht="11.25">
      <c r="A67" s="206"/>
      <c r="B67" s="1963"/>
      <c r="C67" s="237"/>
      <c r="D67" s="237"/>
      <c r="E67" s="237"/>
      <c r="F67" s="237"/>
      <c r="G67" s="237"/>
      <c r="H67" s="237"/>
      <c r="I67" s="237"/>
      <c r="J67" s="237"/>
      <c r="K67" s="237"/>
      <c r="L67" s="237"/>
      <c r="M67" s="237"/>
      <c r="N67" s="237"/>
      <c r="O67" s="237"/>
      <c r="P67" s="237"/>
      <c r="Q67" s="237"/>
      <c r="R67" s="237"/>
      <c r="S67" s="237"/>
      <c r="T67" s="237"/>
      <c r="U67" s="237"/>
      <c r="V67" s="237"/>
      <c r="W67" s="1963"/>
      <c r="X67" s="237"/>
      <c r="Y67" s="237"/>
      <c r="Z67" s="216"/>
      <c r="AA67" s="216"/>
      <c r="AB67" s="216"/>
      <c r="AC67" s="216"/>
    </row>
    <row r="68" spans="1:29" s="207" customFormat="1" ht="11.25">
      <c r="A68" s="206"/>
      <c r="B68" s="1963"/>
      <c r="C68" s="237"/>
      <c r="D68" s="237"/>
      <c r="E68" s="237"/>
      <c r="F68" s="1967"/>
      <c r="G68" s="237"/>
      <c r="H68" s="237"/>
      <c r="I68" s="237"/>
      <c r="J68" s="237"/>
      <c r="K68" s="237"/>
      <c r="L68" s="237"/>
      <c r="M68" s="237"/>
      <c r="N68" s="237"/>
      <c r="O68" s="237"/>
      <c r="P68" s="237"/>
      <c r="Q68" s="1964"/>
      <c r="R68" s="237"/>
      <c r="S68" s="237"/>
      <c r="T68" s="237"/>
      <c r="U68" s="237"/>
      <c r="V68" s="237"/>
      <c r="W68" s="1963"/>
      <c r="X68" s="237"/>
      <c r="Y68" s="237"/>
      <c r="Z68" s="216"/>
      <c r="AA68" s="216"/>
      <c r="AB68" s="216"/>
      <c r="AC68" s="216"/>
    </row>
    <row r="69" spans="1:29" s="207" customFormat="1" ht="11.25">
      <c r="A69" s="206"/>
      <c r="B69" s="1964"/>
      <c r="C69" s="237"/>
      <c r="D69" s="237"/>
      <c r="E69" s="237"/>
      <c r="F69" s="1967"/>
      <c r="G69" s="237"/>
      <c r="H69" s="237"/>
      <c r="I69" s="237"/>
      <c r="J69" s="237"/>
      <c r="K69" s="237"/>
      <c r="L69" s="237"/>
      <c r="M69" s="237"/>
      <c r="N69" s="237"/>
      <c r="O69" s="237"/>
      <c r="P69" s="237"/>
      <c r="Q69" s="1964"/>
      <c r="R69" s="237"/>
      <c r="S69" s="237"/>
      <c r="T69" s="237"/>
      <c r="U69" s="237"/>
      <c r="V69" s="237"/>
      <c r="W69" s="1964"/>
      <c r="X69" s="237"/>
      <c r="Y69" s="237"/>
      <c r="Z69" s="216"/>
      <c r="AA69" s="216"/>
      <c r="AB69" s="216"/>
      <c r="AC69" s="216"/>
    </row>
    <row r="70" spans="1:29" s="207" customFormat="1" ht="11.25">
      <c r="A70" s="206"/>
      <c r="B70" s="1964"/>
      <c r="C70" s="1968"/>
      <c r="D70" s="1968"/>
      <c r="E70" s="1968"/>
      <c r="F70" s="1968"/>
      <c r="G70" s="1968"/>
      <c r="H70" s="1968"/>
      <c r="I70" s="1968"/>
      <c r="J70" s="1968"/>
      <c r="K70" s="1968"/>
      <c r="L70" s="1968"/>
      <c r="M70" s="1968"/>
      <c r="N70" s="1968"/>
      <c r="O70" s="1968"/>
      <c r="P70" s="1968"/>
      <c r="Q70" s="1968"/>
      <c r="R70" s="1968"/>
      <c r="S70" s="1968"/>
      <c r="T70" s="1968"/>
      <c r="U70" s="1968"/>
      <c r="V70" s="1968"/>
      <c r="W70" s="1964"/>
      <c r="X70" s="237"/>
      <c r="Y70" s="237"/>
      <c r="Z70" s="216"/>
      <c r="AA70" s="216"/>
      <c r="AB70" s="216"/>
      <c r="AC70" s="216"/>
    </row>
    <row r="71" spans="1:29" s="207" customFormat="1" ht="11.25">
      <c r="A71" s="206"/>
      <c r="B71" s="1964"/>
      <c r="C71" s="1968"/>
      <c r="D71" s="1968"/>
      <c r="E71" s="1968"/>
      <c r="F71" s="1968"/>
      <c r="G71" s="1968"/>
      <c r="H71" s="1968"/>
      <c r="I71" s="1968"/>
      <c r="J71" s="1968"/>
      <c r="K71" s="1968"/>
      <c r="L71" s="1968"/>
      <c r="M71" s="1968"/>
      <c r="N71" s="1968"/>
      <c r="O71" s="1968"/>
      <c r="P71" s="1968"/>
      <c r="Q71" s="1968"/>
      <c r="R71" s="1968"/>
      <c r="S71" s="1968"/>
      <c r="T71" s="1968"/>
      <c r="U71" s="1968"/>
      <c r="V71" s="1968"/>
      <c r="W71" s="1964"/>
      <c r="X71" s="237"/>
      <c r="Y71" s="237"/>
      <c r="Z71" s="216"/>
      <c r="AA71" s="216"/>
      <c r="AB71" s="216"/>
      <c r="AC71" s="216"/>
    </row>
    <row r="72" spans="1:29" s="207" customFormat="1" ht="11.25">
      <c r="A72" s="206"/>
      <c r="B72" s="1964"/>
      <c r="C72" s="1968"/>
      <c r="D72" s="1968"/>
      <c r="E72" s="1968"/>
      <c r="F72" s="1968"/>
      <c r="G72" s="1968"/>
      <c r="H72" s="1968"/>
      <c r="I72" s="1968"/>
      <c r="J72" s="1968"/>
      <c r="K72" s="1968"/>
      <c r="L72" s="1968"/>
      <c r="M72" s="1968"/>
      <c r="N72" s="1968"/>
      <c r="O72" s="1968"/>
      <c r="P72" s="1968"/>
      <c r="Q72" s="1968"/>
      <c r="R72" s="1968"/>
      <c r="S72" s="1968"/>
      <c r="T72" s="1968"/>
      <c r="U72" s="1968"/>
      <c r="V72" s="1968"/>
      <c r="W72" s="1964"/>
      <c r="X72" s="237"/>
      <c r="Y72" s="237"/>
      <c r="Z72" s="216"/>
      <c r="AA72" s="216"/>
      <c r="AB72" s="216"/>
      <c r="AC72" s="216"/>
    </row>
    <row r="73" spans="1:29" s="207" customFormat="1" ht="11.25">
      <c r="A73" s="206"/>
      <c r="B73" s="1964"/>
      <c r="C73" s="1968"/>
      <c r="D73" s="1968"/>
      <c r="E73" s="1968"/>
      <c r="F73" s="1968"/>
      <c r="G73" s="1968"/>
      <c r="H73" s="1968"/>
      <c r="I73" s="1968"/>
      <c r="J73" s="1968"/>
      <c r="K73" s="1968"/>
      <c r="L73" s="1968"/>
      <c r="M73" s="1968"/>
      <c r="N73" s="1968"/>
      <c r="O73" s="1968"/>
      <c r="P73" s="1968"/>
      <c r="Q73" s="1968"/>
      <c r="R73" s="1968"/>
      <c r="S73" s="1968"/>
      <c r="T73" s="1968"/>
      <c r="U73" s="1968"/>
      <c r="V73" s="1968"/>
      <c r="W73" s="1964"/>
      <c r="X73" s="237"/>
      <c r="Y73" s="237"/>
      <c r="Z73" s="216"/>
      <c r="AA73" s="216"/>
      <c r="AB73" s="216"/>
      <c r="AC73" s="216"/>
    </row>
    <row r="74" spans="1:29" s="207" customFormat="1" ht="11.25">
      <c r="A74" s="206"/>
      <c r="B74" s="1964"/>
      <c r="C74" s="1968"/>
      <c r="D74" s="1968"/>
      <c r="E74" s="1968"/>
      <c r="F74" s="1968"/>
      <c r="G74" s="1968"/>
      <c r="H74" s="1968"/>
      <c r="I74" s="1968"/>
      <c r="J74" s="1968"/>
      <c r="K74" s="1968"/>
      <c r="L74" s="1968"/>
      <c r="M74" s="1968"/>
      <c r="N74" s="1968"/>
      <c r="O74" s="1968"/>
      <c r="P74" s="1968"/>
      <c r="Q74" s="1968"/>
      <c r="R74" s="1968"/>
      <c r="S74" s="1968"/>
      <c r="T74" s="1968"/>
      <c r="U74" s="1968"/>
      <c r="V74" s="1968"/>
      <c r="W74" s="1964"/>
      <c r="X74" s="237"/>
      <c r="Y74" s="237"/>
      <c r="Z74" s="216"/>
      <c r="AA74" s="216"/>
      <c r="AB74" s="216"/>
      <c r="AC74" s="216"/>
    </row>
    <row r="75" spans="1:29" s="207" customFormat="1" ht="11.25">
      <c r="A75" s="206"/>
      <c r="B75" s="1964"/>
      <c r="C75" s="1968"/>
      <c r="D75" s="1968"/>
      <c r="E75" s="1968"/>
      <c r="F75" s="1968"/>
      <c r="G75" s="1968"/>
      <c r="H75" s="1968"/>
      <c r="I75" s="1968"/>
      <c r="J75" s="1968"/>
      <c r="K75" s="1968"/>
      <c r="L75" s="1968"/>
      <c r="M75" s="1968"/>
      <c r="N75" s="1968"/>
      <c r="O75" s="1968"/>
      <c r="P75" s="1968"/>
      <c r="Q75" s="1968"/>
      <c r="R75" s="1968"/>
      <c r="S75" s="1968"/>
      <c r="T75" s="1968"/>
      <c r="U75" s="1968"/>
      <c r="V75" s="1968"/>
      <c r="W75" s="1964"/>
      <c r="X75" s="237"/>
      <c r="Y75" s="237"/>
      <c r="Z75" s="216"/>
      <c r="AA75" s="216"/>
      <c r="AB75" s="216"/>
      <c r="AC75" s="216"/>
    </row>
    <row r="76" spans="1:29" s="207" customFormat="1" ht="11.25">
      <c r="A76" s="206"/>
      <c r="B76" s="1964"/>
      <c r="C76" s="1968"/>
      <c r="D76" s="1968"/>
      <c r="E76" s="1968"/>
      <c r="F76" s="1968"/>
      <c r="G76" s="1968"/>
      <c r="H76" s="1968"/>
      <c r="I76" s="1968"/>
      <c r="J76" s="1968"/>
      <c r="K76" s="1968"/>
      <c r="L76" s="1968"/>
      <c r="M76" s="1968"/>
      <c r="N76" s="1968"/>
      <c r="O76" s="1968"/>
      <c r="P76" s="1968"/>
      <c r="Q76" s="1968"/>
      <c r="R76" s="1968"/>
      <c r="S76" s="1968"/>
      <c r="T76" s="1968"/>
      <c r="U76" s="1968"/>
      <c r="V76" s="1968"/>
      <c r="W76" s="1964"/>
      <c r="X76" s="237"/>
      <c r="Y76" s="237"/>
      <c r="Z76" s="216"/>
      <c r="AA76" s="216"/>
      <c r="AB76" s="216"/>
      <c r="AC76" s="216"/>
    </row>
    <row r="77" spans="2:25" ht="12">
      <c r="B77" s="1964"/>
      <c r="C77" s="1968"/>
      <c r="D77" s="1968"/>
      <c r="E77" s="1968"/>
      <c r="F77" s="1968"/>
      <c r="G77" s="1968"/>
      <c r="H77" s="1968"/>
      <c r="I77" s="1968"/>
      <c r="J77" s="1968"/>
      <c r="K77" s="1968"/>
      <c r="L77" s="1968"/>
      <c r="M77" s="1968"/>
      <c r="N77" s="1968"/>
      <c r="O77" s="1968"/>
      <c r="P77" s="1968"/>
      <c r="Q77" s="1968"/>
      <c r="R77" s="1968"/>
      <c r="S77" s="1968"/>
      <c r="T77" s="1968"/>
      <c r="U77" s="1968"/>
      <c r="V77" s="1968"/>
      <c r="W77" s="1964"/>
      <c r="X77" s="322"/>
      <c r="Y77" s="322"/>
    </row>
    <row r="78" spans="2:65" ht="12">
      <c r="B78" s="1964"/>
      <c r="C78" s="1968"/>
      <c r="D78" s="1968"/>
      <c r="E78" s="1968"/>
      <c r="F78" s="1968"/>
      <c r="G78" s="1968"/>
      <c r="H78" s="1968"/>
      <c r="I78" s="1968"/>
      <c r="J78" s="1968"/>
      <c r="K78" s="1968"/>
      <c r="L78" s="1968"/>
      <c r="M78" s="1968"/>
      <c r="N78" s="1968"/>
      <c r="O78" s="1968"/>
      <c r="P78" s="1968"/>
      <c r="Q78" s="1968"/>
      <c r="R78" s="1968"/>
      <c r="S78" s="1968"/>
      <c r="T78" s="1968"/>
      <c r="U78" s="1968"/>
      <c r="V78" s="1968"/>
      <c r="W78" s="1964"/>
      <c r="X78" s="322"/>
      <c r="Y78" s="322"/>
      <c r="BM78" s="205">
        <f>SUM($BM$70:$BM$76)-BM12</f>
        <v>0</v>
      </c>
    </row>
    <row r="79" spans="2:25" ht="12">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row>
    <row r="80" spans="2:25" ht="12">
      <c r="B80" s="322"/>
      <c r="C80" s="322"/>
      <c r="D80" s="322"/>
      <c r="E80" s="322"/>
      <c r="F80" s="322"/>
      <c r="G80" s="322"/>
      <c r="H80" s="322"/>
      <c r="I80" s="322"/>
      <c r="J80" s="322"/>
      <c r="K80" s="322"/>
      <c r="L80" s="322"/>
      <c r="M80" s="322"/>
      <c r="N80" s="322"/>
      <c r="O80" s="322"/>
      <c r="P80" s="322"/>
      <c r="Q80" s="322"/>
      <c r="R80" s="322"/>
      <c r="S80" s="322"/>
      <c r="T80" s="322"/>
      <c r="U80" s="322"/>
      <c r="V80" s="322"/>
      <c r="W80" s="322"/>
      <c r="X80" s="322"/>
      <c r="Y80" s="322"/>
    </row>
    <row r="81" spans="2:25" ht="12">
      <c r="B81" s="322"/>
      <c r="C81" s="322"/>
      <c r="D81" s="322"/>
      <c r="E81" s="322"/>
      <c r="F81" s="322"/>
      <c r="G81" s="322"/>
      <c r="H81" s="322"/>
      <c r="I81" s="322"/>
      <c r="J81" s="322"/>
      <c r="K81" s="322"/>
      <c r="L81" s="322"/>
      <c r="M81" s="322"/>
      <c r="N81" s="322"/>
      <c r="O81" s="322"/>
      <c r="P81" s="322"/>
      <c r="Q81" s="322"/>
      <c r="R81" s="322"/>
      <c r="S81" s="322"/>
      <c r="T81" s="322"/>
      <c r="U81" s="322"/>
      <c r="V81" s="322"/>
      <c r="W81" s="322"/>
      <c r="X81" s="322"/>
      <c r="Y81" s="322"/>
    </row>
    <row r="82" spans="2:25" ht="12">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row>
  </sheetData>
  <sheetProtection/>
  <printOptions horizontalCentered="1"/>
  <pageMargins left="0.16" right="0.1968503937007874" top="0.5905511811023623" bottom="0.16" header="0.3" footer="0.52"/>
  <pageSetup blackAndWhite="1" firstPageNumber="76" useFirstPageNumber="1" horizontalDpi="300" verticalDpi="300" orientation="portrait" pageOrder="overThenDown" paperSize="9" scale="70" r:id="rId2"/>
  <headerFooter alignWithMargins="0">
    <oddHeader>&amp;C&amp;F</oddHeader>
    <oddFooter>&amp;C&amp;A</oddFooter>
  </headerFooter>
  <colBreaks count="1" manualBreakCount="1">
    <brk id="11" max="64" man="1"/>
  </col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1:U62"/>
  <sheetViews>
    <sheetView zoomScalePageLayoutView="0" workbookViewId="0" topLeftCell="A1">
      <selection activeCell="A1" sqref="A1"/>
    </sheetView>
  </sheetViews>
  <sheetFormatPr defaultColWidth="9.00390625" defaultRowHeight="12.75"/>
  <cols>
    <col min="1" max="1" width="4.25390625" style="481" customWidth="1"/>
    <col min="2" max="2" width="11.75390625" style="481" customWidth="1"/>
    <col min="3" max="3" width="12.75390625" style="0" customWidth="1"/>
    <col min="4" max="4" width="7.25390625" style="0" customWidth="1"/>
    <col min="5" max="5" width="10.375" style="0" customWidth="1"/>
    <col min="6" max="6" width="7.25390625" style="0" customWidth="1"/>
    <col min="7" max="7" width="11.375" style="0" customWidth="1"/>
    <col min="8" max="8" width="7.25390625" style="0" customWidth="1"/>
    <col min="9" max="9" width="12.00390625" style="0" customWidth="1"/>
    <col min="10" max="10" width="7.25390625" style="0" customWidth="1"/>
    <col min="11" max="11" width="12.625" style="0" customWidth="1"/>
    <col min="12" max="12" width="10.75390625" style="0" customWidth="1"/>
    <col min="13" max="13" width="7.00390625" style="0" customWidth="1"/>
    <col min="14" max="14" width="9.75390625" style="0" customWidth="1"/>
    <col min="15" max="15" width="10.875" style="0" customWidth="1"/>
    <col min="16" max="16" width="12.625" style="0" customWidth="1"/>
    <col min="17" max="17" width="12.00390625" style="0" customWidth="1"/>
    <col min="18" max="18" width="14.625" style="0" customWidth="1"/>
    <col min="19" max="19" width="10.75390625" style="0" customWidth="1"/>
    <col min="20" max="20" width="11.75390625" style="481" customWidth="1"/>
    <col min="21" max="21" width="4.625" style="0" customWidth="1"/>
  </cols>
  <sheetData>
    <row r="1" spans="1:11" ht="20.25" customHeight="1">
      <c r="A1" s="691" t="s">
        <v>663</v>
      </c>
      <c r="B1" s="447"/>
      <c r="C1" s="203"/>
      <c r="D1" s="203"/>
      <c r="E1" s="692"/>
      <c r="F1" s="203"/>
      <c r="G1" s="203"/>
      <c r="H1" s="203"/>
      <c r="I1" s="203"/>
      <c r="J1" s="203"/>
      <c r="K1" s="203"/>
    </row>
    <row r="2" spans="1:11" ht="15" customHeight="1">
      <c r="A2" s="693" t="s">
        <v>442</v>
      </c>
      <c r="B2" s="447"/>
      <c r="C2" s="203"/>
      <c r="D2" s="203"/>
      <c r="E2" s="692"/>
      <c r="F2" s="203"/>
      <c r="G2" s="203"/>
      <c r="H2" s="203"/>
      <c r="I2" s="203"/>
      <c r="J2" s="203"/>
      <c r="K2" s="203"/>
    </row>
    <row r="3" spans="1:21" ht="12.75" customHeight="1">
      <c r="A3" s="694"/>
      <c r="B3" s="694"/>
      <c r="C3" s="695" t="s">
        <v>633</v>
      </c>
      <c r="D3" s="696"/>
      <c r="E3" s="697"/>
      <c r="F3" s="696"/>
      <c r="G3" s="697"/>
      <c r="H3" s="697"/>
      <c r="I3" s="697"/>
      <c r="J3" s="697"/>
      <c r="K3" s="698"/>
      <c r="L3" s="699" t="s">
        <v>278</v>
      </c>
      <c r="M3" s="699" t="s">
        <v>634</v>
      </c>
      <c r="N3" s="699" t="s">
        <v>635</v>
      </c>
      <c r="O3" s="699" t="s">
        <v>636</v>
      </c>
      <c r="P3" s="699"/>
      <c r="Q3" s="699" t="s">
        <v>278</v>
      </c>
      <c r="R3" s="700" t="s">
        <v>637</v>
      </c>
      <c r="S3" s="701"/>
      <c r="T3" s="702"/>
      <c r="U3" s="325"/>
    </row>
    <row r="4" spans="1:21" ht="12.75" customHeight="1">
      <c r="A4" s="703" t="s">
        <v>7</v>
      </c>
      <c r="B4" s="703" t="s">
        <v>8</v>
      </c>
      <c r="C4" s="704" t="s">
        <v>638</v>
      </c>
      <c r="D4" s="705"/>
      <c r="E4" s="704" t="s">
        <v>639</v>
      </c>
      <c r="F4" s="705"/>
      <c r="G4" s="704" t="s">
        <v>640</v>
      </c>
      <c r="H4" s="706"/>
      <c r="I4" s="704" t="s">
        <v>641</v>
      </c>
      <c r="J4" s="706"/>
      <c r="K4" s="707" t="s">
        <v>344</v>
      </c>
      <c r="L4" s="708"/>
      <c r="M4" s="708" t="s">
        <v>642</v>
      </c>
      <c r="N4" s="708"/>
      <c r="O4" s="708"/>
      <c r="P4" s="708" t="s">
        <v>643</v>
      </c>
      <c r="Q4" s="708"/>
      <c r="R4" s="709"/>
      <c r="S4" s="325"/>
      <c r="T4" s="593" t="s">
        <v>8</v>
      </c>
      <c r="U4" s="321" t="s">
        <v>7</v>
      </c>
    </row>
    <row r="5" spans="1:21" ht="12.75" customHeight="1">
      <c r="A5" s="703"/>
      <c r="B5" s="703"/>
      <c r="C5" s="699" t="s">
        <v>644</v>
      </c>
      <c r="D5" s="710" t="s">
        <v>645</v>
      </c>
      <c r="E5" s="699" t="s">
        <v>644</v>
      </c>
      <c r="F5" s="710" t="s">
        <v>645</v>
      </c>
      <c r="G5" s="699" t="s">
        <v>644</v>
      </c>
      <c r="H5" s="709" t="s">
        <v>645</v>
      </c>
      <c r="I5" s="699" t="s">
        <v>644</v>
      </c>
      <c r="J5" s="709" t="s">
        <v>645</v>
      </c>
      <c r="K5" s="707" t="s">
        <v>644</v>
      </c>
      <c r="L5" s="708" t="s">
        <v>646</v>
      </c>
      <c r="M5" s="708" t="s">
        <v>647</v>
      </c>
      <c r="N5" s="708" t="s">
        <v>648</v>
      </c>
      <c r="O5" s="708" t="s">
        <v>649</v>
      </c>
      <c r="P5" s="708"/>
      <c r="Q5" s="708" t="s">
        <v>650</v>
      </c>
      <c r="R5" s="708" t="s">
        <v>651</v>
      </c>
      <c r="S5" s="711" t="s">
        <v>652</v>
      </c>
      <c r="T5" s="712"/>
      <c r="U5" s="321"/>
    </row>
    <row r="6" spans="1:21" ht="12.75" customHeight="1">
      <c r="A6" s="713"/>
      <c r="B6" s="714" t="s">
        <v>386</v>
      </c>
      <c r="C6" s="2072"/>
      <c r="D6" s="2073"/>
      <c r="E6" s="2073"/>
      <c r="F6" s="2073"/>
      <c r="G6" s="2073"/>
      <c r="H6" s="2073"/>
      <c r="I6" s="2073"/>
      <c r="J6" s="2073"/>
      <c r="K6" s="2073"/>
      <c r="L6" s="2073"/>
      <c r="M6" s="2073"/>
      <c r="N6" s="2073"/>
      <c r="O6" s="2073"/>
      <c r="P6" s="2073"/>
      <c r="Q6" s="2074">
        <v>30170686</v>
      </c>
      <c r="R6" s="2074"/>
      <c r="S6" s="2074"/>
      <c r="T6" s="714" t="s">
        <v>1095</v>
      </c>
      <c r="U6" s="715"/>
    </row>
    <row r="7" spans="1:21" ht="12.75" customHeight="1">
      <c r="A7" s="617"/>
      <c r="B7" s="593" t="s">
        <v>34</v>
      </c>
      <c r="C7" s="2075">
        <v>19558979</v>
      </c>
      <c r="D7" s="2076">
        <v>54.32000000000001</v>
      </c>
      <c r="E7" s="2075">
        <v>401487</v>
      </c>
      <c r="F7" s="2076">
        <v>1.11</v>
      </c>
      <c r="G7" s="2075">
        <v>10534231</v>
      </c>
      <c r="H7" s="2077">
        <v>29.25</v>
      </c>
      <c r="I7" s="2075">
        <v>5519004</v>
      </c>
      <c r="J7" s="2077">
        <v>15.32</v>
      </c>
      <c r="K7" s="2075">
        <v>36013701</v>
      </c>
      <c r="L7" s="2075">
        <v>4614394</v>
      </c>
      <c r="M7" s="2075">
        <v>560</v>
      </c>
      <c r="N7" s="2075">
        <v>618711</v>
      </c>
      <c r="O7" s="2075">
        <v>4141463</v>
      </c>
      <c r="P7" s="2075">
        <v>-848549</v>
      </c>
      <c r="Q7" s="2075">
        <v>25790024</v>
      </c>
      <c r="R7" s="2075">
        <v>777245094</v>
      </c>
      <c r="S7" s="2075">
        <v>10807652</v>
      </c>
      <c r="T7" s="1866" t="s">
        <v>34</v>
      </c>
      <c r="U7" s="331"/>
    </row>
    <row r="8" spans="1:21" ht="12.75" customHeight="1">
      <c r="A8" s="617"/>
      <c r="B8" s="593" t="s">
        <v>35</v>
      </c>
      <c r="C8" s="2075">
        <v>760957</v>
      </c>
      <c r="D8" s="2076">
        <v>49.11</v>
      </c>
      <c r="E8" s="2075">
        <v>53818</v>
      </c>
      <c r="F8" s="2076">
        <v>3.47</v>
      </c>
      <c r="G8" s="2075">
        <v>508507</v>
      </c>
      <c r="H8" s="2077">
        <v>32.81</v>
      </c>
      <c r="I8" s="2075">
        <v>226454</v>
      </c>
      <c r="J8" s="2077">
        <v>14.61</v>
      </c>
      <c r="K8" s="2075">
        <v>1549736</v>
      </c>
      <c r="L8" s="2075">
        <v>184031</v>
      </c>
      <c r="M8" s="2075">
        <v>10</v>
      </c>
      <c r="N8" s="2075">
        <v>5655</v>
      </c>
      <c r="O8" s="2075">
        <v>92473</v>
      </c>
      <c r="P8" s="2075">
        <v>6717</v>
      </c>
      <c r="Q8" s="2075">
        <v>1274284</v>
      </c>
      <c r="R8" s="2075">
        <v>37512330</v>
      </c>
      <c r="S8" s="2075">
        <v>1197048</v>
      </c>
      <c r="T8" s="1866" t="s">
        <v>35</v>
      </c>
      <c r="U8" s="331"/>
    </row>
    <row r="9" spans="1:21" ht="12.75" customHeight="1">
      <c r="A9" s="617"/>
      <c r="B9" s="593" t="s">
        <v>36</v>
      </c>
      <c r="C9" s="2075">
        <v>20319936</v>
      </c>
      <c r="D9" s="2076">
        <v>54.09</v>
      </c>
      <c r="E9" s="2075">
        <v>455305</v>
      </c>
      <c r="F9" s="2076">
        <v>1.21</v>
      </c>
      <c r="G9" s="2075">
        <v>11042738</v>
      </c>
      <c r="H9" s="2077">
        <v>29.4</v>
      </c>
      <c r="I9" s="2075">
        <v>5745458</v>
      </c>
      <c r="J9" s="2077">
        <v>15.3</v>
      </c>
      <c r="K9" s="2075">
        <v>37563437</v>
      </c>
      <c r="L9" s="2075">
        <v>4798425</v>
      </c>
      <c r="M9" s="2075">
        <v>570</v>
      </c>
      <c r="N9" s="2075">
        <v>624366</v>
      </c>
      <c r="O9" s="2075">
        <v>4233936</v>
      </c>
      <c r="P9" s="2075">
        <v>-841832</v>
      </c>
      <c r="Q9" s="2075">
        <v>27064308</v>
      </c>
      <c r="R9" s="2075">
        <v>814757424</v>
      </c>
      <c r="S9" s="2075">
        <v>12004700</v>
      </c>
      <c r="T9" s="1866" t="s">
        <v>36</v>
      </c>
      <c r="U9" s="331"/>
    </row>
    <row r="10" spans="1:21" ht="12.75" customHeight="1">
      <c r="A10" s="617"/>
      <c r="B10" s="593" t="s">
        <v>38</v>
      </c>
      <c r="C10" s="2078" t="s">
        <v>349</v>
      </c>
      <c r="D10" s="2078" t="s">
        <v>97</v>
      </c>
      <c r="E10" s="2078" t="s">
        <v>97</v>
      </c>
      <c r="F10" s="2078" t="s">
        <v>97</v>
      </c>
      <c r="G10" s="2078" t="s">
        <v>97</v>
      </c>
      <c r="H10" s="2078" t="s">
        <v>97</v>
      </c>
      <c r="I10" s="2078" t="s">
        <v>97</v>
      </c>
      <c r="J10" s="2078" t="s">
        <v>97</v>
      </c>
      <c r="K10" s="2078" t="s">
        <v>349</v>
      </c>
      <c r="L10" s="2078" t="s">
        <v>97</v>
      </c>
      <c r="M10" s="2078" t="s">
        <v>97</v>
      </c>
      <c r="N10" s="2078" t="s">
        <v>97</v>
      </c>
      <c r="O10" s="2078" t="s">
        <v>97</v>
      </c>
      <c r="P10" s="2078" t="s">
        <v>97</v>
      </c>
      <c r="Q10" s="2075">
        <v>3106378</v>
      </c>
      <c r="R10" s="2079" t="s">
        <v>97</v>
      </c>
      <c r="S10" s="2079" t="s">
        <v>97</v>
      </c>
      <c r="T10" s="1866" t="s">
        <v>38</v>
      </c>
      <c r="U10" s="331"/>
    </row>
    <row r="11" spans="1:21" ht="21" customHeight="1">
      <c r="A11" s="716">
        <v>1</v>
      </c>
      <c r="B11" s="235" t="s">
        <v>40</v>
      </c>
      <c r="C11" s="2075">
        <v>6327389</v>
      </c>
      <c r="D11" s="2080">
        <v>56.64999999999999</v>
      </c>
      <c r="E11" s="2075">
        <v>0</v>
      </c>
      <c r="F11" s="2080">
        <v>0</v>
      </c>
      <c r="G11" s="2075">
        <v>2867101</v>
      </c>
      <c r="H11" s="2080">
        <v>25.67</v>
      </c>
      <c r="I11" s="2075">
        <v>1974437</v>
      </c>
      <c r="J11" s="2080">
        <v>17.68</v>
      </c>
      <c r="K11" s="2075">
        <v>11168927</v>
      </c>
      <c r="L11" s="2075">
        <v>1521182</v>
      </c>
      <c r="M11" s="2075">
        <v>327</v>
      </c>
      <c r="N11" s="2075">
        <v>279382</v>
      </c>
      <c r="O11" s="2075">
        <v>1178232</v>
      </c>
      <c r="P11" s="2075">
        <v>-686093</v>
      </c>
      <c r="Q11" s="2075">
        <v>7503711</v>
      </c>
      <c r="R11" s="2075">
        <v>187200879</v>
      </c>
      <c r="S11" s="2075">
        <v>0</v>
      </c>
      <c r="T11" s="235" t="s">
        <v>40</v>
      </c>
      <c r="U11" s="717">
        <v>1</v>
      </c>
    </row>
    <row r="12" spans="1:21" ht="12.75" customHeight="1">
      <c r="A12" s="716">
        <v>2</v>
      </c>
      <c r="B12" s="235" t="s">
        <v>41</v>
      </c>
      <c r="C12" s="2075">
        <v>1454129</v>
      </c>
      <c r="D12" s="2080">
        <v>53.13</v>
      </c>
      <c r="E12" s="2075">
        <v>93128</v>
      </c>
      <c r="F12" s="2080">
        <v>3.4</v>
      </c>
      <c r="G12" s="2075">
        <v>830854</v>
      </c>
      <c r="H12" s="2080">
        <v>30.36</v>
      </c>
      <c r="I12" s="2075">
        <v>358696</v>
      </c>
      <c r="J12" s="2080">
        <v>13.11</v>
      </c>
      <c r="K12" s="2075">
        <v>2736807</v>
      </c>
      <c r="L12" s="2075">
        <v>346410</v>
      </c>
      <c r="M12" s="2075">
        <v>0</v>
      </c>
      <c r="N12" s="2075">
        <v>19148</v>
      </c>
      <c r="O12" s="2075">
        <v>377767</v>
      </c>
      <c r="P12" s="2075">
        <v>80981</v>
      </c>
      <c r="Q12" s="2075">
        <v>2074463</v>
      </c>
      <c r="R12" s="2075">
        <v>76533098</v>
      </c>
      <c r="S12" s="2075">
        <v>4049037</v>
      </c>
      <c r="T12" s="235" t="s">
        <v>41</v>
      </c>
      <c r="U12" s="717">
        <v>2</v>
      </c>
    </row>
    <row r="13" spans="1:21" ht="12.75" customHeight="1">
      <c r="A13" s="716">
        <v>3</v>
      </c>
      <c r="B13" s="235" t="s">
        <v>42</v>
      </c>
      <c r="C13" s="2075">
        <v>2438028</v>
      </c>
      <c r="D13" s="2080">
        <v>54.89</v>
      </c>
      <c r="E13" s="2075">
        <v>0</v>
      </c>
      <c r="F13" s="2080">
        <v>0</v>
      </c>
      <c r="G13" s="2075">
        <v>1401334</v>
      </c>
      <c r="H13" s="2080">
        <v>31.55</v>
      </c>
      <c r="I13" s="2075">
        <v>602199</v>
      </c>
      <c r="J13" s="2080">
        <v>13.56</v>
      </c>
      <c r="K13" s="2075">
        <v>4441561</v>
      </c>
      <c r="L13" s="2075">
        <v>626680</v>
      </c>
      <c r="M13" s="2075">
        <v>11</v>
      </c>
      <c r="N13" s="2075">
        <v>146419</v>
      </c>
      <c r="O13" s="2075">
        <v>273462</v>
      </c>
      <c r="P13" s="2075">
        <v>-412230</v>
      </c>
      <c r="Q13" s="2075">
        <v>2982759</v>
      </c>
      <c r="R13" s="2075">
        <v>65538355</v>
      </c>
      <c r="S13" s="2075">
        <v>0</v>
      </c>
      <c r="T13" s="235" t="s">
        <v>42</v>
      </c>
      <c r="U13" s="717">
        <v>3</v>
      </c>
    </row>
    <row r="14" spans="1:21" ht="12.75" customHeight="1">
      <c r="A14" s="716">
        <v>4</v>
      </c>
      <c r="B14" s="235" t="s">
        <v>43</v>
      </c>
      <c r="C14" s="2075">
        <v>669457</v>
      </c>
      <c r="D14" s="2080">
        <v>43.080000000000005</v>
      </c>
      <c r="E14" s="2075">
        <v>99316</v>
      </c>
      <c r="F14" s="2080">
        <v>6.39</v>
      </c>
      <c r="G14" s="2075">
        <v>538885</v>
      </c>
      <c r="H14" s="2080">
        <v>34.68</v>
      </c>
      <c r="I14" s="2075">
        <v>246315</v>
      </c>
      <c r="J14" s="2080">
        <v>15.85</v>
      </c>
      <c r="K14" s="2075">
        <v>1553973</v>
      </c>
      <c r="L14" s="2075">
        <v>227732</v>
      </c>
      <c r="M14" s="2075">
        <v>0</v>
      </c>
      <c r="N14" s="2075">
        <v>19612</v>
      </c>
      <c r="O14" s="2075">
        <v>163612</v>
      </c>
      <c r="P14" s="2075">
        <v>51373</v>
      </c>
      <c r="Q14" s="2075">
        <v>1194390</v>
      </c>
      <c r="R14" s="2075">
        <v>40573103</v>
      </c>
      <c r="S14" s="2075">
        <v>1986315</v>
      </c>
      <c r="T14" s="235" t="s">
        <v>43</v>
      </c>
      <c r="U14" s="717">
        <v>4</v>
      </c>
    </row>
    <row r="15" spans="1:21" ht="12.75" customHeight="1">
      <c r="A15" s="716">
        <v>5</v>
      </c>
      <c r="B15" s="235" t="s">
        <v>44</v>
      </c>
      <c r="C15" s="2075">
        <v>1910611</v>
      </c>
      <c r="D15" s="2080">
        <v>60.48</v>
      </c>
      <c r="E15" s="2075">
        <v>0</v>
      </c>
      <c r="F15" s="2080">
        <v>0</v>
      </c>
      <c r="G15" s="2075">
        <v>856380</v>
      </c>
      <c r="H15" s="2080">
        <v>27.1</v>
      </c>
      <c r="I15" s="2075">
        <v>392574</v>
      </c>
      <c r="J15" s="2080">
        <v>12.42</v>
      </c>
      <c r="K15" s="2075">
        <v>3159565</v>
      </c>
      <c r="L15" s="2075">
        <v>342877</v>
      </c>
      <c r="M15" s="2075">
        <v>0</v>
      </c>
      <c r="N15" s="2075">
        <v>80984</v>
      </c>
      <c r="O15" s="2075">
        <v>735157</v>
      </c>
      <c r="P15" s="2075">
        <v>101846</v>
      </c>
      <c r="Q15" s="2075">
        <v>2102393</v>
      </c>
      <c r="R15" s="2075">
        <v>86845945</v>
      </c>
      <c r="S15" s="2075">
        <v>0</v>
      </c>
      <c r="T15" s="235" t="s">
        <v>44</v>
      </c>
      <c r="U15" s="717">
        <v>5</v>
      </c>
    </row>
    <row r="16" spans="1:21" ht="12.75" customHeight="1">
      <c r="A16" s="716">
        <v>6</v>
      </c>
      <c r="B16" s="235" t="s">
        <v>45</v>
      </c>
      <c r="C16" s="2075">
        <v>175531</v>
      </c>
      <c r="D16" s="2080">
        <v>49.510000000000005</v>
      </c>
      <c r="E16" s="2075">
        <v>17889</v>
      </c>
      <c r="F16" s="2080">
        <v>5.05</v>
      </c>
      <c r="G16" s="2075">
        <v>105113</v>
      </c>
      <c r="H16" s="2080">
        <v>29.66</v>
      </c>
      <c r="I16" s="2075">
        <v>55915</v>
      </c>
      <c r="J16" s="2080">
        <v>15.78</v>
      </c>
      <c r="K16" s="2075">
        <v>354448</v>
      </c>
      <c r="L16" s="2075">
        <v>48362</v>
      </c>
      <c r="M16" s="2075">
        <v>16</v>
      </c>
      <c r="N16" s="2075">
        <v>246</v>
      </c>
      <c r="O16" s="2075">
        <v>34051</v>
      </c>
      <c r="P16" s="2075">
        <v>-6358</v>
      </c>
      <c r="Q16" s="2075">
        <v>265415</v>
      </c>
      <c r="R16" s="2075">
        <v>7313779</v>
      </c>
      <c r="S16" s="2075">
        <v>357787</v>
      </c>
      <c r="T16" s="235" t="s">
        <v>45</v>
      </c>
      <c r="U16" s="717">
        <v>6</v>
      </c>
    </row>
    <row r="17" spans="1:21" ht="12.75" customHeight="1">
      <c r="A17" s="716">
        <v>7</v>
      </c>
      <c r="B17" s="235" t="s">
        <v>46</v>
      </c>
      <c r="C17" s="2075">
        <v>708781</v>
      </c>
      <c r="D17" s="2080">
        <v>68.39</v>
      </c>
      <c r="E17" s="2075">
        <v>0</v>
      </c>
      <c r="F17" s="2080">
        <v>0</v>
      </c>
      <c r="G17" s="2075">
        <v>225946</v>
      </c>
      <c r="H17" s="2080">
        <v>21.8</v>
      </c>
      <c r="I17" s="2075">
        <v>101715</v>
      </c>
      <c r="J17" s="2080">
        <v>9.81</v>
      </c>
      <c r="K17" s="2075">
        <v>1036442</v>
      </c>
      <c r="L17" s="2075">
        <v>83825</v>
      </c>
      <c r="M17" s="2075">
        <v>0</v>
      </c>
      <c r="N17" s="2075">
        <v>6339</v>
      </c>
      <c r="O17" s="2075">
        <v>338431</v>
      </c>
      <c r="P17" s="2075">
        <v>-22328</v>
      </c>
      <c r="Q17" s="2075">
        <v>585519</v>
      </c>
      <c r="R17" s="2075">
        <v>29532520</v>
      </c>
      <c r="S17" s="2075">
        <v>0</v>
      </c>
      <c r="T17" s="235" t="s">
        <v>46</v>
      </c>
      <c r="U17" s="717">
        <v>7</v>
      </c>
    </row>
    <row r="18" spans="1:21" ht="12.75" customHeight="1">
      <c r="A18" s="716">
        <v>8</v>
      </c>
      <c r="B18" s="235" t="s">
        <v>47</v>
      </c>
      <c r="C18" s="2075">
        <v>556000</v>
      </c>
      <c r="D18" s="2080">
        <v>47.84</v>
      </c>
      <c r="E18" s="2075">
        <v>0</v>
      </c>
      <c r="F18" s="2080">
        <v>0</v>
      </c>
      <c r="G18" s="2075">
        <v>398942</v>
      </c>
      <c r="H18" s="2080">
        <v>34.33</v>
      </c>
      <c r="I18" s="2075">
        <v>207186</v>
      </c>
      <c r="J18" s="2080">
        <v>17.83</v>
      </c>
      <c r="K18" s="2075">
        <v>1162128</v>
      </c>
      <c r="L18" s="2075">
        <v>174333</v>
      </c>
      <c r="M18" s="2075">
        <v>0</v>
      </c>
      <c r="N18" s="2075">
        <v>7907</v>
      </c>
      <c r="O18" s="2075">
        <v>135391</v>
      </c>
      <c r="P18" s="2075">
        <v>26774</v>
      </c>
      <c r="Q18" s="2075">
        <v>871271</v>
      </c>
      <c r="R18" s="2075">
        <v>29574475</v>
      </c>
      <c r="S18" s="2075">
        <v>0</v>
      </c>
      <c r="T18" s="235" t="s">
        <v>47</v>
      </c>
      <c r="U18" s="717">
        <v>8</v>
      </c>
    </row>
    <row r="19" spans="1:21" ht="12.75" customHeight="1">
      <c r="A19" s="716">
        <v>9</v>
      </c>
      <c r="B19" s="235" t="s">
        <v>48</v>
      </c>
      <c r="C19" s="2075">
        <v>69394</v>
      </c>
      <c r="D19" s="2080">
        <v>43.910000000000004</v>
      </c>
      <c r="E19" s="2075">
        <v>0</v>
      </c>
      <c r="F19" s="2080">
        <v>0</v>
      </c>
      <c r="G19" s="2075">
        <v>56919</v>
      </c>
      <c r="H19" s="2080">
        <v>36.02</v>
      </c>
      <c r="I19" s="2075">
        <v>31721</v>
      </c>
      <c r="J19" s="2080">
        <v>20.07</v>
      </c>
      <c r="K19" s="2075">
        <v>158034</v>
      </c>
      <c r="L19" s="2075">
        <v>25580</v>
      </c>
      <c r="M19" s="2075">
        <v>0</v>
      </c>
      <c r="N19" s="2075">
        <v>62</v>
      </c>
      <c r="O19" s="2075">
        <v>11485</v>
      </c>
      <c r="P19" s="2075">
        <v>6049</v>
      </c>
      <c r="Q19" s="2075">
        <v>126956</v>
      </c>
      <c r="R19" s="2075">
        <v>4180412</v>
      </c>
      <c r="S19" s="2075">
        <v>0</v>
      </c>
      <c r="T19" s="235" t="s">
        <v>48</v>
      </c>
      <c r="U19" s="717">
        <v>9</v>
      </c>
    </row>
    <row r="20" spans="1:21" ht="12.75" customHeight="1">
      <c r="A20" s="716">
        <v>11</v>
      </c>
      <c r="B20" s="235" t="s">
        <v>50</v>
      </c>
      <c r="C20" s="2075">
        <v>676320</v>
      </c>
      <c r="D20" s="2080">
        <v>49.69</v>
      </c>
      <c r="E20" s="2075">
        <v>0</v>
      </c>
      <c r="F20" s="2080">
        <v>0</v>
      </c>
      <c r="G20" s="2075">
        <v>468962</v>
      </c>
      <c r="H20" s="2080">
        <v>34.45</v>
      </c>
      <c r="I20" s="2075">
        <v>215903</v>
      </c>
      <c r="J20" s="2080">
        <v>15.86</v>
      </c>
      <c r="K20" s="2075">
        <v>1361185</v>
      </c>
      <c r="L20" s="2075">
        <v>175292</v>
      </c>
      <c r="M20" s="2075">
        <v>0</v>
      </c>
      <c r="N20" s="2075">
        <v>24139</v>
      </c>
      <c r="O20" s="2075">
        <v>115192</v>
      </c>
      <c r="P20" s="2075">
        <v>26373</v>
      </c>
      <c r="Q20" s="2075">
        <v>1072935</v>
      </c>
      <c r="R20" s="2075">
        <v>37573315</v>
      </c>
      <c r="S20" s="2075">
        <v>0</v>
      </c>
      <c r="T20" s="235" t="s">
        <v>50</v>
      </c>
      <c r="U20" s="717">
        <v>11</v>
      </c>
    </row>
    <row r="21" spans="1:21" ht="16.5" customHeight="1">
      <c r="A21" s="716">
        <v>13</v>
      </c>
      <c r="B21" s="235" t="s">
        <v>51</v>
      </c>
      <c r="C21" s="2075">
        <v>143855</v>
      </c>
      <c r="D21" s="2080">
        <v>55.69</v>
      </c>
      <c r="E21" s="2075">
        <v>0</v>
      </c>
      <c r="F21" s="2080">
        <v>0</v>
      </c>
      <c r="G21" s="2075">
        <v>80428</v>
      </c>
      <c r="H21" s="2080">
        <v>31.14</v>
      </c>
      <c r="I21" s="2075">
        <v>34006</v>
      </c>
      <c r="J21" s="2080">
        <v>13.17</v>
      </c>
      <c r="K21" s="2075">
        <v>258289</v>
      </c>
      <c r="L21" s="2075">
        <v>31625</v>
      </c>
      <c r="M21" s="2075">
        <v>0</v>
      </c>
      <c r="N21" s="2075">
        <v>323</v>
      </c>
      <c r="O21" s="2075">
        <v>19508</v>
      </c>
      <c r="P21" s="2075">
        <v>631</v>
      </c>
      <c r="Q21" s="2075">
        <v>207464</v>
      </c>
      <c r="R21" s="2075">
        <v>6254575</v>
      </c>
      <c r="S21" s="2075">
        <v>0</v>
      </c>
      <c r="T21" s="235" t="s">
        <v>51</v>
      </c>
      <c r="U21" s="717">
        <v>13</v>
      </c>
    </row>
    <row r="22" spans="1:21" ht="12.75" customHeight="1">
      <c r="A22" s="716">
        <v>14</v>
      </c>
      <c r="B22" s="235" t="s">
        <v>52</v>
      </c>
      <c r="C22" s="2075">
        <v>128518</v>
      </c>
      <c r="D22" s="2080">
        <v>49.830000000000005</v>
      </c>
      <c r="E22" s="2075">
        <v>2974</v>
      </c>
      <c r="F22" s="2080">
        <v>1.15</v>
      </c>
      <c r="G22" s="2075">
        <v>88735</v>
      </c>
      <c r="H22" s="2080">
        <v>34.41</v>
      </c>
      <c r="I22" s="2075">
        <v>37677</v>
      </c>
      <c r="J22" s="2080">
        <v>14.61</v>
      </c>
      <c r="K22" s="2075">
        <v>257904</v>
      </c>
      <c r="L22" s="2075">
        <v>36547</v>
      </c>
      <c r="M22" s="2075">
        <v>10</v>
      </c>
      <c r="N22" s="2075">
        <v>331</v>
      </c>
      <c r="O22" s="2075">
        <v>17961</v>
      </c>
      <c r="P22" s="2075">
        <v>-2502</v>
      </c>
      <c r="Q22" s="2075">
        <v>200553</v>
      </c>
      <c r="R22" s="2075">
        <v>6119941</v>
      </c>
      <c r="S22" s="2075">
        <v>297408</v>
      </c>
      <c r="T22" s="235" t="s">
        <v>52</v>
      </c>
      <c r="U22" s="717">
        <v>14</v>
      </c>
    </row>
    <row r="23" spans="1:21" ht="12.75" customHeight="1">
      <c r="A23" s="716">
        <v>15</v>
      </c>
      <c r="B23" s="235" t="s">
        <v>309</v>
      </c>
      <c r="C23" s="2075">
        <v>859441</v>
      </c>
      <c r="D23" s="2080">
        <v>54.41</v>
      </c>
      <c r="E23" s="2075">
        <v>0</v>
      </c>
      <c r="F23" s="2080">
        <v>0</v>
      </c>
      <c r="G23" s="2075">
        <v>485694</v>
      </c>
      <c r="H23" s="2080">
        <v>30.75</v>
      </c>
      <c r="I23" s="2075">
        <v>234430</v>
      </c>
      <c r="J23" s="2080">
        <v>14.84</v>
      </c>
      <c r="K23" s="2075">
        <v>1579565</v>
      </c>
      <c r="L23" s="2075">
        <v>159803</v>
      </c>
      <c r="M23" s="2075">
        <v>8</v>
      </c>
      <c r="N23" s="2075">
        <v>15876</v>
      </c>
      <c r="O23" s="2075">
        <v>256355</v>
      </c>
      <c r="P23" s="2075">
        <v>3121</v>
      </c>
      <c r="Q23" s="2075">
        <v>1150644</v>
      </c>
      <c r="R23" s="2075">
        <v>42972084</v>
      </c>
      <c r="S23" s="2075">
        <v>0</v>
      </c>
      <c r="T23" s="235" t="s">
        <v>309</v>
      </c>
      <c r="U23" s="717">
        <v>15</v>
      </c>
    </row>
    <row r="24" spans="1:21" ht="12.75" customHeight="1">
      <c r="A24" s="716">
        <v>16</v>
      </c>
      <c r="B24" s="235" t="s">
        <v>54</v>
      </c>
      <c r="C24" s="2075">
        <v>268854</v>
      </c>
      <c r="D24" s="2080">
        <v>53.3</v>
      </c>
      <c r="E24" s="2075">
        <v>0</v>
      </c>
      <c r="F24" s="2080">
        <v>0</v>
      </c>
      <c r="G24" s="2075">
        <v>158012</v>
      </c>
      <c r="H24" s="2080">
        <v>31.33</v>
      </c>
      <c r="I24" s="2075">
        <v>77550</v>
      </c>
      <c r="J24" s="2080">
        <v>15.37</v>
      </c>
      <c r="K24" s="2075">
        <v>504416</v>
      </c>
      <c r="L24" s="2075">
        <v>60041</v>
      </c>
      <c r="M24" s="2075">
        <v>0</v>
      </c>
      <c r="N24" s="2075">
        <v>469</v>
      </c>
      <c r="O24" s="2075">
        <v>31682</v>
      </c>
      <c r="P24" s="2075">
        <v>14622</v>
      </c>
      <c r="Q24" s="2075">
        <v>426846</v>
      </c>
      <c r="R24" s="2075">
        <v>12802604</v>
      </c>
      <c r="S24" s="2075">
        <v>0</v>
      </c>
      <c r="T24" s="235" t="s">
        <v>54</v>
      </c>
      <c r="U24" s="717">
        <v>16</v>
      </c>
    </row>
    <row r="25" spans="1:21" ht="12.75" customHeight="1">
      <c r="A25" s="716">
        <v>17</v>
      </c>
      <c r="B25" s="235" t="s">
        <v>55</v>
      </c>
      <c r="C25" s="2075">
        <v>290889</v>
      </c>
      <c r="D25" s="2080">
        <v>49.910000000000004</v>
      </c>
      <c r="E25" s="2075">
        <v>0</v>
      </c>
      <c r="F25" s="2080">
        <v>0</v>
      </c>
      <c r="G25" s="2075">
        <v>190999</v>
      </c>
      <c r="H25" s="2080">
        <v>32.77</v>
      </c>
      <c r="I25" s="2075">
        <v>100937</v>
      </c>
      <c r="J25" s="2080">
        <v>17.32</v>
      </c>
      <c r="K25" s="2075">
        <v>582825</v>
      </c>
      <c r="L25" s="2075">
        <v>78716</v>
      </c>
      <c r="M25" s="2075">
        <v>70</v>
      </c>
      <c r="N25" s="2075">
        <v>7736</v>
      </c>
      <c r="O25" s="2075">
        <v>27466</v>
      </c>
      <c r="P25" s="2075">
        <v>-3119</v>
      </c>
      <c r="Q25" s="2075">
        <v>465718</v>
      </c>
      <c r="R25" s="2075">
        <v>12647385</v>
      </c>
      <c r="S25" s="2075">
        <v>0</v>
      </c>
      <c r="T25" s="235" t="s">
        <v>55</v>
      </c>
      <c r="U25" s="717">
        <v>17</v>
      </c>
    </row>
    <row r="26" spans="1:21" ht="12.75" customHeight="1">
      <c r="A26" s="716">
        <v>18</v>
      </c>
      <c r="B26" s="235" t="s">
        <v>56</v>
      </c>
      <c r="C26" s="2075">
        <v>754178</v>
      </c>
      <c r="D26" s="2080">
        <v>56.05</v>
      </c>
      <c r="E26" s="2075">
        <v>0</v>
      </c>
      <c r="F26" s="2080">
        <v>0</v>
      </c>
      <c r="G26" s="2075">
        <v>405995</v>
      </c>
      <c r="H26" s="2080">
        <v>30.17</v>
      </c>
      <c r="I26" s="2075">
        <v>185501</v>
      </c>
      <c r="J26" s="2080">
        <v>13.78</v>
      </c>
      <c r="K26" s="2075">
        <v>1345674</v>
      </c>
      <c r="L26" s="2075">
        <v>142749</v>
      </c>
      <c r="M26" s="2075">
        <v>0</v>
      </c>
      <c r="N26" s="2075">
        <v>5491</v>
      </c>
      <c r="O26" s="2075">
        <v>135721</v>
      </c>
      <c r="P26" s="2075">
        <v>-48434</v>
      </c>
      <c r="Q26" s="2075">
        <v>1013279</v>
      </c>
      <c r="R26" s="2075">
        <v>28459556</v>
      </c>
      <c r="S26" s="2075">
        <v>0</v>
      </c>
      <c r="T26" s="235" t="s">
        <v>56</v>
      </c>
      <c r="U26" s="717">
        <v>18</v>
      </c>
    </row>
    <row r="27" spans="1:21" ht="12.75" customHeight="1">
      <c r="A27" s="716">
        <v>19</v>
      </c>
      <c r="B27" s="235" t="s">
        <v>57</v>
      </c>
      <c r="C27" s="2075">
        <v>173495</v>
      </c>
      <c r="D27" s="2080">
        <v>52.88999999999999</v>
      </c>
      <c r="E27" s="2075">
        <v>5700</v>
      </c>
      <c r="F27" s="2080">
        <v>1.74</v>
      </c>
      <c r="G27" s="2075">
        <v>100240</v>
      </c>
      <c r="H27" s="2080">
        <v>30.56</v>
      </c>
      <c r="I27" s="2075">
        <v>48596</v>
      </c>
      <c r="J27" s="2080">
        <v>14.81</v>
      </c>
      <c r="K27" s="2075">
        <v>328031</v>
      </c>
      <c r="L27" s="2075">
        <v>40221</v>
      </c>
      <c r="M27" s="2075">
        <v>0</v>
      </c>
      <c r="N27" s="2075">
        <v>48</v>
      </c>
      <c r="O27" s="2075">
        <v>19548</v>
      </c>
      <c r="P27" s="2075">
        <v>-19</v>
      </c>
      <c r="Q27" s="2075">
        <v>268195</v>
      </c>
      <c r="R27" s="2075">
        <v>6939799</v>
      </c>
      <c r="S27" s="2075">
        <v>379974</v>
      </c>
      <c r="T27" s="235" t="s">
        <v>57</v>
      </c>
      <c r="U27" s="717">
        <v>19</v>
      </c>
    </row>
    <row r="28" spans="1:21" ht="12.75" customHeight="1">
      <c r="A28" s="716">
        <v>20</v>
      </c>
      <c r="B28" s="235" t="s">
        <v>58</v>
      </c>
      <c r="C28" s="2075">
        <v>261391</v>
      </c>
      <c r="D28" s="2080">
        <v>53.53</v>
      </c>
      <c r="E28" s="2075">
        <v>0</v>
      </c>
      <c r="F28" s="2080">
        <v>0</v>
      </c>
      <c r="G28" s="2075">
        <v>152586</v>
      </c>
      <c r="H28" s="2080">
        <v>31.25</v>
      </c>
      <c r="I28" s="2075">
        <v>74312</v>
      </c>
      <c r="J28" s="2080">
        <v>15.22</v>
      </c>
      <c r="K28" s="2075">
        <v>488289</v>
      </c>
      <c r="L28" s="2075">
        <v>52271</v>
      </c>
      <c r="M28" s="2075">
        <v>0</v>
      </c>
      <c r="N28" s="2075">
        <v>959</v>
      </c>
      <c r="O28" s="2075">
        <v>46871</v>
      </c>
      <c r="P28" s="2075">
        <v>18872</v>
      </c>
      <c r="Q28" s="2075">
        <v>407060</v>
      </c>
      <c r="R28" s="2075">
        <v>14521704</v>
      </c>
      <c r="S28" s="2075">
        <v>0</v>
      </c>
      <c r="T28" s="235" t="s">
        <v>58</v>
      </c>
      <c r="U28" s="717">
        <v>20</v>
      </c>
    </row>
    <row r="29" spans="1:21" ht="12.75" customHeight="1">
      <c r="A29" s="716">
        <v>21</v>
      </c>
      <c r="B29" s="235" t="s">
        <v>59</v>
      </c>
      <c r="C29" s="2075">
        <v>183792</v>
      </c>
      <c r="D29" s="2080">
        <v>55.42</v>
      </c>
      <c r="E29" s="2075">
        <v>0</v>
      </c>
      <c r="F29" s="2080">
        <v>0</v>
      </c>
      <c r="G29" s="2075">
        <v>94344</v>
      </c>
      <c r="H29" s="2080">
        <v>28.44</v>
      </c>
      <c r="I29" s="2075">
        <v>53536</v>
      </c>
      <c r="J29" s="2080">
        <v>16.14</v>
      </c>
      <c r="K29" s="2075">
        <v>331672</v>
      </c>
      <c r="L29" s="2075">
        <v>38759</v>
      </c>
      <c r="M29" s="2075">
        <v>81</v>
      </c>
      <c r="N29" s="2075">
        <v>271</v>
      </c>
      <c r="O29" s="2075">
        <v>15299</v>
      </c>
      <c r="P29" s="2075">
        <v>-9157</v>
      </c>
      <c r="Q29" s="2075">
        <v>268105</v>
      </c>
      <c r="R29" s="2075">
        <v>6337645</v>
      </c>
      <c r="S29" s="2075">
        <v>0</v>
      </c>
      <c r="T29" s="235" t="s">
        <v>59</v>
      </c>
      <c r="U29" s="717">
        <v>21</v>
      </c>
    </row>
    <row r="30" spans="1:21" ht="12.75" customHeight="1">
      <c r="A30" s="716">
        <v>22</v>
      </c>
      <c r="B30" s="235" t="s">
        <v>310</v>
      </c>
      <c r="C30" s="2075">
        <v>82259</v>
      </c>
      <c r="D30" s="2080">
        <v>46.989999999999995</v>
      </c>
      <c r="E30" s="2075">
        <v>3416</v>
      </c>
      <c r="F30" s="2080">
        <v>1.95</v>
      </c>
      <c r="G30" s="2075">
        <v>61525</v>
      </c>
      <c r="H30" s="2080">
        <v>35.14</v>
      </c>
      <c r="I30" s="2075">
        <v>27880</v>
      </c>
      <c r="J30" s="2080">
        <v>15.92</v>
      </c>
      <c r="K30" s="2075">
        <v>175080</v>
      </c>
      <c r="L30" s="2075">
        <v>20178</v>
      </c>
      <c r="M30" s="2075">
        <v>0</v>
      </c>
      <c r="N30" s="2075">
        <v>966</v>
      </c>
      <c r="O30" s="2075">
        <v>8752</v>
      </c>
      <c r="P30" s="2075">
        <v>3541</v>
      </c>
      <c r="Q30" s="2075">
        <v>148725</v>
      </c>
      <c r="R30" s="2075">
        <v>4568621</v>
      </c>
      <c r="S30" s="2075">
        <v>170822</v>
      </c>
      <c r="T30" s="235" t="s">
        <v>310</v>
      </c>
      <c r="U30" s="717">
        <v>22</v>
      </c>
    </row>
    <row r="31" spans="1:21" ht="16.5" customHeight="1">
      <c r="A31" s="716">
        <v>24</v>
      </c>
      <c r="B31" s="235" t="s">
        <v>148</v>
      </c>
      <c r="C31" s="2075">
        <v>140703</v>
      </c>
      <c r="D31" s="2080">
        <v>52.91</v>
      </c>
      <c r="E31" s="2075">
        <v>0</v>
      </c>
      <c r="F31" s="2080">
        <v>0</v>
      </c>
      <c r="G31" s="2075">
        <v>88724</v>
      </c>
      <c r="H31" s="2080">
        <v>33.36</v>
      </c>
      <c r="I31" s="2075">
        <v>36511</v>
      </c>
      <c r="J31" s="2080">
        <v>13.73</v>
      </c>
      <c r="K31" s="2075">
        <v>265938</v>
      </c>
      <c r="L31" s="2075">
        <v>32736</v>
      </c>
      <c r="M31" s="2075">
        <v>0</v>
      </c>
      <c r="N31" s="2075">
        <v>139</v>
      </c>
      <c r="O31" s="2075">
        <v>17192</v>
      </c>
      <c r="P31" s="2075">
        <v>-3193</v>
      </c>
      <c r="Q31" s="2075">
        <v>212678</v>
      </c>
      <c r="R31" s="2075">
        <v>5370357</v>
      </c>
      <c r="S31" s="2075">
        <v>0</v>
      </c>
      <c r="T31" s="235" t="s">
        <v>148</v>
      </c>
      <c r="U31" s="717">
        <v>24</v>
      </c>
    </row>
    <row r="32" spans="1:21" ht="12.75" customHeight="1">
      <c r="A32" s="716">
        <v>27</v>
      </c>
      <c r="B32" s="235" t="s">
        <v>149</v>
      </c>
      <c r="C32" s="2075">
        <v>79518</v>
      </c>
      <c r="D32" s="2080">
        <v>54.06</v>
      </c>
      <c r="E32" s="2075">
        <v>0</v>
      </c>
      <c r="F32" s="2080">
        <v>0</v>
      </c>
      <c r="G32" s="2075">
        <v>47645</v>
      </c>
      <c r="H32" s="2080">
        <v>32.39</v>
      </c>
      <c r="I32" s="2075">
        <v>19926</v>
      </c>
      <c r="J32" s="2080">
        <v>13.55</v>
      </c>
      <c r="K32" s="2075">
        <v>147089</v>
      </c>
      <c r="L32" s="2075">
        <v>16504</v>
      </c>
      <c r="M32" s="2075">
        <v>0</v>
      </c>
      <c r="N32" s="2075">
        <v>66</v>
      </c>
      <c r="O32" s="2075">
        <v>7745</v>
      </c>
      <c r="P32" s="2075">
        <v>-2478</v>
      </c>
      <c r="Q32" s="2075">
        <v>120296</v>
      </c>
      <c r="R32" s="2075">
        <v>3327115</v>
      </c>
      <c r="S32" s="2075">
        <v>0</v>
      </c>
      <c r="T32" s="235" t="s">
        <v>149</v>
      </c>
      <c r="U32" s="717">
        <v>27</v>
      </c>
    </row>
    <row r="33" spans="1:21" ht="12.75" customHeight="1">
      <c r="A33" s="716">
        <v>31</v>
      </c>
      <c r="B33" s="235" t="s">
        <v>62</v>
      </c>
      <c r="C33" s="2075">
        <v>93189</v>
      </c>
      <c r="D33" s="2080">
        <v>53.690000000000005</v>
      </c>
      <c r="E33" s="2075">
        <v>0</v>
      </c>
      <c r="F33" s="2080">
        <v>0</v>
      </c>
      <c r="G33" s="2075">
        <v>60389</v>
      </c>
      <c r="H33" s="2080">
        <v>34.79</v>
      </c>
      <c r="I33" s="2075">
        <v>19988</v>
      </c>
      <c r="J33" s="2080">
        <v>11.52</v>
      </c>
      <c r="K33" s="2075">
        <v>173566</v>
      </c>
      <c r="L33" s="2075">
        <v>19249</v>
      </c>
      <c r="M33" s="2075">
        <v>0</v>
      </c>
      <c r="N33" s="2075">
        <v>1296</v>
      </c>
      <c r="O33" s="2075">
        <v>12193</v>
      </c>
      <c r="P33" s="2075">
        <v>3891</v>
      </c>
      <c r="Q33" s="2075">
        <v>144719</v>
      </c>
      <c r="R33" s="2075">
        <v>4904759</v>
      </c>
      <c r="S33" s="2075">
        <v>0</v>
      </c>
      <c r="T33" s="235" t="s">
        <v>62</v>
      </c>
      <c r="U33" s="717">
        <v>31</v>
      </c>
    </row>
    <row r="34" spans="1:21" ht="12.75" customHeight="1">
      <c r="A34" s="716">
        <v>32</v>
      </c>
      <c r="B34" s="235" t="s">
        <v>63</v>
      </c>
      <c r="C34" s="2075">
        <v>96874</v>
      </c>
      <c r="D34" s="2080">
        <v>51.89999999999999</v>
      </c>
      <c r="E34" s="2075">
        <v>0</v>
      </c>
      <c r="F34" s="2080">
        <v>0</v>
      </c>
      <c r="G34" s="2075">
        <v>61377</v>
      </c>
      <c r="H34" s="2080">
        <v>32.89</v>
      </c>
      <c r="I34" s="2075">
        <v>28389</v>
      </c>
      <c r="J34" s="2080">
        <v>15.21</v>
      </c>
      <c r="K34" s="2075">
        <v>186640</v>
      </c>
      <c r="L34" s="2075">
        <v>23843</v>
      </c>
      <c r="M34" s="2075">
        <v>0</v>
      </c>
      <c r="N34" s="2075">
        <v>2487</v>
      </c>
      <c r="O34" s="2075">
        <v>14451</v>
      </c>
      <c r="P34" s="2075">
        <v>4483</v>
      </c>
      <c r="Q34" s="2075">
        <v>150342</v>
      </c>
      <c r="R34" s="2075">
        <v>4843747</v>
      </c>
      <c r="S34" s="2075">
        <v>0</v>
      </c>
      <c r="T34" s="235" t="s">
        <v>63</v>
      </c>
      <c r="U34" s="717">
        <v>32</v>
      </c>
    </row>
    <row r="35" spans="1:21" ht="12.75" customHeight="1">
      <c r="A35" s="716">
        <v>37</v>
      </c>
      <c r="B35" s="235" t="s">
        <v>64</v>
      </c>
      <c r="C35" s="2075">
        <v>31431</v>
      </c>
      <c r="D35" s="2080">
        <v>38.24</v>
      </c>
      <c r="E35" s="2075">
        <v>6047</v>
      </c>
      <c r="F35" s="2080">
        <v>7.36</v>
      </c>
      <c r="G35" s="2075">
        <v>29290</v>
      </c>
      <c r="H35" s="2080">
        <v>35.63</v>
      </c>
      <c r="I35" s="2075">
        <v>15429</v>
      </c>
      <c r="J35" s="2080">
        <v>18.77</v>
      </c>
      <c r="K35" s="2075">
        <v>82197</v>
      </c>
      <c r="L35" s="2075">
        <v>11897</v>
      </c>
      <c r="M35" s="2075">
        <v>0</v>
      </c>
      <c r="N35" s="2075">
        <v>31</v>
      </c>
      <c r="O35" s="2075">
        <v>2748</v>
      </c>
      <c r="P35" s="2075">
        <v>-367</v>
      </c>
      <c r="Q35" s="2075">
        <v>67154</v>
      </c>
      <c r="R35" s="2075">
        <v>1746132</v>
      </c>
      <c r="S35" s="2075">
        <v>100783</v>
      </c>
      <c r="T35" s="235" t="s">
        <v>64</v>
      </c>
      <c r="U35" s="717">
        <v>37</v>
      </c>
    </row>
    <row r="36" spans="1:21" ht="12.75" customHeight="1">
      <c r="A36" s="716">
        <v>39</v>
      </c>
      <c r="B36" s="235" t="s">
        <v>65</v>
      </c>
      <c r="C36" s="2075">
        <v>66012</v>
      </c>
      <c r="D36" s="2080">
        <v>49.849999999999994</v>
      </c>
      <c r="E36" s="2075">
        <v>9135</v>
      </c>
      <c r="F36" s="2080">
        <v>6.9</v>
      </c>
      <c r="G36" s="2075">
        <v>40515</v>
      </c>
      <c r="H36" s="2080">
        <v>30.6</v>
      </c>
      <c r="I36" s="2075">
        <v>16747</v>
      </c>
      <c r="J36" s="2080">
        <v>12.65</v>
      </c>
      <c r="K36" s="2075">
        <v>132409</v>
      </c>
      <c r="L36" s="2075">
        <v>14278</v>
      </c>
      <c r="M36" s="2075">
        <v>10</v>
      </c>
      <c r="N36" s="2075">
        <v>97</v>
      </c>
      <c r="O36" s="2075">
        <v>9532</v>
      </c>
      <c r="P36" s="2075">
        <v>-1078</v>
      </c>
      <c r="Q36" s="2075">
        <v>107414</v>
      </c>
      <c r="R36" s="2075">
        <v>2750464</v>
      </c>
      <c r="S36" s="2075">
        <v>160269</v>
      </c>
      <c r="T36" s="235" t="s">
        <v>65</v>
      </c>
      <c r="U36" s="717">
        <v>39</v>
      </c>
    </row>
    <row r="37" spans="1:21" ht="12.75" customHeight="1">
      <c r="A37" s="716">
        <v>40</v>
      </c>
      <c r="B37" s="235" t="s">
        <v>311</v>
      </c>
      <c r="C37" s="2075">
        <v>33158</v>
      </c>
      <c r="D37" s="2080">
        <v>40.980000000000004</v>
      </c>
      <c r="E37" s="2075">
        <v>8257</v>
      </c>
      <c r="F37" s="2080">
        <v>10.2</v>
      </c>
      <c r="G37" s="2075">
        <v>27365</v>
      </c>
      <c r="H37" s="2080">
        <v>33.82</v>
      </c>
      <c r="I37" s="2075">
        <v>12136</v>
      </c>
      <c r="J37" s="2080">
        <v>15</v>
      </c>
      <c r="K37" s="2075">
        <v>80916</v>
      </c>
      <c r="L37" s="2075">
        <v>9180</v>
      </c>
      <c r="M37" s="2075">
        <v>0</v>
      </c>
      <c r="N37" s="2075">
        <v>18</v>
      </c>
      <c r="O37" s="2075">
        <v>3634</v>
      </c>
      <c r="P37" s="2075">
        <v>-860</v>
      </c>
      <c r="Q37" s="2075">
        <v>67224</v>
      </c>
      <c r="R37" s="2075">
        <v>1617466</v>
      </c>
      <c r="S37" s="2075">
        <v>86008</v>
      </c>
      <c r="T37" s="235" t="s">
        <v>311</v>
      </c>
      <c r="U37" s="717">
        <v>40</v>
      </c>
    </row>
    <row r="38" spans="1:21" ht="12.75" customHeight="1">
      <c r="A38" s="716">
        <v>42</v>
      </c>
      <c r="B38" s="235" t="s">
        <v>66</v>
      </c>
      <c r="C38" s="2075">
        <v>115265</v>
      </c>
      <c r="D38" s="2080">
        <v>52.62</v>
      </c>
      <c r="E38" s="2075">
        <v>2410</v>
      </c>
      <c r="F38" s="2080">
        <v>1.1</v>
      </c>
      <c r="G38" s="2075">
        <v>69191</v>
      </c>
      <c r="H38" s="2080">
        <v>31.58</v>
      </c>
      <c r="I38" s="2075">
        <v>32207</v>
      </c>
      <c r="J38" s="2080">
        <v>14.7</v>
      </c>
      <c r="K38" s="2075">
        <v>219073</v>
      </c>
      <c r="L38" s="2075">
        <v>24738</v>
      </c>
      <c r="M38" s="2075">
        <v>0</v>
      </c>
      <c r="N38" s="2075">
        <v>482</v>
      </c>
      <c r="O38" s="2075">
        <v>15055</v>
      </c>
      <c r="P38" s="2075">
        <v>-3793</v>
      </c>
      <c r="Q38" s="2075">
        <v>175005</v>
      </c>
      <c r="R38" s="2075">
        <v>4666606</v>
      </c>
      <c r="S38" s="2075">
        <v>241031</v>
      </c>
      <c r="T38" s="235" t="s">
        <v>66</v>
      </c>
      <c r="U38" s="717">
        <v>42</v>
      </c>
    </row>
    <row r="39" spans="1:21" ht="12.75" customHeight="1">
      <c r="A39" s="716">
        <v>43</v>
      </c>
      <c r="B39" s="235" t="s">
        <v>312</v>
      </c>
      <c r="C39" s="2075">
        <v>228674</v>
      </c>
      <c r="D39" s="2080">
        <v>48.82000000000001</v>
      </c>
      <c r="E39" s="2075">
        <v>19111</v>
      </c>
      <c r="F39" s="2080">
        <v>4.08</v>
      </c>
      <c r="G39" s="2075">
        <v>152958</v>
      </c>
      <c r="H39" s="2080">
        <v>32.66</v>
      </c>
      <c r="I39" s="2075">
        <v>67634</v>
      </c>
      <c r="J39" s="2080">
        <v>14.44</v>
      </c>
      <c r="K39" s="2075">
        <v>468377</v>
      </c>
      <c r="L39" s="2075">
        <v>59919</v>
      </c>
      <c r="M39" s="2075">
        <v>0</v>
      </c>
      <c r="N39" s="2075">
        <v>775</v>
      </c>
      <c r="O39" s="2075">
        <v>43631</v>
      </c>
      <c r="P39" s="2075">
        <v>8357</v>
      </c>
      <c r="Q39" s="2075">
        <v>372409</v>
      </c>
      <c r="R39" s="2075">
        <v>11726858</v>
      </c>
      <c r="S39" s="2075">
        <v>637045</v>
      </c>
      <c r="T39" s="235" t="s">
        <v>312</v>
      </c>
      <c r="U39" s="717">
        <v>43</v>
      </c>
    </row>
    <row r="40" spans="1:21" ht="12.75" customHeight="1">
      <c r="A40" s="716">
        <v>45</v>
      </c>
      <c r="B40" s="235" t="s">
        <v>67</v>
      </c>
      <c r="C40" s="2075">
        <v>55493</v>
      </c>
      <c r="D40" s="2080">
        <v>58.71000000000001</v>
      </c>
      <c r="E40" s="2075">
        <v>0</v>
      </c>
      <c r="F40" s="2080">
        <v>0</v>
      </c>
      <c r="G40" s="2075">
        <v>26178</v>
      </c>
      <c r="H40" s="2080">
        <v>27.69</v>
      </c>
      <c r="I40" s="2075">
        <v>12855</v>
      </c>
      <c r="J40" s="2080">
        <v>13.6</v>
      </c>
      <c r="K40" s="2075">
        <v>94526</v>
      </c>
      <c r="L40" s="2075">
        <v>9803</v>
      </c>
      <c r="M40" s="2075">
        <v>0</v>
      </c>
      <c r="N40" s="2075">
        <v>0</v>
      </c>
      <c r="O40" s="2075">
        <v>4237</v>
      </c>
      <c r="P40" s="2075">
        <v>-1134</v>
      </c>
      <c r="Q40" s="2075">
        <v>79352</v>
      </c>
      <c r="R40" s="2075">
        <v>2219692</v>
      </c>
      <c r="S40" s="2075">
        <v>0</v>
      </c>
      <c r="T40" s="235" t="s">
        <v>67</v>
      </c>
      <c r="U40" s="717">
        <v>45</v>
      </c>
    </row>
    <row r="41" spans="1:21" ht="16.5" customHeight="1">
      <c r="A41" s="716">
        <v>46</v>
      </c>
      <c r="B41" s="235" t="s">
        <v>68</v>
      </c>
      <c r="C41" s="2075">
        <v>31219</v>
      </c>
      <c r="D41" s="2080">
        <v>40.3</v>
      </c>
      <c r="E41" s="2075">
        <v>6590</v>
      </c>
      <c r="F41" s="2080">
        <v>8.5</v>
      </c>
      <c r="G41" s="2075">
        <v>26070</v>
      </c>
      <c r="H41" s="2080">
        <v>33.64</v>
      </c>
      <c r="I41" s="2075">
        <v>13607</v>
      </c>
      <c r="J41" s="2080">
        <v>17.56</v>
      </c>
      <c r="K41" s="2075">
        <v>77486</v>
      </c>
      <c r="L41" s="2075">
        <v>11026</v>
      </c>
      <c r="M41" s="2075">
        <v>0</v>
      </c>
      <c r="N41" s="2075">
        <v>101</v>
      </c>
      <c r="O41" s="2075">
        <v>4920</v>
      </c>
      <c r="P41" s="2075">
        <v>2435</v>
      </c>
      <c r="Q41" s="2075">
        <v>63874</v>
      </c>
      <c r="R41" s="2075">
        <v>2229985</v>
      </c>
      <c r="S41" s="2075">
        <v>131796</v>
      </c>
      <c r="T41" s="235" t="s">
        <v>68</v>
      </c>
      <c r="U41" s="717">
        <v>46</v>
      </c>
    </row>
    <row r="42" spans="1:21" ht="12.75" customHeight="1">
      <c r="A42" s="716">
        <v>50</v>
      </c>
      <c r="B42" s="235" t="s">
        <v>151</v>
      </c>
      <c r="C42" s="2075">
        <v>116358</v>
      </c>
      <c r="D42" s="2080">
        <v>45.27999999999999</v>
      </c>
      <c r="E42" s="2075">
        <v>16039</v>
      </c>
      <c r="F42" s="2080">
        <v>6.24</v>
      </c>
      <c r="G42" s="2075">
        <v>84196</v>
      </c>
      <c r="H42" s="2080">
        <v>32.77</v>
      </c>
      <c r="I42" s="2075">
        <v>40368</v>
      </c>
      <c r="J42" s="2080">
        <v>15.71</v>
      </c>
      <c r="K42" s="2075">
        <v>256961</v>
      </c>
      <c r="L42" s="2075">
        <v>29104</v>
      </c>
      <c r="M42" s="2075">
        <v>0</v>
      </c>
      <c r="N42" s="2075">
        <v>68</v>
      </c>
      <c r="O42" s="2075">
        <v>28413</v>
      </c>
      <c r="P42" s="2075">
        <v>13079</v>
      </c>
      <c r="Q42" s="2075">
        <v>212455</v>
      </c>
      <c r="R42" s="2075">
        <v>7227307</v>
      </c>
      <c r="S42" s="2075">
        <v>341989</v>
      </c>
      <c r="T42" s="235" t="s">
        <v>151</v>
      </c>
      <c r="U42" s="717">
        <v>50</v>
      </c>
    </row>
    <row r="43" spans="1:21" ht="12.75" customHeight="1">
      <c r="A43" s="716">
        <v>57</v>
      </c>
      <c r="B43" s="235" t="s">
        <v>152</v>
      </c>
      <c r="C43" s="2075">
        <v>47080</v>
      </c>
      <c r="D43" s="2080">
        <v>44.10999999999999</v>
      </c>
      <c r="E43" s="2075">
        <v>10035</v>
      </c>
      <c r="F43" s="2080">
        <v>9.4</v>
      </c>
      <c r="G43" s="2075">
        <v>33918</v>
      </c>
      <c r="H43" s="2080">
        <v>31.78</v>
      </c>
      <c r="I43" s="2075">
        <v>15702</v>
      </c>
      <c r="J43" s="2080">
        <v>14.71</v>
      </c>
      <c r="K43" s="2075">
        <v>106735</v>
      </c>
      <c r="L43" s="2075">
        <v>13060</v>
      </c>
      <c r="M43" s="2075">
        <v>0</v>
      </c>
      <c r="N43" s="2075">
        <v>83</v>
      </c>
      <c r="O43" s="2075">
        <v>5888</v>
      </c>
      <c r="P43" s="2075">
        <v>1449</v>
      </c>
      <c r="Q43" s="2075">
        <v>89153</v>
      </c>
      <c r="R43" s="2075">
        <v>2737103</v>
      </c>
      <c r="S43" s="2075">
        <v>182465</v>
      </c>
      <c r="T43" s="235" t="s">
        <v>152</v>
      </c>
      <c r="U43" s="717">
        <v>57</v>
      </c>
    </row>
    <row r="44" spans="1:21" ht="12.75" customHeight="1">
      <c r="A44" s="716">
        <v>62</v>
      </c>
      <c r="B44" s="235" t="s">
        <v>119</v>
      </c>
      <c r="C44" s="2075">
        <v>29459</v>
      </c>
      <c r="D44" s="2080">
        <v>39.800000000000004</v>
      </c>
      <c r="E44" s="2075">
        <v>7928</v>
      </c>
      <c r="F44" s="2080">
        <v>10.71</v>
      </c>
      <c r="G44" s="2075">
        <v>25044</v>
      </c>
      <c r="H44" s="2080">
        <v>33.83</v>
      </c>
      <c r="I44" s="2075">
        <v>11588</v>
      </c>
      <c r="J44" s="2080">
        <v>15.66</v>
      </c>
      <c r="K44" s="2075">
        <v>74019</v>
      </c>
      <c r="L44" s="2075">
        <v>10275</v>
      </c>
      <c r="M44" s="2075">
        <v>0</v>
      </c>
      <c r="N44" s="2075">
        <v>28</v>
      </c>
      <c r="O44" s="2075">
        <v>3318</v>
      </c>
      <c r="P44" s="2075">
        <v>628</v>
      </c>
      <c r="Q44" s="2075">
        <v>61026</v>
      </c>
      <c r="R44" s="2075">
        <v>1900640</v>
      </c>
      <c r="S44" s="2075">
        <v>123874</v>
      </c>
      <c r="T44" s="235" t="s">
        <v>119</v>
      </c>
      <c r="U44" s="717">
        <v>62</v>
      </c>
    </row>
    <row r="45" spans="1:21" ht="12.75" customHeight="1">
      <c r="A45" s="716">
        <v>65</v>
      </c>
      <c r="B45" s="235" t="s">
        <v>314</v>
      </c>
      <c r="C45" s="2075">
        <v>55882</v>
      </c>
      <c r="D45" s="2080">
        <v>34.82000000000001</v>
      </c>
      <c r="E45" s="2075">
        <v>14136</v>
      </c>
      <c r="F45" s="2080">
        <v>8.81</v>
      </c>
      <c r="G45" s="2075">
        <v>62719</v>
      </c>
      <c r="H45" s="2080">
        <v>39.08</v>
      </c>
      <c r="I45" s="2075">
        <v>27744</v>
      </c>
      <c r="J45" s="2080">
        <v>17.29</v>
      </c>
      <c r="K45" s="2075">
        <v>160481</v>
      </c>
      <c r="L45" s="2075">
        <v>25659</v>
      </c>
      <c r="M45" s="2075">
        <v>7</v>
      </c>
      <c r="N45" s="2075">
        <v>73</v>
      </c>
      <c r="O45" s="2075">
        <v>5612</v>
      </c>
      <c r="P45" s="2075">
        <v>-39</v>
      </c>
      <c r="Q45" s="2075">
        <v>129091</v>
      </c>
      <c r="R45" s="2075">
        <v>3175146</v>
      </c>
      <c r="S45" s="2075">
        <v>176711</v>
      </c>
      <c r="T45" s="235" t="s">
        <v>314</v>
      </c>
      <c r="U45" s="717">
        <v>65</v>
      </c>
    </row>
    <row r="46" spans="1:21" ht="12.75" customHeight="1">
      <c r="A46" s="716">
        <v>70</v>
      </c>
      <c r="B46" s="235" t="s">
        <v>153</v>
      </c>
      <c r="C46" s="2075">
        <v>87501</v>
      </c>
      <c r="D46" s="2080">
        <v>39.93000000000001</v>
      </c>
      <c r="E46" s="2075">
        <v>20450</v>
      </c>
      <c r="F46" s="2080">
        <v>9.33</v>
      </c>
      <c r="G46" s="2075">
        <v>73290</v>
      </c>
      <c r="H46" s="2080">
        <v>33.45</v>
      </c>
      <c r="I46" s="2075">
        <v>37880</v>
      </c>
      <c r="J46" s="2080">
        <v>17.29</v>
      </c>
      <c r="K46" s="2075">
        <v>219121</v>
      </c>
      <c r="L46" s="2075">
        <v>29889</v>
      </c>
      <c r="M46" s="2075">
        <v>0</v>
      </c>
      <c r="N46" s="2075">
        <v>73</v>
      </c>
      <c r="O46" s="2075">
        <v>6515</v>
      </c>
      <c r="P46" s="2075">
        <v>-9762</v>
      </c>
      <c r="Q46" s="2075">
        <v>172882</v>
      </c>
      <c r="R46" s="2075">
        <v>3977311</v>
      </c>
      <c r="S46" s="2075">
        <v>249388</v>
      </c>
      <c r="T46" s="235" t="s">
        <v>153</v>
      </c>
      <c r="U46" s="717">
        <v>70</v>
      </c>
    </row>
    <row r="47" spans="1:21" ht="12.75" customHeight="1">
      <c r="A47" s="716">
        <v>73</v>
      </c>
      <c r="B47" s="235" t="s">
        <v>316</v>
      </c>
      <c r="C47" s="2075">
        <v>186178</v>
      </c>
      <c r="D47" s="2080">
        <v>50.75999999999999</v>
      </c>
      <c r="E47" s="2075">
        <v>8063</v>
      </c>
      <c r="F47" s="2080">
        <v>2.2</v>
      </c>
      <c r="G47" s="2075">
        <v>120437</v>
      </c>
      <c r="H47" s="2080">
        <v>32.84</v>
      </c>
      <c r="I47" s="2075">
        <v>52088</v>
      </c>
      <c r="J47" s="2080">
        <v>14.2</v>
      </c>
      <c r="K47" s="2075">
        <v>366766</v>
      </c>
      <c r="L47" s="2075">
        <v>43967</v>
      </c>
      <c r="M47" s="2075">
        <v>0</v>
      </c>
      <c r="N47" s="2075">
        <v>968</v>
      </c>
      <c r="O47" s="2075">
        <v>14578</v>
      </c>
      <c r="P47" s="2075">
        <v>-1850</v>
      </c>
      <c r="Q47" s="2075">
        <v>305403</v>
      </c>
      <c r="R47" s="2075">
        <v>8659466</v>
      </c>
      <c r="S47" s="2075">
        <v>474251</v>
      </c>
      <c r="T47" s="235" t="s">
        <v>316</v>
      </c>
      <c r="U47" s="717">
        <v>73</v>
      </c>
    </row>
    <row r="48" spans="1:21" ht="12.75" customHeight="1">
      <c r="A48" s="716">
        <v>79</v>
      </c>
      <c r="B48" s="235" t="s">
        <v>318</v>
      </c>
      <c r="C48" s="2075">
        <v>106492</v>
      </c>
      <c r="D48" s="2080">
        <v>45.96</v>
      </c>
      <c r="E48" s="2075">
        <v>12430</v>
      </c>
      <c r="F48" s="2080">
        <v>5.36</v>
      </c>
      <c r="G48" s="2075">
        <v>78437</v>
      </c>
      <c r="H48" s="2080">
        <v>33.85</v>
      </c>
      <c r="I48" s="2075">
        <v>34354</v>
      </c>
      <c r="J48" s="2080">
        <v>14.83</v>
      </c>
      <c r="K48" s="2075">
        <v>231713</v>
      </c>
      <c r="L48" s="2075">
        <v>29592</v>
      </c>
      <c r="M48" s="2075">
        <v>30</v>
      </c>
      <c r="N48" s="2075">
        <v>131</v>
      </c>
      <c r="O48" s="2075">
        <v>8669</v>
      </c>
      <c r="P48" s="2075">
        <v>-829</v>
      </c>
      <c r="Q48" s="2075">
        <v>192462</v>
      </c>
      <c r="R48" s="2075">
        <v>5489319</v>
      </c>
      <c r="S48" s="2075">
        <v>293849</v>
      </c>
      <c r="T48" s="235" t="s">
        <v>318</v>
      </c>
      <c r="U48" s="717">
        <v>79</v>
      </c>
    </row>
    <row r="49" spans="1:21" ht="12.75" customHeight="1">
      <c r="A49" s="716">
        <v>86</v>
      </c>
      <c r="B49" s="235" t="s">
        <v>154</v>
      </c>
      <c r="C49" s="2075">
        <v>242644</v>
      </c>
      <c r="D49" s="2080">
        <v>50.91</v>
      </c>
      <c r="E49" s="2075">
        <v>25439</v>
      </c>
      <c r="F49" s="2080">
        <v>5.34</v>
      </c>
      <c r="G49" s="2075">
        <v>127831</v>
      </c>
      <c r="H49" s="2080">
        <v>26.82</v>
      </c>
      <c r="I49" s="2075">
        <v>80717</v>
      </c>
      <c r="J49" s="2080">
        <v>16.93</v>
      </c>
      <c r="K49" s="2075">
        <v>476631</v>
      </c>
      <c r="L49" s="2075">
        <v>58981</v>
      </c>
      <c r="M49" s="2075">
        <v>0</v>
      </c>
      <c r="N49" s="2075">
        <v>0</v>
      </c>
      <c r="O49" s="2075">
        <v>21573</v>
      </c>
      <c r="P49" s="2075">
        <v>-25966</v>
      </c>
      <c r="Q49" s="2075">
        <v>370111</v>
      </c>
      <c r="R49" s="2075">
        <v>7827218</v>
      </c>
      <c r="S49" s="2075">
        <v>358302</v>
      </c>
      <c r="T49" s="235" t="s">
        <v>154</v>
      </c>
      <c r="U49" s="717">
        <v>86</v>
      </c>
    </row>
    <row r="50" spans="1:21" ht="12.75" customHeight="1">
      <c r="A50" s="716">
        <v>93</v>
      </c>
      <c r="B50" s="235" t="s">
        <v>320</v>
      </c>
      <c r="C50" s="2075">
        <v>192879</v>
      </c>
      <c r="D50" s="2080">
        <v>48.300000000000004</v>
      </c>
      <c r="E50" s="2075">
        <v>30904</v>
      </c>
      <c r="F50" s="2080">
        <v>7.74</v>
      </c>
      <c r="G50" s="2075">
        <v>118903</v>
      </c>
      <c r="H50" s="2080">
        <v>29.77</v>
      </c>
      <c r="I50" s="2075">
        <v>56674</v>
      </c>
      <c r="J50" s="2080">
        <v>14.19</v>
      </c>
      <c r="K50" s="2075">
        <v>399360</v>
      </c>
      <c r="L50" s="2075">
        <v>44225</v>
      </c>
      <c r="M50" s="2075">
        <v>0</v>
      </c>
      <c r="N50" s="2075">
        <v>197</v>
      </c>
      <c r="O50" s="2075">
        <v>33141</v>
      </c>
      <c r="P50" s="2075">
        <v>9001</v>
      </c>
      <c r="Q50" s="2075">
        <v>330798</v>
      </c>
      <c r="R50" s="2075">
        <v>9643942</v>
      </c>
      <c r="S50" s="2075">
        <v>515071</v>
      </c>
      <c r="T50" s="235" t="s">
        <v>320</v>
      </c>
      <c r="U50" s="717">
        <v>93</v>
      </c>
    </row>
    <row r="51" spans="1:21" ht="16.5" customHeight="1">
      <c r="A51" s="716">
        <v>95</v>
      </c>
      <c r="B51" s="235" t="s">
        <v>321</v>
      </c>
      <c r="C51" s="2075">
        <v>151615</v>
      </c>
      <c r="D51" s="2080">
        <v>42.28</v>
      </c>
      <c r="E51" s="2075">
        <v>35908</v>
      </c>
      <c r="F51" s="2080">
        <v>10.01</v>
      </c>
      <c r="G51" s="2075">
        <v>119267</v>
      </c>
      <c r="H51" s="2080">
        <v>33.26</v>
      </c>
      <c r="I51" s="2075">
        <v>51828</v>
      </c>
      <c r="J51" s="2080">
        <v>14.45</v>
      </c>
      <c r="K51" s="2075">
        <v>358618</v>
      </c>
      <c r="L51" s="2075">
        <v>47317</v>
      </c>
      <c r="M51" s="2075">
        <v>0</v>
      </c>
      <c r="N51" s="2075">
        <v>545</v>
      </c>
      <c r="O51" s="2075">
        <v>28948</v>
      </c>
      <c r="P51" s="2075">
        <v>22251</v>
      </c>
      <c r="Q51" s="2075">
        <v>304059</v>
      </c>
      <c r="R51" s="2075">
        <v>12226996</v>
      </c>
      <c r="S51" s="2075">
        <v>690525</v>
      </c>
      <c r="T51" s="235" t="s">
        <v>321</v>
      </c>
      <c r="U51" s="717">
        <v>95</v>
      </c>
    </row>
    <row r="52" spans="1:21" ht="16.5" customHeight="1">
      <c r="A52" s="718" t="s">
        <v>653</v>
      </c>
      <c r="B52" s="235" t="s">
        <v>70</v>
      </c>
      <c r="C52" s="2079" t="s">
        <v>97</v>
      </c>
      <c r="D52" s="2081" t="s">
        <v>97</v>
      </c>
      <c r="E52" s="2079" t="s">
        <v>97</v>
      </c>
      <c r="F52" s="2081" t="s">
        <v>97</v>
      </c>
      <c r="G52" s="2079" t="s">
        <v>97</v>
      </c>
      <c r="H52" s="2081" t="s">
        <v>97</v>
      </c>
      <c r="I52" s="2079" t="s">
        <v>97</v>
      </c>
      <c r="J52" s="2081" t="s">
        <v>97</v>
      </c>
      <c r="K52" s="2079" t="s">
        <v>97</v>
      </c>
      <c r="L52" s="2079" t="s">
        <v>97</v>
      </c>
      <c r="M52" s="2079" t="s">
        <v>97</v>
      </c>
      <c r="N52" s="2079" t="s">
        <v>97</v>
      </c>
      <c r="O52" s="2079" t="s">
        <v>97</v>
      </c>
      <c r="P52" s="2079" t="s">
        <v>97</v>
      </c>
      <c r="Q52" s="2075">
        <v>31096</v>
      </c>
      <c r="R52" s="2079" t="s">
        <v>97</v>
      </c>
      <c r="S52" s="2079" t="s">
        <v>97</v>
      </c>
      <c r="T52" s="235" t="s">
        <v>70</v>
      </c>
      <c r="U52" s="719" t="s">
        <v>653</v>
      </c>
    </row>
    <row r="53" spans="1:21" ht="12.75" customHeight="1">
      <c r="A53" s="718" t="s">
        <v>654</v>
      </c>
      <c r="B53" s="235" t="s">
        <v>74</v>
      </c>
      <c r="C53" s="2079" t="s">
        <v>97</v>
      </c>
      <c r="D53" s="2081" t="s">
        <v>97</v>
      </c>
      <c r="E53" s="2079" t="s">
        <v>97</v>
      </c>
      <c r="F53" s="2081" t="s">
        <v>97</v>
      </c>
      <c r="G53" s="2079" t="s">
        <v>97</v>
      </c>
      <c r="H53" s="2081" t="s">
        <v>97</v>
      </c>
      <c r="I53" s="2079" t="s">
        <v>97</v>
      </c>
      <c r="J53" s="2081" t="s">
        <v>97</v>
      </c>
      <c r="K53" s="2079" t="s">
        <v>97</v>
      </c>
      <c r="L53" s="2079" t="s">
        <v>97</v>
      </c>
      <c r="M53" s="2079" t="s">
        <v>97</v>
      </c>
      <c r="N53" s="2079" t="s">
        <v>97</v>
      </c>
      <c r="O53" s="2079" t="s">
        <v>97</v>
      </c>
      <c r="P53" s="2079" t="s">
        <v>97</v>
      </c>
      <c r="Q53" s="2075">
        <v>0</v>
      </c>
      <c r="R53" s="2079" t="s">
        <v>97</v>
      </c>
      <c r="S53" s="2079" t="s">
        <v>97</v>
      </c>
      <c r="T53" s="235" t="s">
        <v>74</v>
      </c>
      <c r="U53" s="719" t="s">
        <v>654</v>
      </c>
    </row>
    <row r="54" spans="1:21" ht="12.75" customHeight="1">
      <c r="A54" s="718" t="s">
        <v>655</v>
      </c>
      <c r="B54" s="235" t="s">
        <v>75</v>
      </c>
      <c r="C54" s="2079" t="s">
        <v>97</v>
      </c>
      <c r="D54" s="2081" t="s">
        <v>97</v>
      </c>
      <c r="E54" s="2079" t="s">
        <v>97</v>
      </c>
      <c r="F54" s="2081" t="s">
        <v>97</v>
      </c>
      <c r="G54" s="2079" t="s">
        <v>97</v>
      </c>
      <c r="H54" s="2081" t="s">
        <v>97</v>
      </c>
      <c r="I54" s="2079" t="s">
        <v>97</v>
      </c>
      <c r="J54" s="2081" t="s">
        <v>97</v>
      </c>
      <c r="K54" s="2079" t="s">
        <v>97</v>
      </c>
      <c r="L54" s="2079" t="s">
        <v>97</v>
      </c>
      <c r="M54" s="2079" t="s">
        <v>97</v>
      </c>
      <c r="N54" s="2079" t="s">
        <v>97</v>
      </c>
      <c r="O54" s="2079" t="s">
        <v>97</v>
      </c>
      <c r="P54" s="2079" t="s">
        <v>97</v>
      </c>
      <c r="Q54" s="2075">
        <v>6732</v>
      </c>
      <c r="R54" s="2079" t="s">
        <v>97</v>
      </c>
      <c r="S54" s="2079" t="s">
        <v>97</v>
      </c>
      <c r="T54" s="235" t="s">
        <v>75</v>
      </c>
      <c r="U54" s="719" t="s">
        <v>655</v>
      </c>
    </row>
    <row r="55" spans="1:21" ht="12.75" customHeight="1">
      <c r="A55" s="718" t="s">
        <v>656</v>
      </c>
      <c r="B55" s="235" t="s">
        <v>76</v>
      </c>
      <c r="C55" s="2079" t="s">
        <v>97</v>
      </c>
      <c r="D55" s="2081" t="s">
        <v>97</v>
      </c>
      <c r="E55" s="2079" t="s">
        <v>97</v>
      </c>
      <c r="F55" s="2081" t="s">
        <v>97</v>
      </c>
      <c r="G55" s="2079" t="s">
        <v>97</v>
      </c>
      <c r="H55" s="2081" t="s">
        <v>97</v>
      </c>
      <c r="I55" s="2079" t="s">
        <v>97</v>
      </c>
      <c r="J55" s="2081" t="s">
        <v>97</v>
      </c>
      <c r="K55" s="2079" t="s">
        <v>97</v>
      </c>
      <c r="L55" s="2079" t="s">
        <v>97</v>
      </c>
      <c r="M55" s="2079" t="s">
        <v>97</v>
      </c>
      <c r="N55" s="2079" t="s">
        <v>97</v>
      </c>
      <c r="O55" s="2079" t="s">
        <v>97</v>
      </c>
      <c r="P55" s="2079" t="s">
        <v>97</v>
      </c>
      <c r="Q55" s="2075">
        <v>39363</v>
      </c>
      <c r="R55" s="2079" t="s">
        <v>97</v>
      </c>
      <c r="S55" s="2079" t="s">
        <v>97</v>
      </c>
      <c r="T55" s="235" t="s">
        <v>76</v>
      </c>
      <c r="U55" s="719" t="s">
        <v>656</v>
      </c>
    </row>
    <row r="56" spans="1:21" ht="12.75" customHeight="1">
      <c r="A56" s="718" t="s">
        <v>657</v>
      </c>
      <c r="B56" s="235" t="s">
        <v>82</v>
      </c>
      <c r="C56" s="2079" t="s">
        <v>97</v>
      </c>
      <c r="D56" s="2081" t="s">
        <v>97</v>
      </c>
      <c r="E56" s="2079" t="s">
        <v>97</v>
      </c>
      <c r="F56" s="2081" t="s">
        <v>97</v>
      </c>
      <c r="G56" s="2079" t="s">
        <v>97</v>
      </c>
      <c r="H56" s="2081" t="s">
        <v>97</v>
      </c>
      <c r="I56" s="2079" t="s">
        <v>97</v>
      </c>
      <c r="J56" s="2081" t="s">
        <v>97</v>
      </c>
      <c r="K56" s="2079" t="s">
        <v>97</v>
      </c>
      <c r="L56" s="2079" t="s">
        <v>97</v>
      </c>
      <c r="M56" s="2079" t="s">
        <v>97</v>
      </c>
      <c r="N56" s="2079" t="s">
        <v>97</v>
      </c>
      <c r="O56" s="2079" t="s">
        <v>97</v>
      </c>
      <c r="P56" s="2079" t="s">
        <v>97</v>
      </c>
      <c r="Q56" s="2075">
        <v>481035</v>
      </c>
      <c r="R56" s="2079" t="s">
        <v>97</v>
      </c>
      <c r="S56" s="2079" t="s">
        <v>97</v>
      </c>
      <c r="T56" s="235" t="s">
        <v>82</v>
      </c>
      <c r="U56" s="719" t="s">
        <v>657</v>
      </c>
    </row>
    <row r="57" spans="1:21" ht="12.75" customHeight="1">
      <c r="A57" s="718" t="s">
        <v>658</v>
      </c>
      <c r="B57" s="235" t="s">
        <v>83</v>
      </c>
      <c r="C57" s="2079" t="s">
        <v>97</v>
      </c>
      <c r="D57" s="2081" t="s">
        <v>97</v>
      </c>
      <c r="E57" s="2079" t="s">
        <v>97</v>
      </c>
      <c r="F57" s="2081" t="s">
        <v>97</v>
      </c>
      <c r="G57" s="2079" t="s">
        <v>97</v>
      </c>
      <c r="H57" s="2081" t="s">
        <v>97</v>
      </c>
      <c r="I57" s="2079" t="s">
        <v>97</v>
      </c>
      <c r="J57" s="2081" t="s">
        <v>97</v>
      </c>
      <c r="K57" s="2079" t="s">
        <v>97</v>
      </c>
      <c r="L57" s="2079" t="s">
        <v>97</v>
      </c>
      <c r="M57" s="2079" t="s">
        <v>97</v>
      </c>
      <c r="N57" s="2079" t="s">
        <v>97</v>
      </c>
      <c r="O57" s="2079" t="s">
        <v>97</v>
      </c>
      <c r="P57" s="2079" t="s">
        <v>97</v>
      </c>
      <c r="Q57" s="2075">
        <v>687870</v>
      </c>
      <c r="R57" s="2079" t="s">
        <v>97</v>
      </c>
      <c r="S57" s="2079" t="s">
        <v>97</v>
      </c>
      <c r="T57" s="235" t="s">
        <v>83</v>
      </c>
      <c r="U57" s="719" t="s">
        <v>658</v>
      </c>
    </row>
    <row r="58" spans="1:21" ht="12.75" customHeight="1">
      <c r="A58" s="718" t="s">
        <v>659</v>
      </c>
      <c r="B58" s="235" t="s">
        <v>88</v>
      </c>
      <c r="C58" s="2079" t="s">
        <v>97</v>
      </c>
      <c r="D58" s="2081" t="s">
        <v>97</v>
      </c>
      <c r="E58" s="2079" t="s">
        <v>97</v>
      </c>
      <c r="F58" s="2081" t="s">
        <v>97</v>
      </c>
      <c r="G58" s="2079" t="s">
        <v>97</v>
      </c>
      <c r="H58" s="2081" t="s">
        <v>97</v>
      </c>
      <c r="I58" s="2079" t="s">
        <v>97</v>
      </c>
      <c r="J58" s="2081" t="s">
        <v>97</v>
      </c>
      <c r="K58" s="2079" t="s">
        <v>97</v>
      </c>
      <c r="L58" s="2079" t="s">
        <v>97</v>
      </c>
      <c r="M58" s="2079" t="s">
        <v>97</v>
      </c>
      <c r="N58" s="2079" t="s">
        <v>97</v>
      </c>
      <c r="O58" s="2079" t="s">
        <v>97</v>
      </c>
      <c r="P58" s="2079" t="s">
        <v>97</v>
      </c>
      <c r="Q58" s="2075">
        <v>122580</v>
      </c>
      <c r="R58" s="2079" t="s">
        <v>97</v>
      </c>
      <c r="S58" s="2079" t="s">
        <v>97</v>
      </c>
      <c r="T58" s="235" t="s">
        <v>88</v>
      </c>
      <c r="U58" s="719" t="s">
        <v>659</v>
      </c>
    </row>
    <row r="59" spans="1:21" ht="12.75" customHeight="1">
      <c r="A59" s="720" t="s">
        <v>660</v>
      </c>
      <c r="B59" s="271" t="s">
        <v>89</v>
      </c>
      <c r="C59" s="2082" t="s">
        <v>97</v>
      </c>
      <c r="D59" s="2083" t="s">
        <v>97</v>
      </c>
      <c r="E59" s="2082" t="s">
        <v>97</v>
      </c>
      <c r="F59" s="2082" t="s">
        <v>97</v>
      </c>
      <c r="G59" s="2082" t="s">
        <v>97</v>
      </c>
      <c r="H59" s="2083" t="s">
        <v>97</v>
      </c>
      <c r="I59" s="2082" t="s">
        <v>97</v>
      </c>
      <c r="J59" s="2083" t="s">
        <v>97</v>
      </c>
      <c r="K59" s="2082" t="s">
        <v>97</v>
      </c>
      <c r="L59" s="2082" t="s">
        <v>97</v>
      </c>
      <c r="M59" s="2082" t="s">
        <v>97</v>
      </c>
      <c r="N59" s="2082" t="s">
        <v>97</v>
      </c>
      <c r="O59" s="2082" t="s">
        <v>97</v>
      </c>
      <c r="P59" s="2082" t="s">
        <v>97</v>
      </c>
      <c r="Q59" s="2084">
        <v>1737702</v>
      </c>
      <c r="R59" s="2082" t="s">
        <v>97</v>
      </c>
      <c r="S59" s="2082" t="s">
        <v>97</v>
      </c>
      <c r="T59" s="271" t="s">
        <v>89</v>
      </c>
      <c r="U59" s="721" t="s">
        <v>660</v>
      </c>
    </row>
    <row r="60" spans="1:11" ht="37.5" customHeight="1">
      <c r="A60" s="2181" t="s">
        <v>664</v>
      </c>
      <c r="B60" s="2182"/>
      <c r="C60" s="2182"/>
      <c r="D60" s="2182"/>
      <c r="E60" s="2182"/>
      <c r="F60" s="2182"/>
      <c r="G60" s="2182"/>
      <c r="H60" s="2182"/>
      <c r="I60" s="2182"/>
      <c r="J60" s="2182"/>
      <c r="K60" s="2182"/>
    </row>
    <row r="61" spans="1:11" ht="30" customHeight="1">
      <c r="A61" s="2184" t="s">
        <v>665</v>
      </c>
      <c r="B61" s="2185"/>
      <c r="C61" s="2185"/>
      <c r="D61" s="2185"/>
      <c r="E61" s="2185"/>
      <c r="F61" s="2185"/>
      <c r="G61" s="2185"/>
      <c r="H61" s="2185"/>
      <c r="I61" s="2185"/>
      <c r="J61" s="2185"/>
      <c r="K61" s="2185"/>
    </row>
    <row r="62" spans="1:11" ht="31.5" customHeight="1">
      <c r="A62" s="2184" t="s">
        <v>665</v>
      </c>
      <c r="B62" s="2185"/>
      <c r="C62" s="2185"/>
      <c r="D62" s="2185"/>
      <c r="E62" s="2185"/>
      <c r="F62" s="2185"/>
      <c r="G62" s="2185"/>
      <c r="H62" s="2185"/>
      <c r="I62" s="2185"/>
      <c r="J62" s="2185"/>
      <c r="K62" s="2185"/>
    </row>
  </sheetData>
  <sheetProtection/>
  <mergeCells count="3">
    <mergeCell ref="A60:K60"/>
    <mergeCell ref="A61:K61"/>
    <mergeCell ref="A62:K62"/>
  </mergeCells>
  <printOptions horizontalCentered="1"/>
  <pageMargins left="0" right="0" top="0.5905511811023623" bottom="0.1968503937007874" header="0.35" footer="0.5118110236220472"/>
  <pageSetup blackAndWhite="1" fitToHeight="1" fitToWidth="1" horizontalDpi="600" verticalDpi="600" orientation="landscape" pageOrder="overThenDown" paperSize="9" scale="60" r:id="rId1"/>
  <headerFooter alignWithMargins="0">
    <oddHeader>&amp;C&amp;F</oddHeader>
    <oddFooter>&amp;C&amp;A</oddFooter>
  </headerFooter>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U61"/>
  <sheetViews>
    <sheetView zoomScalePageLayoutView="0" workbookViewId="0" topLeftCell="A1">
      <selection activeCell="A1" sqref="A1"/>
    </sheetView>
  </sheetViews>
  <sheetFormatPr defaultColWidth="9.00390625" defaultRowHeight="12.75"/>
  <cols>
    <col min="1" max="1" width="4.25390625" style="481" customWidth="1"/>
    <col min="2" max="2" width="11.875" style="481" customWidth="1"/>
    <col min="3" max="3" width="11.75390625" style="481" customWidth="1"/>
    <col min="4" max="4" width="7.25390625" style="481" customWidth="1"/>
    <col min="5" max="5" width="10.375" style="481" customWidth="1"/>
    <col min="6" max="6" width="7.25390625" style="481" customWidth="1"/>
    <col min="7" max="7" width="11.375" style="481" customWidth="1"/>
    <col min="8" max="8" width="7.25390625" style="481" customWidth="1"/>
    <col min="9" max="9" width="10.875" style="481" customWidth="1"/>
    <col min="10" max="10" width="7.25390625" style="481" customWidth="1"/>
    <col min="11" max="11" width="12.00390625" style="481" customWidth="1"/>
    <col min="12" max="12" width="10.375" style="481" customWidth="1"/>
    <col min="13" max="13" width="7.00390625" style="481" customWidth="1"/>
    <col min="14" max="14" width="9.75390625" style="481" customWidth="1"/>
    <col min="15" max="15" width="10.75390625" style="481" customWidth="1"/>
    <col min="16" max="16" width="11.625" style="481" customWidth="1"/>
    <col min="17" max="18" width="11.75390625" style="481" customWidth="1"/>
    <col min="19" max="20" width="10.75390625" style="481" customWidth="1"/>
    <col min="21" max="21" width="4.625" style="481" customWidth="1"/>
    <col min="22" max="65" width="9.125" style="481" customWidth="1"/>
  </cols>
  <sheetData>
    <row r="1" spans="1:11" ht="20.25" customHeight="1">
      <c r="A1" s="691" t="s">
        <v>666</v>
      </c>
      <c r="B1" s="447"/>
      <c r="C1" s="447"/>
      <c r="D1" s="447"/>
      <c r="E1" s="722"/>
      <c r="F1" s="447"/>
      <c r="G1" s="447"/>
      <c r="H1" s="447"/>
      <c r="I1" s="447"/>
      <c r="J1" s="447"/>
      <c r="K1" s="447"/>
    </row>
    <row r="2" spans="1:11" ht="15" customHeight="1">
      <c r="A2" s="693" t="s">
        <v>443</v>
      </c>
      <c r="B2" s="447"/>
      <c r="C2" s="447"/>
      <c r="D2" s="447"/>
      <c r="E2" s="722"/>
      <c r="F2" s="447"/>
      <c r="G2" s="447"/>
      <c r="H2" s="447"/>
      <c r="I2" s="447"/>
      <c r="J2" s="447"/>
      <c r="K2" s="447"/>
    </row>
    <row r="3" spans="1:21" ht="12.75" customHeight="1">
      <c r="A3" s="694"/>
      <c r="B3" s="694"/>
      <c r="C3" s="723" t="s">
        <v>633</v>
      </c>
      <c r="D3" s="724"/>
      <c r="E3" s="725"/>
      <c r="F3" s="724"/>
      <c r="G3" s="725"/>
      <c r="H3" s="725"/>
      <c r="I3" s="725"/>
      <c r="J3" s="725"/>
      <c r="K3" s="726"/>
      <c r="L3" s="727" t="s">
        <v>278</v>
      </c>
      <c r="M3" s="727" t="s">
        <v>634</v>
      </c>
      <c r="N3" s="727" t="s">
        <v>635</v>
      </c>
      <c r="O3" s="727" t="s">
        <v>636</v>
      </c>
      <c r="P3" s="727"/>
      <c r="Q3" s="727" t="s">
        <v>278</v>
      </c>
      <c r="R3" s="728" t="s">
        <v>637</v>
      </c>
      <c r="S3" s="729"/>
      <c r="T3" s="702"/>
      <c r="U3" s="730"/>
    </row>
    <row r="4" spans="1:21" ht="12.75" customHeight="1">
      <c r="A4" s="703" t="s">
        <v>7</v>
      </c>
      <c r="B4" s="703" t="s">
        <v>8</v>
      </c>
      <c r="C4" s="731" t="s">
        <v>638</v>
      </c>
      <c r="D4" s="732"/>
      <c r="E4" s="731" t="s">
        <v>639</v>
      </c>
      <c r="F4" s="732"/>
      <c r="G4" s="731" t="s">
        <v>640</v>
      </c>
      <c r="H4" s="733"/>
      <c r="I4" s="731" t="s">
        <v>641</v>
      </c>
      <c r="J4" s="733"/>
      <c r="K4" s="702" t="s">
        <v>344</v>
      </c>
      <c r="L4" s="703"/>
      <c r="M4" s="703" t="s">
        <v>642</v>
      </c>
      <c r="N4" s="703"/>
      <c r="O4" s="703"/>
      <c r="P4" s="703" t="s">
        <v>643</v>
      </c>
      <c r="Q4" s="703"/>
      <c r="R4" s="694"/>
      <c r="S4" s="730"/>
      <c r="T4" s="593" t="s">
        <v>8</v>
      </c>
      <c r="U4" s="467" t="s">
        <v>7</v>
      </c>
    </row>
    <row r="5" spans="1:21" ht="12.75" customHeight="1">
      <c r="A5" s="703"/>
      <c r="B5" s="703"/>
      <c r="C5" s="727" t="s">
        <v>644</v>
      </c>
      <c r="D5" s="580" t="s">
        <v>645</v>
      </c>
      <c r="E5" s="727" t="s">
        <v>644</v>
      </c>
      <c r="F5" s="580" t="s">
        <v>645</v>
      </c>
      <c r="G5" s="727" t="s">
        <v>644</v>
      </c>
      <c r="H5" s="694" t="s">
        <v>645</v>
      </c>
      <c r="I5" s="727" t="s">
        <v>644</v>
      </c>
      <c r="J5" s="694" t="s">
        <v>645</v>
      </c>
      <c r="K5" s="702" t="s">
        <v>644</v>
      </c>
      <c r="L5" s="703" t="s">
        <v>646</v>
      </c>
      <c r="M5" s="703" t="s">
        <v>647</v>
      </c>
      <c r="N5" s="703" t="s">
        <v>648</v>
      </c>
      <c r="O5" s="703" t="s">
        <v>649</v>
      </c>
      <c r="P5" s="703"/>
      <c r="Q5" s="703" t="s">
        <v>650</v>
      </c>
      <c r="R5" s="703" t="s">
        <v>651</v>
      </c>
      <c r="S5" s="593" t="s">
        <v>652</v>
      </c>
      <c r="T5" s="712"/>
      <c r="U5" s="467"/>
    </row>
    <row r="6" spans="1:21" ht="12.75" customHeight="1">
      <c r="A6" s="713"/>
      <c r="B6" s="714" t="s">
        <v>1095</v>
      </c>
      <c r="C6" s="2085"/>
      <c r="D6" s="2085"/>
      <c r="E6" s="2085"/>
      <c r="F6" s="2085"/>
      <c r="G6" s="2085"/>
      <c r="H6" s="2085"/>
      <c r="I6" s="2085"/>
      <c r="J6" s="2085"/>
      <c r="K6" s="2085"/>
      <c r="L6" s="2085"/>
      <c r="M6" s="2085"/>
      <c r="N6" s="2085"/>
      <c r="O6" s="2085"/>
      <c r="P6" s="2085"/>
      <c r="Q6" s="2086">
        <v>12393240</v>
      </c>
      <c r="R6" s="2086"/>
      <c r="S6" s="2086"/>
      <c r="T6" s="714" t="s">
        <v>1095</v>
      </c>
      <c r="U6" s="734"/>
    </row>
    <row r="7" spans="1:21" ht="12.75" customHeight="1">
      <c r="A7" s="617"/>
      <c r="B7" s="1866" t="s">
        <v>34</v>
      </c>
      <c r="C7" s="2087">
        <v>8245182</v>
      </c>
      <c r="D7" s="2088">
        <v>54.779999999999994</v>
      </c>
      <c r="E7" s="2087">
        <v>146928</v>
      </c>
      <c r="F7" s="2088">
        <v>0.98</v>
      </c>
      <c r="G7" s="2087">
        <v>4532360</v>
      </c>
      <c r="H7" s="2089">
        <v>30.12</v>
      </c>
      <c r="I7" s="2087">
        <v>2124995</v>
      </c>
      <c r="J7" s="2089">
        <v>14.12</v>
      </c>
      <c r="K7" s="2087">
        <v>15049465</v>
      </c>
      <c r="L7" s="2087">
        <v>1922945</v>
      </c>
      <c r="M7" s="2087">
        <v>228</v>
      </c>
      <c r="N7" s="2087">
        <v>269560</v>
      </c>
      <c r="O7" s="2087">
        <v>1299075</v>
      </c>
      <c r="P7" s="2087">
        <v>-1283102</v>
      </c>
      <c r="Q7" s="2087">
        <v>10274555</v>
      </c>
      <c r="R7" s="2087">
        <v>304610116</v>
      </c>
      <c r="S7" s="2087">
        <v>3721027</v>
      </c>
      <c r="T7" s="1866" t="s">
        <v>34</v>
      </c>
      <c r="U7" s="735"/>
    </row>
    <row r="8" spans="1:21" ht="12.75" customHeight="1">
      <c r="A8" s="617"/>
      <c r="B8" s="1866" t="s">
        <v>35</v>
      </c>
      <c r="C8" s="2087">
        <v>340527</v>
      </c>
      <c r="D8" s="2088">
        <v>48.330000000000005</v>
      </c>
      <c r="E8" s="2087">
        <v>28881</v>
      </c>
      <c r="F8" s="2088">
        <v>4.1</v>
      </c>
      <c r="G8" s="2087">
        <v>244602</v>
      </c>
      <c r="H8" s="2089">
        <v>34.72</v>
      </c>
      <c r="I8" s="2087">
        <v>90511</v>
      </c>
      <c r="J8" s="2089">
        <v>12.85</v>
      </c>
      <c r="K8" s="2087">
        <v>704521</v>
      </c>
      <c r="L8" s="2087">
        <v>82910</v>
      </c>
      <c r="M8" s="2087">
        <v>0</v>
      </c>
      <c r="N8" s="2087">
        <v>2607</v>
      </c>
      <c r="O8" s="2087">
        <v>23208</v>
      </c>
      <c r="P8" s="2087">
        <v>-49786</v>
      </c>
      <c r="Q8" s="2087">
        <v>546010</v>
      </c>
      <c r="R8" s="2087">
        <v>14877257</v>
      </c>
      <c r="S8" s="2087">
        <v>433993</v>
      </c>
      <c r="T8" s="1866" t="s">
        <v>35</v>
      </c>
      <c r="U8" s="735"/>
    </row>
    <row r="9" spans="1:21" ht="12.75" customHeight="1">
      <c r="A9" s="617"/>
      <c r="B9" s="1866" t="s">
        <v>36</v>
      </c>
      <c r="C9" s="2087">
        <v>8585709</v>
      </c>
      <c r="D9" s="2088">
        <v>54.5</v>
      </c>
      <c r="E9" s="2087">
        <v>175809</v>
      </c>
      <c r="F9" s="2088">
        <v>1.12</v>
      </c>
      <c r="G9" s="2087">
        <v>4776962</v>
      </c>
      <c r="H9" s="2089">
        <v>30.32</v>
      </c>
      <c r="I9" s="2087">
        <v>2215506</v>
      </c>
      <c r="J9" s="2089">
        <v>14.06</v>
      </c>
      <c r="K9" s="2087">
        <v>15753986</v>
      </c>
      <c r="L9" s="2087">
        <v>2005855</v>
      </c>
      <c r="M9" s="2087">
        <v>228</v>
      </c>
      <c r="N9" s="2087">
        <v>272167</v>
      </c>
      <c r="O9" s="2087">
        <v>1322283</v>
      </c>
      <c r="P9" s="2087">
        <v>-1332888</v>
      </c>
      <c r="Q9" s="2087">
        <v>10820565</v>
      </c>
      <c r="R9" s="2087">
        <v>319487373</v>
      </c>
      <c r="S9" s="2087">
        <v>4155020</v>
      </c>
      <c r="T9" s="1866" t="s">
        <v>36</v>
      </c>
      <c r="U9" s="735"/>
    </row>
    <row r="10" spans="1:21" ht="12.75" customHeight="1">
      <c r="A10" s="617"/>
      <c r="B10" s="1866" t="s">
        <v>38</v>
      </c>
      <c r="C10" s="2090" t="s">
        <v>349</v>
      </c>
      <c r="D10" s="2090" t="s">
        <v>97</v>
      </c>
      <c r="E10" s="2090" t="s">
        <v>97</v>
      </c>
      <c r="F10" s="2090" t="s">
        <v>97</v>
      </c>
      <c r="G10" s="2090" t="s">
        <v>97</v>
      </c>
      <c r="H10" s="2090" t="s">
        <v>97</v>
      </c>
      <c r="I10" s="2090" t="s">
        <v>97</v>
      </c>
      <c r="J10" s="2090" t="s">
        <v>97</v>
      </c>
      <c r="K10" s="2090" t="s">
        <v>97</v>
      </c>
      <c r="L10" s="2090" t="s">
        <v>97</v>
      </c>
      <c r="M10" s="2090" t="s">
        <v>97</v>
      </c>
      <c r="N10" s="2090" t="s">
        <v>97</v>
      </c>
      <c r="O10" s="2090" t="s">
        <v>97</v>
      </c>
      <c r="P10" s="2090" t="s">
        <v>97</v>
      </c>
      <c r="Q10" s="2087">
        <v>1572675</v>
      </c>
      <c r="R10" s="2091" t="s">
        <v>97</v>
      </c>
      <c r="S10" s="2091" t="s">
        <v>97</v>
      </c>
      <c r="T10" s="1866" t="s">
        <v>38</v>
      </c>
      <c r="U10" s="735"/>
    </row>
    <row r="11" spans="1:21" ht="21" customHeight="1">
      <c r="A11" s="716">
        <v>1</v>
      </c>
      <c r="B11" s="221" t="s">
        <v>40</v>
      </c>
      <c r="C11" s="2087">
        <v>2359187</v>
      </c>
      <c r="D11" s="2092">
        <v>57.29</v>
      </c>
      <c r="E11" s="2087">
        <v>0</v>
      </c>
      <c r="F11" s="2092">
        <v>0</v>
      </c>
      <c r="G11" s="2087">
        <v>1056070</v>
      </c>
      <c r="H11" s="2092">
        <v>25.65</v>
      </c>
      <c r="I11" s="2087">
        <v>702655</v>
      </c>
      <c r="J11" s="2092">
        <v>17.06</v>
      </c>
      <c r="K11" s="2087">
        <v>4117912</v>
      </c>
      <c r="L11" s="2087">
        <v>568363</v>
      </c>
      <c r="M11" s="2087">
        <v>161</v>
      </c>
      <c r="N11" s="2087">
        <v>112506</v>
      </c>
      <c r="O11" s="2087">
        <v>407598</v>
      </c>
      <c r="P11" s="2087">
        <v>-369817</v>
      </c>
      <c r="Q11" s="2087">
        <v>2659467</v>
      </c>
      <c r="R11" s="2087">
        <v>67405362</v>
      </c>
      <c r="S11" s="2087">
        <v>0</v>
      </c>
      <c r="T11" s="221" t="s">
        <v>40</v>
      </c>
      <c r="U11" s="716">
        <v>1</v>
      </c>
    </row>
    <row r="12" spans="1:21" ht="12.75" customHeight="1">
      <c r="A12" s="716">
        <v>2</v>
      </c>
      <c r="B12" s="221" t="s">
        <v>41</v>
      </c>
      <c r="C12" s="2087">
        <v>1027898</v>
      </c>
      <c r="D12" s="2092">
        <v>56.27</v>
      </c>
      <c r="E12" s="2087">
        <v>51492</v>
      </c>
      <c r="F12" s="2092">
        <v>2.82</v>
      </c>
      <c r="G12" s="2087">
        <v>522722</v>
      </c>
      <c r="H12" s="2092">
        <v>28.62</v>
      </c>
      <c r="I12" s="2087">
        <v>224427</v>
      </c>
      <c r="J12" s="2092">
        <v>12.29</v>
      </c>
      <c r="K12" s="2087">
        <v>1826539</v>
      </c>
      <c r="L12" s="2087">
        <v>219218</v>
      </c>
      <c r="M12" s="2087">
        <v>0</v>
      </c>
      <c r="N12" s="2087">
        <v>11055</v>
      </c>
      <c r="O12" s="2087">
        <v>137026</v>
      </c>
      <c r="P12" s="2087">
        <v>-236823</v>
      </c>
      <c r="Q12" s="2087">
        <v>1222417</v>
      </c>
      <c r="R12" s="2087">
        <v>31148386</v>
      </c>
      <c r="S12" s="2087">
        <v>1320316</v>
      </c>
      <c r="T12" s="221" t="s">
        <v>41</v>
      </c>
      <c r="U12" s="716">
        <v>2</v>
      </c>
    </row>
    <row r="13" spans="1:21" ht="12.75" customHeight="1">
      <c r="A13" s="716">
        <v>3</v>
      </c>
      <c r="B13" s="221" t="s">
        <v>42</v>
      </c>
      <c r="C13" s="2087">
        <v>1010004</v>
      </c>
      <c r="D13" s="2092">
        <v>55.49</v>
      </c>
      <c r="E13" s="2087">
        <v>0</v>
      </c>
      <c r="F13" s="2092">
        <v>0</v>
      </c>
      <c r="G13" s="2087">
        <v>560360</v>
      </c>
      <c r="H13" s="2092">
        <v>30.79</v>
      </c>
      <c r="I13" s="2087">
        <v>249789</v>
      </c>
      <c r="J13" s="2092">
        <v>13.72</v>
      </c>
      <c r="K13" s="2087">
        <v>1820153</v>
      </c>
      <c r="L13" s="2087">
        <v>250409</v>
      </c>
      <c r="M13" s="2087">
        <v>0</v>
      </c>
      <c r="N13" s="2087">
        <v>75938</v>
      </c>
      <c r="O13" s="2087">
        <v>81749</v>
      </c>
      <c r="P13" s="2087">
        <v>-258681</v>
      </c>
      <c r="Q13" s="2087">
        <v>1153376</v>
      </c>
      <c r="R13" s="2087">
        <v>27150656</v>
      </c>
      <c r="S13" s="2087">
        <v>0</v>
      </c>
      <c r="T13" s="221" t="s">
        <v>42</v>
      </c>
      <c r="U13" s="716">
        <v>3</v>
      </c>
    </row>
    <row r="14" spans="1:21" ht="12.75" customHeight="1">
      <c r="A14" s="716">
        <v>4</v>
      </c>
      <c r="B14" s="221" t="s">
        <v>43</v>
      </c>
      <c r="C14" s="2087">
        <v>263951</v>
      </c>
      <c r="D14" s="2092">
        <v>43.67</v>
      </c>
      <c r="E14" s="2087">
        <v>12593</v>
      </c>
      <c r="F14" s="2092">
        <v>2.08</v>
      </c>
      <c r="G14" s="2087">
        <v>213615</v>
      </c>
      <c r="H14" s="2092">
        <v>35.33</v>
      </c>
      <c r="I14" s="2087">
        <v>114401</v>
      </c>
      <c r="J14" s="2092">
        <v>18.92</v>
      </c>
      <c r="K14" s="2087">
        <v>604560</v>
      </c>
      <c r="L14" s="2087">
        <v>95125</v>
      </c>
      <c r="M14" s="2087">
        <v>0</v>
      </c>
      <c r="N14" s="2087">
        <v>8792</v>
      </c>
      <c r="O14" s="2087">
        <v>45747</v>
      </c>
      <c r="P14" s="2087">
        <v>-12130</v>
      </c>
      <c r="Q14" s="2087">
        <v>442766</v>
      </c>
      <c r="R14" s="2087">
        <v>14912462</v>
      </c>
      <c r="S14" s="2087">
        <v>699588</v>
      </c>
      <c r="T14" s="221" t="s">
        <v>43</v>
      </c>
      <c r="U14" s="716">
        <v>4</v>
      </c>
    </row>
    <row r="15" spans="1:21" ht="12.75" customHeight="1">
      <c r="A15" s="716">
        <v>5</v>
      </c>
      <c r="B15" s="221" t="s">
        <v>44</v>
      </c>
      <c r="C15" s="2087">
        <v>770106</v>
      </c>
      <c r="D15" s="2092">
        <v>62.12</v>
      </c>
      <c r="E15" s="2087">
        <v>0</v>
      </c>
      <c r="F15" s="2092">
        <v>0</v>
      </c>
      <c r="G15" s="2087">
        <v>469572</v>
      </c>
      <c r="H15" s="2092">
        <v>37.88</v>
      </c>
      <c r="I15" s="2087">
        <v>0</v>
      </c>
      <c r="J15" s="2092">
        <v>0</v>
      </c>
      <c r="K15" s="2087">
        <v>1239678</v>
      </c>
      <c r="L15" s="2087">
        <v>125001</v>
      </c>
      <c r="M15" s="2087">
        <v>0</v>
      </c>
      <c r="N15" s="2087">
        <v>30375</v>
      </c>
      <c r="O15" s="2087">
        <v>208209</v>
      </c>
      <c r="P15" s="2087">
        <v>-102594</v>
      </c>
      <c r="Q15" s="2087">
        <v>773499</v>
      </c>
      <c r="R15" s="2087">
        <v>35004837</v>
      </c>
      <c r="S15" s="2087">
        <v>0</v>
      </c>
      <c r="T15" s="221" t="s">
        <v>44</v>
      </c>
      <c r="U15" s="716">
        <v>5</v>
      </c>
    </row>
    <row r="16" spans="1:21" ht="12.75" customHeight="1">
      <c r="A16" s="716">
        <v>6</v>
      </c>
      <c r="B16" s="221" t="s">
        <v>45</v>
      </c>
      <c r="C16" s="2087">
        <v>70946</v>
      </c>
      <c r="D16" s="2092">
        <v>48.4</v>
      </c>
      <c r="E16" s="2087">
        <v>2922</v>
      </c>
      <c r="F16" s="2092">
        <v>1.99</v>
      </c>
      <c r="G16" s="2087">
        <v>48211</v>
      </c>
      <c r="H16" s="2092">
        <v>32.88</v>
      </c>
      <c r="I16" s="2087">
        <v>24534</v>
      </c>
      <c r="J16" s="2092">
        <v>16.73</v>
      </c>
      <c r="K16" s="2087">
        <v>146613</v>
      </c>
      <c r="L16" s="2087">
        <v>21104</v>
      </c>
      <c r="M16" s="2087">
        <v>9</v>
      </c>
      <c r="N16" s="2087">
        <v>63</v>
      </c>
      <c r="O16" s="2087">
        <v>6632</v>
      </c>
      <c r="P16" s="2087">
        <v>-7262</v>
      </c>
      <c r="Q16" s="2087">
        <v>111543</v>
      </c>
      <c r="R16" s="2087">
        <v>3224818</v>
      </c>
      <c r="S16" s="2087">
        <v>132821</v>
      </c>
      <c r="T16" s="221" t="s">
        <v>45</v>
      </c>
      <c r="U16" s="716">
        <v>6</v>
      </c>
    </row>
    <row r="17" spans="1:21" ht="12.75" customHeight="1">
      <c r="A17" s="716">
        <v>7</v>
      </c>
      <c r="B17" s="221" t="s">
        <v>46</v>
      </c>
      <c r="C17" s="2087">
        <v>274338</v>
      </c>
      <c r="D17" s="2092">
        <v>67.66</v>
      </c>
      <c r="E17" s="2087">
        <v>0</v>
      </c>
      <c r="F17" s="2092">
        <v>0</v>
      </c>
      <c r="G17" s="2087">
        <v>91492</v>
      </c>
      <c r="H17" s="2092">
        <v>22.57</v>
      </c>
      <c r="I17" s="2087">
        <v>39602</v>
      </c>
      <c r="J17" s="2092">
        <v>9.77</v>
      </c>
      <c r="K17" s="2087">
        <v>405432</v>
      </c>
      <c r="L17" s="2087">
        <v>35644</v>
      </c>
      <c r="M17" s="2087">
        <v>0</v>
      </c>
      <c r="N17" s="2087">
        <v>1911</v>
      </c>
      <c r="O17" s="2087">
        <v>93537</v>
      </c>
      <c r="P17" s="2087">
        <v>-49890</v>
      </c>
      <c r="Q17" s="2087">
        <v>224450</v>
      </c>
      <c r="R17" s="2087">
        <v>11430749</v>
      </c>
      <c r="S17" s="2087">
        <v>0</v>
      </c>
      <c r="T17" s="221" t="s">
        <v>46</v>
      </c>
      <c r="U17" s="716">
        <v>7</v>
      </c>
    </row>
    <row r="18" spans="1:21" ht="12.75" customHeight="1">
      <c r="A18" s="716">
        <v>8</v>
      </c>
      <c r="B18" s="221" t="s">
        <v>47</v>
      </c>
      <c r="C18" s="2087">
        <v>247930</v>
      </c>
      <c r="D18" s="2092">
        <v>42.77</v>
      </c>
      <c r="E18" s="2087">
        <v>0</v>
      </c>
      <c r="F18" s="2092">
        <v>0</v>
      </c>
      <c r="G18" s="2087">
        <v>201615</v>
      </c>
      <c r="H18" s="2092">
        <v>34.78</v>
      </c>
      <c r="I18" s="2087">
        <v>130154</v>
      </c>
      <c r="J18" s="2092">
        <v>22.45</v>
      </c>
      <c r="K18" s="2087">
        <v>579699</v>
      </c>
      <c r="L18" s="2087">
        <v>97315</v>
      </c>
      <c r="M18" s="2087">
        <v>0</v>
      </c>
      <c r="N18" s="2087">
        <v>3577</v>
      </c>
      <c r="O18" s="2087">
        <v>39298</v>
      </c>
      <c r="P18" s="2087">
        <v>-34804</v>
      </c>
      <c r="Q18" s="2087">
        <v>404705</v>
      </c>
      <c r="R18" s="2087">
        <v>11862700</v>
      </c>
      <c r="S18" s="2087">
        <v>0</v>
      </c>
      <c r="T18" s="221" t="s">
        <v>47</v>
      </c>
      <c r="U18" s="716">
        <v>8</v>
      </c>
    </row>
    <row r="19" spans="1:21" ht="12.75" customHeight="1">
      <c r="A19" s="716">
        <v>9</v>
      </c>
      <c r="B19" s="221" t="s">
        <v>48</v>
      </c>
      <c r="C19" s="2087">
        <v>27489</v>
      </c>
      <c r="D19" s="2092">
        <v>48.1</v>
      </c>
      <c r="E19" s="2087">
        <v>0</v>
      </c>
      <c r="F19" s="2092">
        <v>0</v>
      </c>
      <c r="G19" s="2087">
        <v>22982</v>
      </c>
      <c r="H19" s="2092">
        <v>40.21</v>
      </c>
      <c r="I19" s="2087">
        <v>6678</v>
      </c>
      <c r="J19" s="2092">
        <v>11.69</v>
      </c>
      <c r="K19" s="2087">
        <v>57149</v>
      </c>
      <c r="L19" s="2087">
        <v>8087</v>
      </c>
      <c r="M19" s="2087">
        <v>0</v>
      </c>
      <c r="N19" s="2087">
        <v>0</v>
      </c>
      <c r="O19" s="2087">
        <v>3457</v>
      </c>
      <c r="P19" s="2087">
        <v>-3199</v>
      </c>
      <c r="Q19" s="2087">
        <v>42406</v>
      </c>
      <c r="R19" s="2087">
        <v>1665948</v>
      </c>
      <c r="S19" s="2087">
        <v>0</v>
      </c>
      <c r="T19" s="221" t="s">
        <v>48</v>
      </c>
      <c r="U19" s="716">
        <v>9</v>
      </c>
    </row>
    <row r="20" spans="1:21" ht="12.75" customHeight="1">
      <c r="A20" s="716">
        <v>11</v>
      </c>
      <c r="B20" s="221" t="s">
        <v>50</v>
      </c>
      <c r="C20" s="2087">
        <v>307103</v>
      </c>
      <c r="D20" s="2092">
        <v>50.18</v>
      </c>
      <c r="E20" s="2087">
        <v>0</v>
      </c>
      <c r="F20" s="2092">
        <v>0</v>
      </c>
      <c r="G20" s="2087">
        <v>208411</v>
      </c>
      <c r="H20" s="2092">
        <v>34.05</v>
      </c>
      <c r="I20" s="2087">
        <v>96536</v>
      </c>
      <c r="J20" s="2092">
        <v>15.77</v>
      </c>
      <c r="K20" s="2087">
        <v>612050</v>
      </c>
      <c r="L20" s="2087">
        <v>79889</v>
      </c>
      <c r="M20" s="2087">
        <v>0</v>
      </c>
      <c r="N20" s="2087">
        <v>13938</v>
      </c>
      <c r="O20" s="2087">
        <v>29601</v>
      </c>
      <c r="P20" s="2087">
        <v>-34648</v>
      </c>
      <c r="Q20" s="2087">
        <v>453974</v>
      </c>
      <c r="R20" s="2087">
        <v>12795966</v>
      </c>
      <c r="S20" s="2087">
        <v>0</v>
      </c>
      <c r="T20" s="221" t="s">
        <v>50</v>
      </c>
      <c r="U20" s="716">
        <v>11</v>
      </c>
    </row>
    <row r="21" spans="1:21" ht="16.5" customHeight="1">
      <c r="A21" s="716">
        <v>13</v>
      </c>
      <c r="B21" s="221" t="s">
        <v>51</v>
      </c>
      <c r="C21" s="2087">
        <v>39699</v>
      </c>
      <c r="D21" s="2092">
        <v>49.25</v>
      </c>
      <c r="E21" s="2087">
        <v>0</v>
      </c>
      <c r="F21" s="2092">
        <v>0</v>
      </c>
      <c r="G21" s="2087">
        <v>27979</v>
      </c>
      <c r="H21" s="2092">
        <v>34.72</v>
      </c>
      <c r="I21" s="2087">
        <v>12917</v>
      </c>
      <c r="J21" s="2092">
        <v>16.03</v>
      </c>
      <c r="K21" s="2087">
        <v>80595</v>
      </c>
      <c r="L21" s="2087">
        <v>11067</v>
      </c>
      <c r="M21" s="2087">
        <v>0</v>
      </c>
      <c r="N21" s="2087">
        <v>6</v>
      </c>
      <c r="O21" s="2087">
        <v>5769</v>
      </c>
      <c r="P21" s="2087">
        <v>589</v>
      </c>
      <c r="Q21" s="2087">
        <v>64342</v>
      </c>
      <c r="R21" s="2087">
        <v>2406003</v>
      </c>
      <c r="S21" s="2087">
        <v>0</v>
      </c>
      <c r="T21" s="221" t="s">
        <v>51</v>
      </c>
      <c r="U21" s="716">
        <v>13</v>
      </c>
    </row>
    <row r="22" spans="1:21" ht="12.75" customHeight="1">
      <c r="A22" s="716">
        <v>14</v>
      </c>
      <c r="B22" s="221" t="s">
        <v>52</v>
      </c>
      <c r="C22" s="2087">
        <v>48299</v>
      </c>
      <c r="D22" s="2092">
        <v>48.6</v>
      </c>
      <c r="E22" s="2087">
        <v>1056</v>
      </c>
      <c r="F22" s="2092">
        <v>1.06</v>
      </c>
      <c r="G22" s="2087">
        <v>34356</v>
      </c>
      <c r="H22" s="2092">
        <v>34.57</v>
      </c>
      <c r="I22" s="2087">
        <v>15675</v>
      </c>
      <c r="J22" s="2092">
        <v>15.77</v>
      </c>
      <c r="K22" s="2087">
        <v>99386</v>
      </c>
      <c r="L22" s="2087">
        <v>13148</v>
      </c>
      <c r="M22" s="2087">
        <v>0</v>
      </c>
      <c r="N22" s="2087">
        <v>85</v>
      </c>
      <c r="O22" s="2087">
        <v>5501</v>
      </c>
      <c r="P22" s="2087">
        <v>-2837</v>
      </c>
      <c r="Q22" s="2087">
        <v>77815</v>
      </c>
      <c r="R22" s="2087">
        <v>2841141</v>
      </c>
      <c r="S22" s="2087">
        <v>105633</v>
      </c>
      <c r="T22" s="221" t="s">
        <v>52</v>
      </c>
      <c r="U22" s="716">
        <v>14</v>
      </c>
    </row>
    <row r="23" spans="1:21" ht="12.75" customHeight="1">
      <c r="A23" s="716">
        <v>15</v>
      </c>
      <c r="B23" s="221" t="s">
        <v>309</v>
      </c>
      <c r="C23" s="2087">
        <v>379548</v>
      </c>
      <c r="D23" s="2092">
        <v>59.06</v>
      </c>
      <c r="E23" s="2087">
        <v>0</v>
      </c>
      <c r="F23" s="2092">
        <v>0</v>
      </c>
      <c r="G23" s="2087">
        <v>182630</v>
      </c>
      <c r="H23" s="2092">
        <v>28.42</v>
      </c>
      <c r="I23" s="2087">
        <v>80470</v>
      </c>
      <c r="J23" s="2092">
        <v>12.52</v>
      </c>
      <c r="K23" s="2087">
        <v>642648</v>
      </c>
      <c r="L23" s="2087">
        <v>60234</v>
      </c>
      <c r="M23" s="2087">
        <v>8</v>
      </c>
      <c r="N23" s="2087">
        <v>6731</v>
      </c>
      <c r="O23" s="2087">
        <v>76958</v>
      </c>
      <c r="P23" s="2087">
        <v>-60704</v>
      </c>
      <c r="Q23" s="2087">
        <v>438013</v>
      </c>
      <c r="R23" s="2087">
        <v>16502089</v>
      </c>
      <c r="S23" s="2087">
        <v>0</v>
      </c>
      <c r="T23" s="221" t="s">
        <v>309</v>
      </c>
      <c r="U23" s="716">
        <v>15</v>
      </c>
    </row>
    <row r="24" spans="1:21" ht="12.75" customHeight="1">
      <c r="A24" s="716">
        <v>16</v>
      </c>
      <c r="B24" s="221" t="s">
        <v>54</v>
      </c>
      <c r="C24" s="2087">
        <v>77650</v>
      </c>
      <c r="D24" s="2092">
        <v>47.73</v>
      </c>
      <c r="E24" s="2087">
        <v>0</v>
      </c>
      <c r="F24" s="2092">
        <v>0</v>
      </c>
      <c r="G24" s="2087">
        <v>52276</v>
      </c>
      <c r="H24" s="2092">
        <v>32.13</v>
      </c>
      <c r="I24" s="2087">
        <v>32764</v>
      </c>
      <c r="J24" s="2092">
        <v>20.14</v>
      </c>
      <c r="K24" s="2087">
        <v>162690</v>
      </c>
      <c r="L24" s="2087">
        <v>20825</v>
      </c>
      <c r="M24" s="2087">
        <v>0</v>
      </c>
      <c r="N24" s="2087">
        <v>5</v>
      </c>
      <c r="O24" s="2087">
        <v>9688</v>
      </c>
      <c r="P24" s="2087">
        <v>-1465</v>
      </c>
      <c r="Q24" s="2087">
        <v>130707</v>
      </c>
      <c r="R24" s="2087">
        <v>4853145</v>
      </c>
      <c r="S24" s="2087">
        <v>0</v>
      </c>
      <c r="T24" s="221" t="s">
        <v>54</v>
      </c>
      <c r="U24" s="716">
        <v>16</v>
      </c>
    </row>
    <row r="25" spans="1:21" ht="12.75" customHeight="1">
      <c r="A25" s="716">
        <v>17</v>
      </c>
      <c r="B25" s="221" t="s">
        <v>55</v>
      </c>
      <c r="C25" s="2087">
        <v>98779</v>
      </c>
      <c r="D25" s="2092">
        <v>48.75</v>
      </c>
      <c r="E25" s="2087">
        <v>0</v>
      </c>
      <c r="F25" s="2092">
        <v>0</v>
      </c>
      <c r="G25" s="2087">
        <v>65948</v>
      </c>
      <c r="H25" s="2092">
        <v>32.55</v>
      </c>
      <c r="I25" s="2087">
        <v>37890</v>
      </c>
      <c r="J25" s="2092">
        <v>18.7</v>
      </c>
      <c r="K25" s="2087">
        <v>202617</v>
      </c>
      <c r="L25" s="2087">
        <v>28637</v>
      </c>
      <c r="M25" s="2087">
        <v>0</v>
      </c>
      <c r="N25" s="2087">
        <v>3118</v>
      </c>
      <c r="O25" s="2087">
        <v>7559</v>
      </c>
      <c r="P25" s="2087">
        <v>-8197</v>
      </c>
      <c r="Q25" s="2087">
        <v>155106</v>
      </c>
      <c r="R25" s="2087">
        <v>4294731</v>
      </c>
      <c r="S25" s="2087">
        <v>0</v>
      </c>
      <c r="T25" s="221" t="s">
        <v>55</v>
      </c>
      <c r="U25" s="716">
        <v>17</v>
      </c>
    </row>
    <row r="26" spans="1:21" ht="12.75" customHeight="1">
      <c r="A26" s="716">
        <v>18</v>
      </c>
      <c r="B26" s="221" t="s">
        <v>56</v>
      </c>
      <c r="C26" s="2087">
        <v>280844</v>
      </c>
      <c r="D26" s="2092">
        <v>59.06</v>
      </c>
      <c r="E26" s="2087">
        <v>0</v>
      </c>
      <c r="F26" s="2092">
        <v>0</v>
      </c>
      <c r="G26" s="2087">
        <v>136968</v>
      </c>
      <c r="H26" s="2092">
        <v>28.81</v>
      </c>
      <c r="I26" s="2087">
        <v>57683</v>
      </c>
      <c r="J26" s="2092">
        <v>12.13</v>
      </c>
      <c r="K26" s="2087">
        <v>475495</v>
      </c>
      <c r="L26" s="2087">
        <v>50594</v>
      </c>
      <c r="M26" s="2087">
        <v>0</v>
      </c>
      <c r="N26" s="2087">
        <v>249</v>
      </c>
      <c r="O26" s="2087">
        <v>43055</v>
      </c>
      <c r="P26" s="2087">
        <v>-44411</v>
      </c>
      <c r="Q26" s="2087">
        <v>337186</v>
      </c>
      <c r="R26" s="2087">
        <v>10212515</v>
      </c>
      <c r="S26" s="2087">
        <v>0</v>
      </c>
      <c r="T26" s="221" t="s">
        <v>56</v>
      </c>
      <c r="U26" s="716">
        <v>18</v>
      </c>
    </row>
    <row r="27" spans="1:21" ht="12.75" customHeight="1">
      <c r="A27" s="716">
        <v>19</v>
      </c>
      <c r="B27" s="221" t="s">
        <v>57</v>
      </c>
      <c r="C27" s="2087">
        <v>68939</v>
      </c>
      <c r="D27" s="2092">
        <v>52.78</v>
      </c>
      <c r="E27" s="2087">
        <v>2009</v>
      </c>
      <c r="F27" s="2092">
        <v>1.54</v>
      </c>
      <c r="G27" s="2087">
        <v>38943</v>
      </c>
      <c r="H27" s="2092">
        <v>29.82</v>
      </c>
      <c r="I27" s="2087">
        <v>20718</v>
      </c>
      <c r="J27" s="2092">
        <v>15.86</v>
      </c>
      <c r="K27" s="2087">
        <v>130609</v>
      </c>
      <c r="L27" s="2087">
        <v>15278</v>
      </c>
      <c r="M27" s="2087">
        <v>0</v>
      </c>
      <c r="N27" s="2087">
        <v>16</v>
      </c>
      <c r="O27" s="2087">
        <v>6243</v>
      </c>
      <c r="P27" s="2087">
        <v>-5633</v>
      </c>
      <c r="Q27" s="2087">
        <v>103439</v>
      </c>
      <c r="R27" s="2087">
        <v>2997351</v>
      </c>
      <c r="S27" s="2087">
        <v>133900</v>
      </c>
      <c r="T27" s="221" t="s">
        <v>57</v>
      </c>
      <c r="U27" s="716">
        <v>19</v>
      </c>
    </row>
    <row r="28" spans="1:21" ht="12.75" customHeight="1">
      <c r="A28" s="716">
        <v>20</v>
      </c>
      <c r="B28" s="221" t="s">
        <v>58</v>
      </c>
      <c r="C28" s="2087">
        <v>107911</v>
      </c>
      <c r="D28" s="2092">
        <v>49.99</v>
      </c>
      <c r="E28" s="2087">
        <v>0</v>
      </c>
      <c r="F28" s="2092">
        <v>0</v>
      </c>
      <c r="G28" s="2087">
        <v>73473</v>
      </c>
      <c r="H28" s="2092">
        <v>34.04</v>
      </c>
      <c r="I28" s="2087">
        <v>34462</v>
      </c>
      <c r="J28" s="2092">
        <v>15.97</v>
      </c>
      <c r="K28" s="2087">
        <v>215846</v>
      </c>
      <c r="L28" s="2087">
        <v>24876</v>
      </c>
      <c r="M28" s="2087">
        <v>0</v>
      </c>
      <c r="N28" s="2087">
        <v>233</v>
      </c>
      <c r="O28" s="2087">
        <v>17086</v>
      </c>
      <c r="P28" s="2087">
        <v>-6329</v>
      </c>
      <c r="Q28" s="2087">
        <v>167322</v>
      </c>
      <c r="R28" s="2087">
        <v>5833017</v>
      </c>
      <c r="S28" s="2087">
        <v>0</v>
      </c>
      <c r="T28" s="221" t="s">
        <v>58</v>
      </c>
      <c r="U28" s="716">
        <v>20</v>
      </c>
    </row>
    <row r="29" spans="1:21" ht="12.75" customHeight="1">
      <c r="A29" s="716">
        <v>21</v>
      </c>
      <c r="B29" s="221" t="s">
        <v>59</v>
      </c>
      <c r="C29" s="2087">
        <v>64524</v>
      </c>
      <c r="D29" s="2092">
        <v>50.97</v>
      </c>
      <c r="E29" s="2087">
        <v>0</v>
      </c>
      <c r="F29" s="2092">
        <v>0</v>
      </c>
      <c r="G29" s="2087">
        <v>38547</v>
      </c>
      <c r="H29" s="2092">
        <v>30.44</v>
      </c>
      <c r="I29" s="2087">
        <v>23541</v>
      </c>
      <c r="J29" s="2092">
        <v>18.59</v>
      </c>
      <c r="K29" s="2087">
        <v>126612</v>
      </c>
      <c r="L29" s="2087">
        <v>16073</v>
      </c>
      <c r="M29" s="2087">
        <v>41</v>
      </c>
      <c r="N29" s="2087">
        <v>0</v>
      </c>
      <c r="O29" s="2087">
        <v>3656</v>
      </c>
      <c r="P29" s="2087">
        <v>-5235</v>
      </c>
      <c r="Q29" s="2087">
        <v>101607</v>
      </c>
      <c r="R29" s="2087">
        <v>2805373</v>
      </c>
      <c r="S29" s="2087">
        <v>0</v>
      </c>
      <c r="T29" s="221" t="s">
        <v>59</v>
      </c>
      <c r="U29" s="716">
        <v>21</v>
      </c>
    </row>
    <row r="30" spans="1:21" ht="12.75" customHeight="1">
      <c r="A30" s="716">
        <v>22</v>
      </c>
      <c r="B30" s="221" t="s">
        <v>310</v>
      </c>
      <c r="C30" s="2087">
        <v>33583</v>
      </c>
      <c r="D30" s="2092">
        <v>45.43</v>
      </c>
      <c r="E30" s="2087">
        <v>1287</v>
      </c>
      <c r="F30" s="2092">
        <v>1.74</v>
      </c>
      <c r="G30" s="2087">
        <v>28437</v>
      </c>
      <c r="H30" s="2092">
        <v>38.47</v>
      </c>
      <c r="I30" s="2087">
        <v>10616</v>
      </c>
      <c r="J30" s="2092">
        <v>14.36</v>
      </c>
      <c r="K30" s="2087">
        <v>73923</v>
      </c>
      <c r="L30" s="2087">
        <v>8968</v>
      </c>
      <c r="M30" s="2087">
        <v>0</v>
      </c>
      <c r="N30" s="2087">
        <v>460</v>
      </c>
      <c r="O30" s="2087">
        <v>2772</v>
      </c>
      <c r="P30" s="2087">
        <v>-3288</v>
      </c>
      <c r="Q30" s="2087">
        <v>58435</v>
      </c>
      <c r="R30" s="2087">
        <v>1678680</v>
      </c>
      <c r="S30" s="2087">
        <v>64338</v>
      </c>
      <c r="T30" s="221" t="s">
        <v>310</v>
      </c>
      <c r="U30" s="716">
        <v>22</v>
      </c>
    </row>
    <row r="31" spans="1:21" ht="16.5" customHeight="1">
      <c r="A31" s="716">
        <v>24</v>
      </c>
      <c r="B31" s="221" t="s">
        <v>148</v>
      </c>
      <c r="C31" s="2087">
        <v>49828</v>
      </c>
      <c r="D31" s="2092">
        <v>50.94</v>
      </c>
      <c r="E31" s="2087">
        <v>0</v>
      </c>
      <c r="F31" s="2092">
        <v>0</v>
      </c>
      <c r="G31" s="2087">
        <v>32711</v>
      </c>
      <c r="H31" s="2092">
        <v>33.45</v>
      </c>
      <c r="I31" s="2087">
        <v>15264</v>
      </c>
      <c r="J31" s="2092">
        <v>15.61</v>
      </c>
      <c r="K31" s="2087">
        <v>97803</v>
      </c>
      <c r="L31" s="2087">
        <v>11907</v>
      </c>
      <c r="M31" s="2087">
        <v>0</v>
      </c>
      <c r="N31" s="2087">
        <v>36</v>
      </c>
      <c r="O31" s="2087">
        <v>5888</v>
      </c>
      <c r="P31" s="2087">
        <v>-4403</v>
      </c>
      <c r="Q31" s="2087">
        <v>75569</v>
      </c>
      <c r="R31" s="2087">
        <v>2372747</v>
      </c>
      <c r="S31" s="2087">
        <v>0</v>
      </c>
      <c r="T31" s="221" t="s">
        <v>148</v>
      </c>
      <c r="U31" s="716">
        <v>24</v>
      </c>
    </row>
    <row r="32" spans="1:21" ht="12.75" customHeight="1">
      <c r="A32" s="716">
        <v>27</v>
      </c>
      <c r="B32" s="221" t="s">
        <v>149</v>
      </c>
      <c r="C32" s="2087">
        <v>31942</v>
      </c>
      <c r="D32" s="2092">
        <v>53.04</v>
      </c>
      <c r="E32" s="2087">
        <v>0</v>
      </c>
      <c r="F32" s="2092">
        <v>0</v>
      </c>
      <c r="G32" s="2087">
        <v>20035</v>
      </c>
      <c r="H32" s="2092">
        <v>33.27</v>
      </c>
      <c r="I32" s="2087">
        <v>8247</v>
      </c>
      <c r="J32" s="2092">
        <v>13.69</v>
      </c>
      <c r="K32" s="2087">
        <v>60224</v>
      </c>
      <c r="L32" s="2087">
        <v>6288</v>
      </c>
      <c r="M32" s="2087">
        <v>0</v>
      </c>
      <c r="N32" s="2087">
        <v>2</v>
      </c>
      <c r="O32" s="2087">
        <v>1837</v>
      </c>
      <c r="P32" s="2087">
        <v>-1804</v>
      </c>
      <c r="Q32" s="2087">
        <v>50293</v>
      </c>
      <c r="R32" s="2087">
        <v>1543097</v>
      </c>
      <c r="S32" s="2087">
        <v>0</v>
      </c>
      <c r="T32" s="221" t="s">
        <v>149</v>
      </c>
      <c r="U32" s="716">
        <v>27</v>
      </c>
    </row>
    <row r="33" spans="1:21" ht="12.75" customHeight="1">
      <c r="A33" s="716">
        <v>31</v>
      </c>
      <c r="B33" s="221" t="s">
        <v>62</v>
      </c>
      <c r="C33" s="2087">
        <v>37071</v>
      </c>
      <c r="D33" s="2092">
        <v>54.46</v>
      </c>
      <c r="E33" s="2087">
        <v>0</v>
      </c>
      <c r="F33" s="2092">
        <v>0</v>
      </c>
      <c r="G33" s="2087">
        <v>22155</v>
      </c>
      <c r="H33" s="2092">
        <v>32.55</v>
      </c>
      <c r="I33" s="2087">
        <v>8840</v>
      </c>
      <c r="J33" s="2092">
        <v>12.99</v>
      </c>
      <c r="K33" s="2087">
        <v>68066</v>
      </c>
      <c r="L33" s="2087">
        <v>8231</v>
      </c>
      <c r="M33" s="2087">
        <v>0</v>
      </c>
      <c r="N33" s="2087">
        <v>592</v>
      </c>
      <c r="O33" s="2087">
        <v>2396</v>
      </c>
      <c r="P33" s="2087">
        <v>-460</v>
      </c>
      <c r="Q33" s="2087">
        <v>56387</v>
      </c>
      <c r="R33" s="2087">
        <v>1611817</v>
      </c>
      <c r="S33" s="2087">
        <v>0</v>
      </c>
      <c r="T33" s="221" t="s">
        <v>62</v>
      </c>
      <c r="U33" s="716">
        <v>31</v>
      </c>
    </row>
    <row r="34" spans="1:21" ht="12.75" customHeight="1">
      <c r="A34" s="716">
        <v>32</v>
      </c>
      <c r="B34" s="221" t="s">
        <v>63</v>
      </c>
      <c r="C34" s="2087">
        <v>38673</v>
      </c>
      <c r="D34" s="2092">
        <v>51.21</v>
      </c>
      <c r="E34" s="2087">
        <v>0</v>
      </c>
      <c r="F34" s="2092">
        <v>0</v>
      </c>
      <c r="G34" s="2087">
        <v>36841</v>
      </c>
      <c r="H34" s="2092">
        <v>48.79</v>
      </c>
      <c r="I34" s="2087">
        <v>0</v>
      </c>
      <c r="J34" s="2092">
        <v>0</v>
      </c>
      <c r="K34" s="2087">
        <v>75514</v>
      </c>
      <c r="L34" s="2087">
        <v>9681</v>
      </c>
      <c r="M34" s="2087">
        <v>0</v>
      </c>
      <c r="N34" s="2087">
        <v>1460</v>
      </c>
      <c r="O34" s="2087">
        <v>4133</v>
      </c>
      <c r="P34" s="2087">
        <v>-1972</v>
      </c>
      <c r="Q34" s="2087">
        <v>58268</v>
      </c>
      <c r="R34" s="2087">
        <v>1611383</v>
      </c>
      <c r="S34" s="2087">
        <v>0</v>
      </c>
      <c r="T34" s="221" t="s">
        <v>63</v>
      </c>
      <c r="U34" s="716">
        <v>32</v>
      </c>
    </row>
    <row r="35" spans="1:21" ht="12.75" customHeight="1">
      <c r="A35" s="716">
        <v>37</v>
      </c>
      <c r="B35" s="221" t="s">
        <v>64</v>
      </c>
      <c r="C35" s="2087">
        <v>18525</v>
      </c>
      <c r="D35" s="2092">
        <v>42.66</v>
      </c>
      <c r="E35" s="2087">
        <v>3009</v>
      </c>
      <c r="F35" s="2092">
        <v>6.93</v>
      </c>
      <c r="G35" s="2087">
        <v>12711</v>
      </c>
      <c r="H35" s="2092">
        <v>29.27</v>
      </c>
      <c r="I35" s="2087">
        <v>9181</v>
      </c>
      <c r="J35" s="2092">
        <v>21.14</v>
      </c>
      <c r="K35" s="2087">
        <v>43426</v>
      </c>
      <c r="L35" s="2087">
        <v>5122</v>
      </c>
      <c r="M35" s="2087">
        <v>0</v>
      </c>
      <c r="N35" s="2087">
        <v>0</v>
      </c>
      <c r="O35" s="2087">
        <v>1021</v>
      </c>
      <c r="P35" s="2087">
        <v>-4951</v>
      </c>
      <c r="Q35" s="2087">
        <v>32332</v>
      </c>
      <c r="R35" s="2087">
        <v>686105</v>
      </c>
      <c r="S35" s="2087">
        <v>34991</v>
      </c>
      <c r="T35" s="221" t="s">
        <v>64</v>
      </c>
      <c r="U35" s="716">
        <v>37</v>
      </c>
    </row>
    <row r="36" spans="1:21" ht="12.75" customHeight="1">
      <c r="A36" s="716">
        <v>39</v>
      </c>
      <c r="B36" s="221" t="s">
        <v>65</v>
      </c>
      <c r="C36" s="2087">
        <v>26044</v>
      </c>
      <c r="D36" s="2092">
        <v>52.97</v>
      </c>
      <c r="E36" s="2087">
        <v>3550</v>
      </c>
      <c r="F36" s="2092">
        <v>7.22</v>
      </c>
      <c r="G36" s="2087">
        <v>13893</v>
      </c>
      <c r="H36" s="2092">
        <v>28.26</v>
      </c>
      <c r="I36" s="2087">
        <v>5678</v>
      </c>
      <c r="J36" s="2092">
        <v>11.55</v>
      </c>
      <c r="K36" s="2087">
        <v>49165</v>
      </c>
      <c r="L36" s="2087">
        <v>4440</v>
      </c>
      <c r="M36" s="2087">
        <v>0</v>
      </c>
      <c r="N36" s="2087">
        <v>3</v>
      </c>
      <c r="O36" s="2087">
        <v>2706</v>
      </c>
      <c r="P36" s="2087">
        <v>-3135</v>
      </c>
      <c r="Q36" s="2087">
        <v>38881</v>
      </c>
      <c r="R36" s="2087">
        <v>1001683</v>
      </c>
      <c r="S36" s="2087">
        <v>41274</v>
      </c>
      <c r="T36" s="221" t="s">
        <v>65</v>
      </c>
      <c r="U36" s="716">
        <v>39</v>
      </c>
    </row>
    <row r="37" spans="1:21" ht="12.75" customHeight="1">
      <c r="A37" s="716">
        <v>40</v>
      </c>
      <c r="B37" s="221" t="s">
        <v>311</v>
      </c>
      <c r="C37" s="2087">
        <v>11812</v>
      </c>
      <c r="D37" s="2092">
        <v>39.58</v>
      </c>
      <c r="E37" s="2087">
        <v>3075</v>
      </c>
      <c r="F37" s="2092">
        <v>10.3</v>
      </c>
      <c r="G37" s="2087">
        <v>10386</v>
      </c>
      <c r="H37" s="2092">
        <v>34.8</v>
      </c>
      <c r="I37" s="2087">
        <v>4573</v>
      </c>
      <c r="J37" s="2092">
        <v>15.32</v>
      </c>
      <c r="K37" s="2087">
        <v>29846</v>
      </c>
      <c r="L37" s="2087">
        <v>3246</v>
      </c>
      <c r="M37" s="2087">
        <v>0</v>
      </c>
      <c r="N37" s="2087">
        <v>0</v>
      </c>
      <c r="O37" s="2087">
        <v>871</v>
      </c>
      <c r="P37" s="2087">
        <v>-1742</v>
      </c>
      <c r="Q37" s="2087">
        <v>23987</v>
      </c>
      <c r="R37" s="2087">
        <v>663593</v>
      </c>
      <c r="S37" s="2087">
        <v>30450</v>
      </c>
      <c r="T37" s="221" t="s">
        <v>311</v>
      </c>
      <c r="U37" s="716">
        <v>40</v>
      </c>
    </row>
    <row r="38" spans="1:21" ht="12.75" customHeight="1">
      <c r="A38" s="716">
        <v>42</v>
      </c>
      <c r="B38" s="221" t="s">
        <v>66</v>
      </c>
      <c r="C38" s="2087">
        <v>60763</v>
      </c>
      <c r="D38" s="2092">
        <v>57.71</v>
      </c>
      <c r="E38" s="2087">
        <v>1640</v>
      </c>
      <c r="F38" s="2092">
        <v>1.56</v>
      </c>
      <c r="G38" s="2087">
        <v>29678</v>
      </c>
      <c r="H38" s="2092">
        <v>28.19</v>
      </c>
      <c r="I38" s="2087">
        <v>13200</v>
      </c>
      <c r="J38" s="2092">
        <v>12.54</v>
      </c>
      <c r="K38" s="2087">
        <v>105281</v>
      </c>
      <c r="L38" s="2087">
        <v>10562</v>
      </c>
      <c r="M38" s="2087">
        <v>0</v>
      </c>
      <c r="N38" s="2087">
        <v>33</v>
      </c>
      <c r="O38" s="2087">
        <v>2403</v>
      </c>
      <c r="P38" s="2087">
        <v>-21683</v>
      </c>
      <c r="Q38" s="2087">
        <v>70600</v>
      </c>
      <c r="R38" s="2087">
        <v>2025427</v>
      </c>
      <c r="S38" s="2087">
        <v>82026</v>
      </c>
      <c r="T38" s="221" t="s">
        <v>66</v>
      </c>
      <c r="U38" s="716">
        <v>42</v>
      </c>
    </row>
    <row r="39" spans="1:21" ht="12.75" customHeight="1">
      <c r="A39" s="716">
        <v>43</v>
      </c>
      <c r="B39" s="221" t="s">
        <v>312</v>
      </c>
      <c r="C39" s="2087">
        <v>98305</v>
      </c>
      <c r="D39" s="2092">
        <v>50.33</v>
      </c>
      <c r="E39" s="2087">
        <v>5446</v>
      </c>
      <c r="F39" s="2092">
        <v>2.79</v>
      </c>
      <c r="G39" s="2087">
        <v>64630</v>
      </c>
      <c r="H39" s="2092">
        <v>33.09</v>
      </c>
      <c r="I39" s="2087">
        <v>26930</v>
      </c>
      <c r="J39" s="2092">
        <v>13.79</v>
      </c>
      <c r="K39" s="2087">
        <v>195311</v>
      </c>
      <c r="L39" s="2087">
        <v>24127</v>
      </c>
      <c r="M39" s="2087">
        <v>0</v>
      </c>
      <c r="N39" s="2087">
        <v>121</v>
      </c>
      <c r="O39" s="2087">
        <v>17042</v>
      </c>
      <c r="P39" s="2087">
        <v>-6407</v>
      </c>
      <c r="Q39" s="2087">
        <v>147614</v>
      </c>
      <c r="R39" s="2087">
        <v>5093518</v>
      </c>
      <c r="S39" s="2087">
        <v>209448</v>
      </c>
      <c r="T39" s="221" t="s">
        <v>312</v>
      </c>
      <c r="U39" s="716">
        <v>43</v>
      </c>
    </row>
    <row r="40" spans="1:21" ht="12.75" customHeight="1">
      <c r="A40" s="716">
        <v>45</v>
      </c>
      <c r="B40" s="221" t="s">
        <v>67</v>
      </c>
      <c r="C40" s="2087">
        <v>14039</v>
      </c>
      <c r="D40" s="2092">
        <v>45.61</v>
      </c>
      <c r="E40" s="2087">
        <v>0</v>
      </c>
      <c r="F40" s="2092">
        <v>0</v>
      </c>
      <c r="G40" s="2087">
        <v>12214</v>
      </c>
      <c r="H40" s="2092">
        <v>39.68</v>
      </c>
      <c r="I40" s="2087">
        <v>4528</v>
      </c>
      <c r="J40" s="2092">
        <v>14.71</v>
      </c>
      <c r="K40" s="2087">
        <v>30781</v>
      </c>
      <c r="L40" s="2087">
        <v>4438</v>
      </c>
      <c r="M40" s="2087">
        <v>0</v>
      </c>
      <c r="N40" s="2087">
        <v>0</v>
      </c>
      <c r="O40" s="2087">
        <v>986</v>
      </c>
      <c r="P40" s="2087">
        <v>-1813</v>
      </c>
      <c r="Q40" s="2087">
        <v>23544</v>
      </c>
      <c r="R40" s="2087">
        <v>850886</v>
      </c>
      <c r="S40" s="2087">
        <v>0</v>
      </c>
      <c r="T40" s="221" t="s">
        <v>67</v>
      </c>
      <c r="U40" s="716">
        <v>45</v>
      </c>
    </row>
    <row r="41" spans="1:21" ht="16.5" customHeight="1">
      <c r="A41" s="716">
        <v>46</v>
      </c>
      <c r="B41" s="221" t="s">
        <v>68</v>
      </c>
      <c r="C41" s="2087">
        <v>13385</v>
      </c>
      <c r="D41" s="2092">
        <v>34.55</v>
      </c>
      <c r="E41" s="2087">
        <v>3843</v>
      </c>
      <c r="F41" s="2092">
        <v>9.92</v>
      </c>
      <c r="G41" s="2087">
        <v>14930</v>
      </c>
      <c r="H41" s="2092">
        <v>38.54</v>
      </c>
      <c r="I41" s="2087">
        <v>6581</v>
      </c>
      <c r="J41" s="2092">
        <v>16.99</v>
      </c>
      <c r="K41" s="2087">
        <v>38739</v>
      </c>
      <c r="L41" s="2087">
        <v>5508</v>
      </c>
      <c r="M41" s="2087">
        <v>0</v>
      </c>
      <c r="N41" s="2087">
        <v>57</v>
      </c>
      <c r="O41" s="2087">
        <v>1537</v>
      </c>
      <c r="P41" s="2087">
        <v>-276</v>
      </c>
      <c r="Q41" s="2087">
        <v>31361</v>
      </c>
      <c r="R41" s="2087">
        <v>1029556</v>
      </c>
      <c r="S41" s="2087">
        <v>51927</v>
      </c>
      <c r="T41" s="221" t="s">
        <v>68</v>
      </c>
      <c r="U41" s="716">
        <v>46</v>
      </c>
    </row>
    <row r="42" spans="1:21" ht="12.75" customHeight="1">
      <c r="A42" s="716">
        <v>50</v>
      </c>
      <c r="B42" s="221" t="s">
        <v>151</v>
      </c>
      <c r="C42" s="2087">
        <v>53752</v>
      </c>
      <c r="D42" s="2092">
        <v>45.28</v>
      </c>
      <c r="E42" s="2087">
        <v>7456</v>
      </c>
      <c r="F42" s="2092">
        <v>6.28</v>
      </c>
      <c r="G42" s="2087">
        <v>39433</v>
      </c>
      <c r="H42" s="2092">
        <v>33.22</v>
      </c>
      <c r="I42" s="2087">
        <v>18063</v>
      </c>
      <c r="J42" s="2092">
        <v>15.22</v>
      </c>
      <c r="K42" s="2087">
        <v>118704</v>
      </c>
      <c r="L42" s="2087">
        <v>12167</v>
      </c>
      <c r="M42" s="2087">
        <v>0</v>
      </c>
      <c r="N42" s="2087">
        <v>13</v>
      </c>
      <c r="O42" s="2087">
        <v>8202</v>
      </c>
      <c r="P42" s="2087">
        <v>420</v>
      </c>
      <c r="Q42" s="2087">
        <v>98742</v>
      </c>
      <c r="R42" s="2087">
        <v>3812148</v>
      </c>
      <c r="S42" s="2087">
        <v>151854</v>
      </c>
      <c r="T42" s="221" t="s">
        <v>151</v>
      </c>
      <c r="U42" s="716">
        <v>50</v>
      </c>
    </row>
    <row r="43" spans="1:21" ht="12.75" customHeight="1">
      <c r="A43" s="716">
        <v>57</v>
      </c>
      <c r="B43" s="221" t="s">
        <v>152</v>
      </c>
      <c r="C43" s="2087">
        <v>27167</v>
      </c>
      <c r="D43" s="2092">
        <v>44.19</v>
      </c>
      <c r="E43" s="2087">
        <v>5705</v>
      </c>
      <c r="F43" s="2092">
        <v>9.28</v>
      </c>
      <c r="G43" s="2087">
        <v>19675</v>
      </c>
      <c r="H43" s="2092">
        <v>32</v>
      </c>
      <c r="I43" s="2087">
        <v>8932</v>
      </c>
      <c r="J43" s="2092">
        <v>14.53</v>
      </c>
      <c r="K43" s="2087">
        <v>61479</v>
      </c>
      <c r="L43" s="2087">
        <v>7436</v>
      </c>
      <c r="M43" s="2087">
        <v>0</v>
      </c>
      <c r="N43" s="2087">
        <v>0</v>
      </c>
      <c r="O43" s="2087">
        <v>1099</v>
      </c>
      <c r="P43" s="2087">
        <v>-2385</v>
      </c>
      <c r="Q43" s="2087">
        <v>50559</v>
      </c>
      <c r="R43" s="2087">
        <v>1281397</v>
      </c>
      <c r="S43" s="2087">
        <v>82922</v>
      </c>
      <c r="T43" s="221" t="s">
        <v>152</v>
      </c>
      <c r="U43" s="716">
        <v>57</v>
      </c>
    </row>
    <row r="44" spans="1:21" ht="12.75" customHeight="1">
      <c r="A44" s="716">
        <v>62</v>
      </c>
      <c r="B44" s="221" t="s">
        <v>119</v>
      </c>
      <c r="C44" s="2087">
        <v>27523</v>
      </c>
      <c r="D44" s="2092">
        <v>40.42</v>
      </c>
      <c r="E44" s="2087">
        <v>6772</v>
      </c>
      <c r="F44" s="2092">
        <v>9.95</v>
      </c>
      <c r="G44" s="2087">
        <v>23647</v>
      </c>
      <c r="H44" s="2092">
        <v>34.74</v>
      </c>
      <c r="I44" s="2087">
        <v>10135</v>
      </c>
      <c r="J44" s="2092">
        <v>14.89</v>
      </c>
      <c r="K44" s="2087">
        <v>68077</v>
      </c>
      <c r="L44" s="2087">
        <v>8990</v>
      </c>
      <c r="M44" s="2087">
        <v>0</v>
      </c>
      <c r="N44" s="2087">
        <v>0</v>
      </c>
      <c r="O44" s="2087">
        <v>1447</v>
      </c>
      <c r="P44" s="2087">
        <v>-6277</v>
      </c>
      <c r="Q44" s="2087">
        <v>51363</v>
      </c>
      <c r="R44" s="2087">
        <v>893633</v>
      </c>
      <c r="S44" s="2087">
        <v>46065</v>
      </c>
      <c r="T44" s="221" t="s">
        <v>119</v>
      </c>
      <c r="U44" s="716">
        <v>62</v>
      </c>
    </row>
    <row r="45" spans="1:21" ht="12.75" customHeight="1">
      <c r="A45" s="716">
        <v>65</v>
      </c>
      <c r="B45" s="221" t="s">
        <v>314</v>
      </c>
      <c r="C45" s="2087">
        <v>28530</v>
      </c>
      <c r="D45" s="2092">
        <v>37.28</v>
      </c>
      <c r="E45" s="2087">
        <v>4989</v>
      </c>
      <c r="F45" s="2092">
        <v>6.52</v>
      </c>
      <c r="G45" s="2087">
        <v>30000</v>
      </c>
      <c r="H45" s="2092">
        <v>39.2</v>
      </c>
      <c r="I45" s="2087">
        <v>13013</v>
      </c>
      <c r="J45" s="2092">
        <v>17</v>
      </c>
      <c r="K45" s="2087">
        <v>76532</v>
      </c>
      <c r="L45" s="2087">
        <v>12206</v>
      </c>
      <c r="M45" s="2087">
        <v>9</v>
      </c>
      <c r="N45" s="2087">
        <v>33</v>
      </c>
      <c r="O45" s="2087">
        <v>2044</v>
      </c>
      <c r="P45" s="2087">
        <v>-1438</v>
      </c>
      <c r="Q45" s="2087">
        <v>60802</v>
      </c>
      <c r="R45" s="2087">
        <v>1440922</v>
      </c>
      <c r="S45" s="2087">
        <v>47978</v>
      </c>
      <c r="T45" s="221" t="s">
        <v>314</v>
      </c>
      <c r="U45" s="716">
        <v>65</v>
      </c>
    </row>
    <row r="46" spans="1:21" ht="12.75" customHeight="1">
      <c r="A46" s="716">
        <v>70</v>
      </c>
      <c r="B46" s="221" t="s">
        <v>153</v>
      </c>
      <c r="C46" s="2087">
        <v>38393</v>
      </c>
      <c r="D46" s="2092">
        <v>41.08</v>
      </c>
      <c r="E46" s="2087">
        <v>8323</v>
      </c>
      <c r="F46" s="2092">
        <v>8.91</v>
      </c>
      <c r="G46" s="2087">
        <v>30334</v>
      </c>
      <c r="H46" s="2092">
        <v>32.46</v>
      </c>
      <c r="I46" s="2087">
        <v>16401</v>
      </c>
      <c r="J46" s="2092">
        <v>17.55</v>
      </c>
      <c r="K46" s="2087">
        <v>93451</v>
      </c>
      <c r="L46" s="2087">
        <v>12511</v>
      </c>
      <c r="M46" s="2087">
        <v>0</v>
      </c>
      <c r="N46" s="2087">
        <v>23</v>
      </c>
      <c r="O46" s="2087">
        <v>1491</v>
      </c>
      <c r="P46" s="2087">
        <v>-5364</v>
      </c>
      <c r="Q46" s="2087">
        <v>74062</v>
      </c>
      <c r="R46" s="2087">
        <v>1669264</v>
      </c>
      <c r="S46" s="2087">
        <v>80025</v>
      </c>
      <c r="T46" s="221" t="s">
        <v>153</v>
      </c>
      <c r="U46" s="716">
        <v>70</v>
      </c>
    </row>
    <row r="47" spans="1:21" ht="12.75" customHeight="1">
      <c r="A47" s="716">
        <v>73</v>
      </c>
      <c r="B47" s="221" t="s">
        <v>316</v>
      </c>
      <c r="C47" s="2087">
        <v>96167</v>
      </c>
      <c r="D47" s="2092">
        <v>52.14</v>
      </c>
      <c r="E47" s="2087">
        <v>3152</v>
      </c>
      <c r="F47" s="2092">
        <v>1.71</v>
      </c>
      <c r="G47" s="2087">
        <v>58846</v>
      </c>
      <c r="H47" s="2092">
        <v>31.91</v>
      </c>
      <c r="I47" s="2087">
        <v>26273</v>
      </c>
      <c r="J47" s="2092">
        <v>14.24</v>
      </c>
      <c r="K47" s="2087">
        <v>184438</v>
      </c>
      <c r="L47" s="2087">
        <v>20705</v>
      </c>
      <c r="M47" s="2087">
        <v>0</v>
      </c>
      <c r="N47" s="2087">
        <v>411</v>
      </c>
      <c r="O47" s="2087">
        <v>3925</v>
      </c>
      <c r="P47" s="2087">
        <v>-10548</v>
      </c>
      <c r="Q47" s="2087">
        <v>148849</v>
      </c>
      <c r="R47" s="2087">
        <v>3771278</v>
      </c>
      <c r="S47" s="2087">
        <v>157581</v>
      </c>
      <c r="T47" s="221" t="s">
        <v>316</v>
      </c>
      <c r="U47" s="716">
        <v>73</v>
      </c>
    </row>
    <row r="48" spans="1:21" ht="12.75" customHeight="1">
      <c r="A48" s="716">
        <v>79</v>
      </c>
      <c r="B48" s="221" t="s">
        <v>318</v>
      </c>
      <c r="C48" s="2087">
        <v>51367</v>
      </c>
      <c r="D48" s="2092">
        <v>49.22</v>
      </c>
      <c r="E48" s="2087">
        <v>3437</v>
      </c>
      <c r="F48" s="2092">
        <v>3.29</v>
      </c>
      <c r="G48" s="2087">
        <v>34703</v>
      </c>
      <c r="H48" s="2092">
        <v>33.24</v>
      </c>
      <c r="I48" s="2087">
        <v>14880</v>
      </c>
      <c r="J48" s="2092">
        <v>14.25</v>
      </c>
      <c r="K48" s="2087">
        <v>104387</v>
      </c>
      <c r="L48" s="2087">
        <v>13287</v>
      </c>
      <c r="M48" s="2087">
        <v>0</v>
      </c>
      <c r="N48" s="2087">
        <v>4</v>
      </c>
      <c r="O48" s="2087">
        <v>4311</v>
      </c>
      <c r="P48" s="2087">
        <v>-2249</v>
      </c>
      <c r="Q48" s="2087">
        <v>84536</v>
      </c>
      <c r="R48" s="2087">
        <v>2252946</v>
      </c>
      <c r="S48" s="2087">
        <v>73125</v>
      </c>
      <c r="T48" s="221" t="s">
        <v>318</v>
      </c>
      <c r="U48" s="716">
        <v>79</v>
      </c>
    </row>
    <row r="49" spans="1:21" ht="12.75" customHeight="1">
      <c r="A49" s="716">
        <v>86</v>
      </c>
      <c r="B49" s="221" t="s">
        <v>154</v>
      </c>
      <c r="C49" s="2087">
        <v>75718</v>
      </c>
      <c r="D49" s="2092">
        <v>46.46</v>
      </c>
      <c r="E49" s="2087">
        <v>8933</v>
      </c>
      <c r="F49" s="2092">
        <v>5.48</v>
      </c>
      <c r="G49" s="2087">
        <v>49661</v>
      </c>
      <c r="H49" s="2092">
        <v>30.47</v>
      </c>
      <c r="I49" s="2087">
        <v>28665</v>
      </c>
      <c r="J49" s="2092">
        <v>17.59</v>
      </c>
      <c r="K49" s="2087">
        <v>162977</v>
      </c>
      <c r="L49" s="2087">
        <v>21056</v>
      </c>
      <c r="M49" s="2087">
        <v>0</v>
      </c>
      <c r="N49" s="2087">
        <v>0</v>
      </c>
      <c r="O49" s="2087">
        <v>6976</v>
      </c>
      <c r="P49" s="2087">
        <v>-6133</v>
      </c>
      <c r="Q49" s="2087">
        <v>128812</v>
      </c>
      <c r="R49" s="2087">
        <v>3985164</v>
      </c>
      <c r="S49" s="2087">
        <v>156720</v>
      </c>
      <c r="T49" s="221" t="s">
        <v>154</v>
      </c>
      <c r="U49" s="716">
        <v>86</v>
      </c>
    </row>
    <row r="50" spans="1:21" ht="12.75" customHeight="1">
      <c r="A50" s="716">
        <v>93</v>
      </c>
      <c r="B50" s="221" t="s">
        <v>320</v>
      </c>
      <c r="C50" s="2087">
        <v>86613</v>
      </c>
      <c r="D50" s="2092">
        <v>52.13</v>
      </c>
      <c r="E50" s="2087">
        <v>6782</v>
      </c>
      <c r="F50" s="2092">
        <v>4.08</v>
      </c>
      <c r="G50" s="2087">
        <v>52632</v>
      </c>
      <c r="H50" s="2092">
        <v>31.68</v>
      </c>
      <c r="I50" s="2087">
        <v>20115</v>
      </c>
      <c r="J50" s="2092">
        <v>12.11</v>
      </c>
      <c r="K50" s="2087">
        <v>166142</v>
      </c>
      <c r="L50" s="2087">
        <v>17046</v>
      </c>
      <c r="M50" s="2087">
        <v>0</v>
      </c>
      <c r="N50" s="2087">
        <v>21</v>
      </c>
      <c r="O50" s="2087">
        <v>11638</v>
      </c>
      <c r="P50" s="2087">
        <v>55</v>
      </c>
      <c r="Q50" s="2087">
        <v>137492</v>
      </c>
      <c r="R50" s="2087">
        <v>5094916</v>
      </c>
      <c r="S50" s="2087">
        <v>226055</v>
      </c>
      <c r="T50" s="221" t="s">
        <v>320</v>
      </c>
      <c r="U50" s="716">
        <v>93</v>
      </c>
    </row>
    <row r="51" spans="1:21" ht="16.5" customHeight="1">
      <c r="A51" s="716">
        <v>95</v>
      </c>
      <c r="B51" s="221" t="s">
        <v>321</v>
      </c>
      <c r="C51" s="2087">
        <v>141364</v>
      </c>
      <c r="D51" s="2092">
        <v>46.58</v>
      </c>
      <c r="E51" s="2087">
        <v>28338</v>
      </c>
      <c r="F51" s="2092">
        <v>9.34</v>
      </c>
      <c r="G51" s="2087">
        <v>93240</v>
      </c>
      <c r="H51" s="2092">
        <v>30.73</v>
      </c>
      <c r="I51" s="2087">
        <v>40495</v>
      </c>
      <c r="J51" s="2092">
        <v>13.35</v>
      </c>
      <c r="K51" s="2087">
        <v>303437</v>
      </c>
      <c r="L51" s="2087">
        <v>37046</v>
      </c>
      <c r="M51" s="2087">
        <v>0</v>
      </c>
      <c r="N51" s="2087">
        <v>300</v>
      </c>
      <c r="O51" s="2087">
        <v>9189</v>
      </c>
      <c r="P51" s="2087">
        <v>-2965</v>
      </c>
      <c r="Q51" s="2087">
        <v>253937</v>
      </c>
      <c r="R51" s="2087">
        <v>5769964</v>
      </c>
      <c r="S51" s="2087">
        <v>225983</v>
      </c>
      <c r="T51" s="221" t="s">
        <v>321</v>
      </c>
      <c r="U51" s="716">
        <v>95</v>
      </c>
    </row>
    <row r="52" spans="1:21" ht="16.5" customHeight="1">
      <c r="A52" s="718" t="s">
        <v>653</v>
      </c>
      <c r="B52" s="221" t="s">
        <v>70</v>
      </c>
      <c r="C52" s="2091" t="s">
        <v>97</v>
      </c>
      <c r="D52" s="2093" t="s">
        <v>97</v>
      </c>
      <c r="E52" s="2091" t="s">
        <v>97</v>
      </c>
      <c r="F52" s="2093" t="s">
        <v>97</v>
      </c>
      <c r="G52" s="2091" t="s">
        <v>97</v>
      </c>
      <c r="H52" s="2093" t="s">
        <v>97</v>
      </c>
      <c r="I52" s="2091" t="s">
        <v>97</v>
      </c>
      <c r="J52" s="2093" t="s">
        <v>97</v>
      </c>
      <c r="K52" s="2091" t="s">
        <v>97</v>
      </c>
      <c r="L52" s="2091" t="s">
        <v>97</v>
      </c>
      <c r="M52" s="2091" t="s">
        <v>97</v>
      </c>
      <c r="N52" s="2091" t="s">
        <v>97</v>
      </c>
      <c r="O52" s="2091" t="s">
        <v>97</v>
      </c>
      <c r="P52" s="2091" t="s">
        <v>97</v>
      </c>
      <c r="Q52" s="2087">
        <v>13633</v>
      </c>
      <c r="R52" s="2091" t="s">
        <v>97</v>
      </c>
      <c r="S52" s="2091" t="s">
        <v>97</v>
      </c>
      <c r="T52" s="221" t="s">
        <v>70</v>
      </c>
      <c r="U52" s="718" t="s">
        <v>653</v>
      </c>
    </row>
    <row r="53" spans="1:21" ht="12.75" customHeight="1">
      <c r="A53" s="718" t="s">
        <v>654</v>
      </c>
      <c r="B53" s="221" t="s">
        <v>74</v>
      </c>
      <c r="C53" s="2091" t="s">
        <v>97</v>
      </c>
      <c r="D53" s="2093" t="s">
        <v>97</v>
      </c>
      <c r="E53" s="2091" t="s">
        <v>97</v>
      </c>
      <c r="F53" s="2093" t="s">
        <v>97</v>
      </c>
      <c r="G53" s="2091" t="s">
        <v>97</v>
      </c>
      <c r="H53" s="2093" t="s">
        <v>97</v>
      </c>
      <c r="I53" s="2091" t="s">
        <v>97</v>
      </c>
      <c r="J53" s="2093" t="s">
        <v>97</v>
      </c>
      <c r="K53" s="2091" t="s">
        <v>97</v>
      </c>
      <c r="L53" s="2091" t="s">
        <v>97</v>
      </c>
      <c r="M53" s="2091" t="s">
        <v>97</v>
      </c>
      <c r="N53" s="2091" t="s">
        <v>97</v>
      </c>
      <c r="O53" s="2091" t="s">
        <v>97</v>
      </c>
      <c r="P53" s="2091" t="s">
        <v>97</v>
      </c>
      <c r="Q53" s="2087">
        <v>0</v>
      </c>
      <c r="R53" s="2091" t="s">
        <v>97</v>
      </c>
      <c r="S53" s="2091" t="s">
        <v>97</v>
      </c>
      <c r="T53" s="221" t="s">
        <v>74</v>
      </c>
      <c r="U53" s="718" t="s">
        <v>654</v>
      </c>
    </row>
    <row r="54" spans="1:21" ht="12.75" customHeight="1">
      <c r="A54" s="718" t="s">
        <v>655</v>
      </c>
      <c r="B54" s="221" t="s">
        <v>75</v>
      </c>
      <c r="C54" s="2091" t="s">
        <v>97</v>
      </c>
      <c r="D54" s="2093" t="s">
        <v>97</v>
      </c>
      <c r="E54" s="2091" t="s">
        <v>97</v>
      </c>
      <c r="F54" s="2093" t="s">
        <v>97</v>
      </c>
      <c r="G54" s="2091" t="s">
        <v>97</v>
      </c>
      <c r="H54" s="2093" t="s">
        <v>97</v>
      </c>
      <c r="I54" s="2091" t="s">
        <v>97</v>
      </c>
      <c r="J54" s="2093" t="s">
        <v>97</v>
      </c>
      <c r="K54" s="2091" t="s">
        <v>97</v>
      </c>
      <c r="L54" s="2091" t="s">
        <v>97</v>
      </c>
      <c r="M54" s="2091" t="s">
        <v>97</v>
      </c>
      <c r="N54" s="2091" t="s">
        <v>97</v>
      </c>
      <c r="O54" s="2091" t="s">
        <v>97</v>
      </c>
      <c r="P54" s="2091" t="s">
        <v>97</v>
      </c>
      <c r="Q54" s="2087">
        <v>3160</v>
      </c>
      <c r="R54" s="2091" t="s">
        <v>97</v>
      </c>
      <c r="S54" s="2091" t="s">
        <v>97</v>
      </c>
      <c r="T54" s="221" t="s">
        <v>75</v>
      </c>
      <c r="U54" s="718" t="s">
        <v>655</v>
      </c>
    </row>
    <row r="55" spans="1:21" ht="12.75" customHeight="1">
      <c r="A55" s="718" t="s">
        <v>656</v>
      </c>
      <c r="B55" s="221" t="s">
        <v>76</v>
      </c>
      <c r="C55" s="2091" t="s">
        <v>97</v>
      </c>
      <c r="D55" s="2093" t="s">
        <v>97</v>
      </c>
      <c r="E55" s="2091" t="s">
        <v>97</v>
      </c>
      <c r="F55" s="2093" t="s">
        <v>97</v>
      </c>
      <c r="G55" s="2091" t="s">
        <v>97</v>
      </c>
      <c r="H55" s="2093" t="s">
        <v>97</v>
      </c>
      <c r="I55" s="2091" t="s">
        <v>97</v>
      </c>
      <c r="J55" s="2093" t="s">
        <v>97</v>
      </c>
      <c r="K55" s="2091" t="s">
        <v>97</v>
      </c>
      <c r="L55" s="2091" t="s">
        <v>97</v>
      </c>
      <c r="M55" s="2091" t="s">
        <v>97</v>
      </c>
      <c r="N55" s="2091" t="s">
        <v>97</v>
      </c>
      <c r="O55" s="2091" t="s">
        <v>97</v>
      </c>
      <c r="P55" s="2091" t="s">
        <v>97</v>
      </c>
      <c r="Q55" s="2087">
        <v>14382</v>
      </c>
      <c r="R55" s="2091" t="s">
        <v>97</v>
      </c>
      <c r="S55" s="2091" t="s">
        <v>97</v>
      </c>
      <c r="T55" s="221" t="s">
        <v>76</v>
      </c>
      <c r="U55" s="718" t="s">
        <v>656</v>
      </c>
    </row>
    <row r="56" spans="1:21" ht="12.75" customHeight="1">
      <c r="A56" s="718" t="s">
        <v>657</v>
      </c>
      <c r="B56" s="221" t="s">
        <v>82</v>
      </c>
      <c r="C56" s="2091" t="s">
        <v>97</v>
      </c>
      <c r="D56" s="2093" t="s">
        <v>97</v>
      </c>
      <c r="E56" s="2091" t="s">
        <v>97</v>
      </c>
      <c r="F56" s="2093" t="s">
        <v>97</v>
      </c>
      <c r="G56" s="2091" t="s">
        <v>97</v>
      </c>
      <c r="H56" s="2093" t="s">
        <v>97</v>
      </c>
      <c r="I56" s="2091" t="s">
        <v>97</v>
      </c>
      <c r="J56" s="2093" t="s">
        <v>97</v>
      </c>
      <c r="K56" s="2091" t="s">
        <v>97</v>
      </c>
      <c r="L56" s="2091" t="s">
        <v>97</v>
      </c>
      <c r="M56" s="2091" t="s">
        <v>97</v>
      </c>
      <c r="N56" s="2091" t="s">
        <v>97</v>
      </c>
      <c r="O56" s="2091" t="s">
        <v>97</v>
      </c>
      <c r="P56" s="2091" t="s">
        <v>97</v>
      </c>
      <c r="Q56" s="2087">
        <v>220742</v>
      </c>
      <c r="R56" s="2091" t="s">
        <v>97</v>
      </c>
      <c r="S56" s="2091" t="s">
        <v>97</v>
      </c>
      <c r="T56" s="221" t="s">
        <v>82</v>
      </c>
      <c r="U56" s="718" t="s">
        <v>657</v>
      </c>
    </row>
    <row r="57" spans="1:21" ht="12.75" customHeight="1">
      <c r="A57" s="718" t="s">
        <v>658</v>
      </c>
      <c r="B57" s="221" t="s">
        <v>83</v>
      </c>
      <c r="C57" s="2091" t="s">
        <v>97</v>
      </c>
      <c r="D57" s="2093" t="s">
        <v>97</v>
      </c>
      <c r="E57" s="2091" t="s">
        <v>97</v>
      </c>
      <c r="F57" s="2093" t="s">
        <v>97</v>
      </c>
      <c r="G57" s="2091" t="s">
        <v>97</v>
      </c>
      <c r="H57" s="2093" t="s">
        <v>97</v>
      </c>
      <c r="I57" s="2091" t="s">
        <v>97</v>
      </c>
      <c r="J57" s="2093" t="s">
        <v>97</v>
      </c>
      <c r="K57" s="2091" t="s">
        <v>97</v>
      </c>
      <c r="L57" s="2091" t="s">
        <v>97</v>
      </c>
      <c r="M57" s="2091" t="s">
        <v>97</v>
      </c>
      <c r="N57" s="2091" t="s">
        <v>97</v>
      </c>
      <c r="O57" s="2091" t="s">
        <v>97</v>
      </c>
      <c r="P57" s="2091" t="s">
        <v>97</v>
      </c>
      <c r="Q57" s="2087">
        <v>386246</v>
      </c>
      <c r="R57" s="2091" t="s">
        <v>97</v>
      </c>
      <c r="S57" s="2091" t="s">
        <v>97</v>
      </c>
      <c r="T57" s="221" t="s">
        <v>83</v>
      </c>
      <c r="U57" s="718" t="s">
        <v>658</v>
      </c>
    </row>
    <row r="58" spans="1:21" ht="12.75" customHeight="1">
      <c r="A58" s="718" t="s">
        <v>659</v>
      </c>
      <c r="B58" s="221" t="s">
        <v>88</v>
      </c>
      <c r="C58" s="2091" t="s">
        <v>97</v>
      </c>
      <c r="D58" s="2093" t="s">
        <v>97</v>
      </c>
      <c r="E58" s="2091" t="s">
        <v>97</v>
      </c>
      <c r="F58" s="2093" t="s">
        <v>97</v>
      </c>
      <c r="G58" s="2091" t="s">
        <v>97</v>
      </c>
      <c r="H58" s="2093" t="s">
        <v>97</v>
      </c>
      <c r="I58" s="2091" t="s">
        <v>97</v>
      </c>
      <c r="J58" s="2093" t="s">
        <v>97</v>
      </c>
      <c r="K58" s="2091" t="s">
        <v>97</v>
      </c>
      <c r="L58" s="2091" t="s">
        <v>97</v>
      </c>
      <c r="M58" s="2091" t="s">
        <v>97</v>
      </c>
      <c r="N58" s="2091" t="s">
        <v>97</v>
      </c>
      <c r="O58" s="2091" t="s">
        <v>97</v>
      </c>
      <c r="P58" s="2091" t="s">
        <v>97</v>
      </c>
      <c r="Q58" s="2087">
        <v>71993</v>
      </c>
      <c r="R58" s="2091" t="s">
        <v>97</v>
      </c>
      <c r="S58" s="2091" t="s">
        <v>97</v>
      </c>
      <c r="T58" s="221" t="s">
        <v>88</v>
      </c>
      <c r="U58" s="718" t="s">
        <v>659</v>
      </c>
    </row>
    <row r="59" spans="1:21" ht="12.75" customHeight="1">
      <c r="A59" s="720" t="s">
        <v>660</v>
      </c>
      <c r="B59" s="212" t="s">
        <v>89</v>
      </c>
      <c r="C59" s="2094" t="s">
        <v>97</v>
      </c>
      <c r="D59" s="2095" t="s">
        <v>97</v>
      </c>
      <c r="E59" s="2094" t="s">
        <v>97</v>
      </c>
      <c r="F59" s="2094" t="s">
        <v>97</v>
      </c>
      <c r="G59" s="2094" t="s">
        <v>97</v>
      </c>
      <c r="H59" s="2095" t="s">
        <v>97</v>
      </c>
      <c r="I59" s="2094" t="s">
        <v>97</v>
      </c>
      <c r="J59" s="2095" t="s">
        <v>97</v>
      </c>
      <c r="K59" s="2094" t="s">
        <v>97</v>
      </c>
      <c r="L59" s="2094" t="s">
        <v>97</v>
      </c>
      <c r="M59" s="2094" t="s">
        <v>97</v>
      </c>
      <c r="N59" s="2094" t="s">
        <v>97</v>
      </c>
      <c r="O59" s="2094" t="s">
        <v>97</v>
      </c>
      <c r="P59" s="2094" t="s">
        <v>97</v>
      </c>
      <c r="Q59" s="2096">
        <v>862519</v>
      </c>
      <c r="R59" s="2094" t="s">
        <v>97</v>
      </c>
      <c r="S59" s="2094" t="s">
        <v>97</v>
      </c>
      <c r="T59" s="212" t="s">
        <v>89</v>
      </c>
      <c r="U59" s="720" t="s">
        <v>660</v>
      </c>
    </row>
    <row r="60" spans="1:11" ht="16.5" customHeight="1">
      <c r="A60" s="2186" t="s">
        <v>667</v>
      </c>
      <c r="B60" s="2186"/>
      <c r="C60" s="2186"/>
      <c r="D60" s="2186"/>
      <c r="E60" s="2186"/>
      <c r="F60" s="2186"/>
      <c r="G60" s="2186"/>
      <c r="H60" s="2186"/>
      <c r="I60" s="2186"/>
      <c r="J60" s="2186"/>
      <c r="K60" s="2186"/>
    </row>
    <row r="61" spans="1:11" ht="33.75" customHeight="1">
      <c r="A61" s="2187"/>
      <c r="B61" s="2188"/>
      <c r="C61" s="2188"/>
      <c r="D61" s="2188"/>
      <c r="E61" s="2188"/>
      <c r="F61" s="2188"/>
      <c r="G61" s="2188"/>
      <c r="H61" s="2188"/>
      <c r="I61" s="2188"/>
      <c r="J61" s="2188"/>
      <c r="K61" s="2188"/>
    </row>
  </sheetData>
  <sheetProtection/>
  <mergeCells count="2">
    <mergeCell ref="A60:K60"/>
    <mergeCell ref="A61:K61"/>
  </mergeCells>
  <printOptions horizontalCentered="1"/>
  <pageMargins left="0" right="0" top="0.5905511811023623" bottom="0.1968503937007874" header="0.35" footer="0.5118110236220472"/>
  <pageSetup blackAndWhite="1" fitToHeight="1" fitToWidth="1" horizontalDpi="600" verticalDpi="600" orientation="landscape" pageOrder="overThenDown" paperSize="9" scale="64" r:id="rId1"/>
  <headerFooter alignWithMargins="0">
    <oddHeader>&amp;C&amp;F</oddHeader>
    <oddFooter>&amp;C&amp;A</oddFooter>
  </headerFooter>
  <colBreaks count="1" manualBreakCount="1">
    <brk id="11" max="89" man="1"/>
  </colBreaks>
</worksheet>
</file>

<file path=xl/worksheets/sheet22.xml><?xml version="1.0" encoding="utf-8"?>
<worksheet xmlns="http://schemas.openxmlformats.org/spreadsheetml/2006/main" xmlns:r="http://schemas.openxmlformats.org/officeDocument/2006/relationships">
  <sheetPr>
    <tabColor theme="0" tint="-0.1499900072813034"/>
  </sheetPr>
  <dimension ref="A1:AK129"/>
  <sheetViews>
    <sheetView view="pageBreakPreview" zoomScaleSheetLayoutView="100" zoomScalePageLayoutView="0" workbookViewId="0" topLeftCell="A1">
      <selection activeCell="A1" sqref="A1"/>
    </sheetView>
  </sheetViews>
  <sheetFormatPr defaultColWidth="9.00390625" defaultRowHeight="12.75"/>
  <cols>
    <col min="1" max="1" width="4.75390625" style="0" customWidth="1"/>
    <col min="2" max="2" width="16.125" style="0" customWidth="1"/>
    <col min="3" max="8" width="8.25390625" style="481" customWidth="1"/>
    <col min="9" max="10" width="8.25390625" style="479" customWidth="1"/>
    <col min="11" max="11" width="9.75390625" style="479" customWidth="1"/>
    <col min="12" max="12" width="9.625" style="479" customWidth="1"/>
    <col min="13" max="13" width="4.125" style="0" customWidth="1"/>
    <col min="14" max="14" width="4.00390625" style="0" customWidth="1"/>
    <col min="15" max="15" width="11.25390625" style="0" customWidth="1"/>
    <col min="16" max="17" width="16.75390625" style="530" customWidth="1"/>
    <col min="18" max="18" width="13.375" style="530" customWidth="1"/>
    <col min="19" max="20" width="16.75390625" style="530" customWidth="1"/>
    <col min="21" max="21" width="10.625" style="530" customWidth="1"/>
    <col min="22" max="23" width="17.75390625" style="530" customWidth="1"/>
    <col min="24" max="24" width="13.75390625" style="530" customWidth="1"/>
    <col min="25" max="25" width="18.00390625" style="530" customWidth="1"/>
    <col min="26" max="26" width="17.125" style="530" customWidth="1"/>
    <col min="27" max="27" width="17.875" style="530" customWidth="1"/>
    <col min="28" max="28" width="12.75390625" style="530" customWidth="1"/>
    <col min="29" max="29" width="17.625" style="530" customWidth="1"/>
    <col min="30" max="30" width="15.625" style="530" customWidth="1"/>
    <col min="31" max="31" width="10.00390625" style="530" customWidth="1"/>
    <col min="32" max="32" width="15.875" style="530" customWidth="1"/>
    <col min="33" max="33" width="16.375" style="530" customWidth="1"/>
    <col min="34" max="34" width="14.75390625" style="530" customWidth="1"/>
    <col min="35" max="35" width="20.00390625" style="0" customWidth="1"/>
    <col min="36" max="37" width="13.00390625" style="0" bestFit="1" customWidth="1"/>
  </cols>
  <sheetData>
    <row r="1" spans="1:25" ht="17.25">
      <c r="A1" s="736" t="s">
        <v>668</v>
      </c>
      <c r="B1" s="737"/>
      <c r="C1" s="738"/>
      <c r="D1" s="738"/>
      <c r="E1" s="738"/>
      <c r="F1" s="738"/>
      <c r="G1" s="738"/>
      <c r="H1" s="738"/>
      <c r="I1" s="2097"/>
      <c r="J1" s="2097"/>
      <c r="K1" s="2097"/>
      <c r="L1" s="2097"/>
      <c r="N1" s="276"/>
      <c r="O1" s="276"/>
      <c r="P1" s="739"/>
      <c r="Q1" s="739"/>
      <c r="R1" s="739"/>
      <c r="S1" s="739"/>
      <c r="T1" s="739"/>
      <c r="U1" s="739"/>
      <c r="V1" s="739"/>
      <c r="W1" s="739"/>
      <c r="X1" s="739"/>
      <c r="Y1" s="739"/>
    </row>
    <row r="2" spans="1:25" ht="12" customHeight="1">
      <c r="A2" s="338"/>
      <c r="B2" s="338"/>
      <c r="C2" s="627"/>
      <c r="D2" s="627"/>
      <c r="E2" s="627"/>
      <c r="F2" s="627"/>
      <c r="G2" s="627"/>
      <c r="H2" s="627"/>
      <c r="I2" s="2098"/>
      <c r="J2" s="2098"/>
      <c r="K2" s="2098"/>
      <c r="L2" s="2098"/>
      <c r="N2" s="276"/>
      <c r="O2" s="276"/>
      <c r="P2" s="739"/>
      <c r="Q2" s="739"/>
      <c r="R2" s="739"/>
      <c r="S2" s="739"/>
      <c r="T2" s="739"/>
      <c r="U2" s="739"/>
      <c r="V2" s="739"/>
      <c r="W2" s="739"/>
      <c r="X2" s="739"/>
      <c r="Y2" s="739"/>
    </row>
    <row r="3" spans="1:13" ht="12">
      <c r="A3" s="2189" t="s">
        <v>669</v>
      </c>
      <c r="B3" s="2189" t="s">
        <v>8</v>
      </c>
      <c r="C3" s="740"/>
      <c r="D3" s="741" t="s">
        <v>670</v>
      </c>
      <c r="E3" s="742" t="s">
        <v>671</v>
      </c>
      <c r="F3" s="740"/>
      <c r="G3" s="741" t="s">
        <v>672</v>
      </c>
      <c r="H3" s="742" t="s">
        <v>671</v>
      </c>
      <c r="I3" s="2099"/>
      <c r="J3" s="2100" t="s">
        <v>673</v>
      </c>
      <c r="K3" s="2101" t="s">
        <v>671</v>
      </c>
      <c r="L3" s="2102" t="s">
        <v>674</v>
      </c>
      <c r="M3" s="743"/>
    </row>
    <row r="4" spans="1:13" ht="12">
      <c r="A4" s="2190"/>
      <c r="B4" s="2190"/>
      <c r="C4" s="744" t="s">
        <v>385</v>
      </c>
      <c r="D4" s="745" t="s">
        <v>379</v>
      </c>
      <c r="E4" s="745" t="s">
        <v>344</v>
      </c>
      <c r="F4" s="744" t="s">
        <v>385</v>
      </c>
      <c r="G4" s="745" t="s">
        <v>379</v>
      </c>
      <c r="H4" s="745" t="s">
        <v>344</v>
      </c>
      <c r="I4" s="2103" t="s">
        <v>385</v>
      </c>
      <c r="J4" s="2104" t="s">
        <v>379</v>
      </c>
      <c r="K4" s="2104" t="s">
        <v>344</v>
      </c>
      <c r="L4" s="2105" t="s">
        <v>675</v>
      </c>
      <c r="M4" s="743"/>
    </row>
    <row r="5" spans="1:25" ht="15" customHeight="1">
      <c r="A5" s="743"/>
      <c r="B5" s="746" t="s">
        <v>676</v>
      </c>
      <c r="C5" s="747">
        <v>91.74</v>
      </c>
      <c r="D5" s="748">
        <v>96.3</v>
      </c>
      <c r="E5" s="749">
        <v>92.07</v>
      </c>
      <c r="F5" s="747">
        <v>92.27</v>
      </c>
      <c r="G5" s="748">
        <v>96.43</v>
      </c>
      <c r="H5" s="749">
        <v>92.53</v>
      </c>
      <c r="I5" s="747">
        <v>93.18</v>
      </c>
      <c r="J5" s="748">
        <v>96.53</v>
      </c>
      <c r="K5" s="749">
        <v>93.35</v>
      </c>
      <c r="L5" s="2106">
        <v>0.8199999999999932</v>
      </c>
      <c r="M5" s="743"/>
      <c r="Y5" s="750"/>
    </row>
    <row r="6" spans="1:25" ht="12">
      <c r="A6" s="751"/>
      <c r="B6" s="752" t="s">
        <v>34</v>
      </c>
      <c r="C6" s="67">
        <v>90.49</v>
      </c>
      <c r="D6" s="753">
        <v>96.25</v>
      </c>
      <c r="E6" s="754">
        <v>90.95</v>
      </c>
      <c r="F6" s="67">
        <v>91.08</v>
      </c>
      <c r="G6" s="753">
        <v>96.37</v>
      </c>
      <c r="H6" s="754">
        <v>91.45</v>
      </c>
      <c r="I6" s="199">
        <v>92.14</v>
      </c>
      <c r="J6" s="2107">
        <v>96.47</v>
      </c>
      <c r="K6" s="2108">
        <v>92.39</v>
      </c>
      <c r="L6" s="2109">
        <v>0.9399999999999977</v>
      </c>
      <c r="M6" s="743"/>
      <c r="Y6" s="750"/>
    </row>
    <row r="7" spans="1:25" ht="12">
      <c r="A7" s="751"/>
      <c r="B7" s="752" t="s">
        <v>35</v>
      </c>
      <c r="C7" s="67">
        <v>92.4</v>
      </c>
      <c r="D7" s="753">
        <v>96.98</v>
      </c>
      <c r="E7" s="754">
        <v>92.96</v>
      </c>
      <c r="F7" s="67">
        <v>92.89</v>
      </c>
      <c r="G7" s="753">
        <v>97.22</v>
      </c>
      <c r="H7" s="754">
        <v>93.36</v>
      </c>
      <c r="I7" s="199">
        <v>93.44</v>
      </c>
      <c r="J7" s="2107">
        <v>97.39</v>
      </c>
      <c r="K7" s="2108">
        <v>93.79</v>
      </c>
      <c r="L7" s="2109">
        <v>0.4300000000000068</v>
      </c>
      <c r="M7" s="743"/>
      <c r="Y7" s="750"/>
    </row>
    <row r="8" spans="1:37" ht="13.5" customHeight="1">
      <c r="A8" s="751"/>
      <c r="B8" s="752" t="s">
        <v>36</v>
      </c>
      <c r="C8" s="67">
        <v>90.58</v>
      </c>
      <c r="D8" s="753">
        <v>96.3</v>
      </c>
      <c r="E8" s="754">
        <v>91.05</v>
      </c>
      <c r="F8" s="67">
        <v>91.17</v>
      </c>
      <c r="G8" s="753">
        <v>96.43</v>
      </c>
      <c r="H8" s="754">
        <v>91.55</v>
      </c>
      <c r="I8" s="199">
        <v>92.2</v>
      </c>
      <c r="J8" s="2107">
        <v>96.53</v>
      </c>
      <c r="K8" s="2108">
        <v>92.46</v>
      </c>
      <c r="L8" s="2109">
        <v>0.9099999999999966</v>
      </c>
      <c r="M8" s="743"/>
      <c r="N8" s="2142"/>
      <c r="O8" s="2142"/>
      <c r="P8" s="2143"/>
      <c r="Q8" s="755"/>
      <c r="R8" s="755"/>
      <c r="S8" s="755"/>
      <c r="T8" s="755"/>
      <c r="U8" s="755"/>
      <c r="V8" s="755"/>
      <c r="W8" s="755"/>
      <c r="X8" s="755"/>
      <c r="Y8" s="755"/>
      <c r="Z8" s="2143"/>
      <c r="AA8" s="755"/>
      <c r="AB8" s="755"/>
      <c r="AC8" s="755"/>
      <c r="AD8" s="755"/>
      <c r="AE8" s="755"/>
      <c r="AF8" s="755"/>
      <c r="AG8" s="755"/>
      <c r="AH8" s="755"/>
      <c r="AI8" s="322"/>
      <c r="AJ8" s="322"/>
      <c r="AK8" s="322"/>
    </row>
    <row r="9" spans="1:37" ht="13.5">
      <c r="A9" s="751"/>
      <c r="B9" s="752" t="s">
        <v>38</v>
      </c>
      <c r="C9" s="67">
        <v>99.91</v>
      </c>
      <c r="D9" s="756" t="s">
        <v>97</v>
      </c>
      <c r="E9" s="754">
        <v>99.91</v>
      </c>
      <c r="F9" s="67">
        <v>99.92</v>
      </c>
      <c r="G9" s="756" t="s">
        <v>97</v>
      </c>
      <c r="H9" s="754">
        <v>99.92</v>
      </c>
      <c r="I9" s="199">
        <v>99.93</v>
      </c>
      <c r="J9" s="2110" t="s">
        <v>349</v>
      </c>
      <c r="K9" s="2108">
        <v>99.93</v>
      </c>
      <c r="L9" s="2109">
        <v>0.010000000000005116</v>
      </c>
      <c r="M9" s="743"/>
      <c r="N9" s="2144"/>
      <c r="O9" s="2144"/>
      <c r="P9" s="2145"/>
      <c r="Q9" s="2146"/>
      <c r="R9" s="2146"/>
      <c r="S9" s="2146"/>
      <c r="T9" s="2146"/>
      <c r="U9" s="2146"/>
      <c r="V9" s="2146"/>
      <c r="W9" s="755"/>
      <c r="X9" s="755"/>
      <c r="Y9" s="755"/>
      <c r="Z9" s="2145"/>
      <c r="AA9" s="2146"/>
      <c r="AB9" s="2146"/>
      <c r="AC9" s="2146"/>
      <c r="AD9" s="2146"/>
      <c r="AE9" s="2146"/>
      <c r="AF9" s="2146"/>
      <c r="AG9" s="755"/>
      <c r="AH9" s="755"/>
      <c r="AI9" s="322"/>
      <c r="AJ9" s="322"/>
      <c r="AK9" s="322"/>
    </row>
    <row r="10" spans="1:37" ht="12">
      <c r="A10" s="751"/>
      <c r="B10" s="757"/>
      <c r="C10" s="758"/>
      <c r="D10" s="759"/>
      <c r="E10" s="760"/>
      <c r="F10" s="758"/>
      <c r="G10" s="759"/>
      <c r="H10" s="760"/>
      <c r="I10" s="2111"/>
      <c r="J10" s="2112"/>
      <c r="K10" s="2113"/>
      <c r="L10" s="2089" t="s">
        <v>276</v>
      </c>
      <c r="M10" s="743"/>
      <c r="N10" s="2144"/>
      <c r="O10" s="2144"/>
      <c r="P10" s="2147"/>
      <c r="Q10" s="761"/>
      <c r="R10" s="761"/>
      <c r="S10" s="761"/>
      <c r="T10" s="761"/>
      <c r="U10" s="761"/>
      <c r="V10" s="761"/>
      <c r="W10" s="761"/>
      <c r="X10" s="761"/>
      <c r="Y10" s="761"/>
      <c r="Z10" s="2147"/>
      <c r="AA10" s="761"/>
      <c r="AB10" s="761"/>
      <c r="AC10" s="761"/>
      <c r="AD10" s="761"/>
      <c r="AE10" s="761"/>
      <c r="AF10" s="761"/>
      <c r="AG10" s="761"/>
      <c r="AH10" s="761"/>
      <c r="AI10" s="322"/>
      <c r="AJ10" s="322"/>
      <c r="AK10" s="322"/>
    </row>
    <row r="11" spans="1:37" ht="12" customHeight="1">
      <c r="A11" s="751">
        <v>1</v>
      </c>
      <c r="B11" s="762" t="s">
        <v>464</v>
      </c>
      <c r="C11" s="763">
        <v>91.26</v>
      </c>
      <c r="D11" s="753">
        <v>96.93</v>
      </c>
      <c r="E11" s="764">
        <v>91.6</v>
      </c>
      <c r="F11" s="763">
        <v>91.6</v>
      </c>
      <c r="G11" s="753">
        <v>97.06</v>
      </c>
      <c r="H11" s="764">
        <v>91.86</v>
      </c>
      <c r="I11" s="2114">
        <v>93.35</v>
      </c>
      <c r="J11" s="2107">
        <v>97.98</v>
      </c>
      <c r="K11" s="2115">
        <v>93.53</v>
      </c>
      <c r="L11" s="1868">
        <v>1.6700000000000017</v>
      </c>
      <c r="M11" s="743"/>
      <c r="N11" s="2144"/>
      <c r="O11" s="2144"/>
      <c r="P11" s="2148"/>
      <c r="Q11" s="2148"/>
      <c r="R11" s="2148"/>
      <c r="S11" s="2148"/>
      <c r="T11" s="2148"/>
      <c r="U11" s="1989"/>
      <c r="V11" s="765"/>
      <c r="W11" s="765"/>
      <c r="X11" s="765"/>
      <c r="Y11" s="765"/>
      <c r="Z11" s="2148"/>
      <c r="AA11" s="2148"/>
      <c r="AB11" s="2148"/>
      <c r="AC11" s="2148"/>
      <c r="AD11" s="2148"/>
      <c r="AE11" s="1989"/>
      <c r="AF11" s="765"/>
      <c r="AG11" s="765"/>
      <c r="AH11" s="765"/>
      <c r="AI11" s="322"/>
      <c r="AJ11" s="2149"/>
      <c r="AK11" s="2149"/>
    </row>
    <row r="12" spans="1:37" ht="12" customHeight="1">
      <c r="A12" s="751">
        <v>2</v>
      </c>
      <c r="B12" s="762" t="s">
        <v>677</v>
      </c>
      <c r="C12" s="67">
        <v>92.42</v>
      </c>
      <c r="D12" s="753">
        <v>97.7</v>
      </c>
      <c r="E12" s="766">
        <v>92.84</v>
      </c>
      <c r="F12" s="67">
        <v>92.69</v>
      </c>
      <c r="G12" s="753">
        <v>97.53</v>
      </c>
      <c r="H12" s="766">
        <v>93.04</v>
      </c>
      <c r="I12" s="199">
        <v>93.19</v>
      </c>
      <c r="J12" s="2107">
        <v>98.04</v>
      </c>
      <c r="K12" s="1880">
        <v>93.48</v>
      </c>
      <c r="L12" s="1868">
        <v>0.4399999999999977</v>
      </c>
      <c r="M12" s="743"/>
      <c r="N12" s="2144"/>
      <c r="O12" s="2144"/>
      <c r="P12" s="2148"/>
      <c r="Q12" s="2148"/>
      <c r="R12" s="2148"/>
      <c r="S12" s="2148"/>
      <c r="T12" s="2148"/>
      <c r="U12" s="1989"/>
      <c r="V12" s="765"/>
      <c r="W12" s="765"/>
      <c r="X12" s="765"/>
      <c r="Y12" s="765"/>
      <c r="Z12" s="2148"/>
      <c r="AA12" s="2148"/>
      <c r="AB12" s="2148"/>
      <c r="AC12" s="2148"/>
      <c r="AD12" s="2148"/>
      <c r="AE12" s="1989"/>
      <c r="AF12" s="765"/>
      <c r="AG12" s="765"/>
      <c r="AH12" s="765"/>
      <c r="AI12" s="322"/>
      <c r="AJ12" s="2149"/>
      <c r="AK12" s="2149"/>
    </row>
    <row r="13" spans="1:37" ht="12" customHeight="1">
      <c r="A13" s="751">
        <v>3</v>
      </c>
      <c r="B13" s="762" t="s">
        <v>471</v>
      </c>
      <c r="C13" s="67">
        <v>86.42</v>
      </c>
      <c r="D13" s="753">
        <v>91.45</v>
      </c>
      <c r="E13" s="766">
        <v>86.8</v>
      </c>
      <c r="F13" s="67">
        <v>87.17</v>
      </c>
      <c r="G13" s="753">
        <v>91.28</v>
      </c>
      <c r="H13" s="766">
        <v>87.45</v>
      </c>
      <c r="I13" s="199">
        <v>88.27</v>
      </c>
      <c r="J13" s="2107">
        <v>88.32</v>
      </c>
      <c r="K13" s="1880">
        <v>88.27</v>
      </c>
      <c r="L13" s="1868">
        <v>0.8199999999999932</v>
      </c>
      <c r="M13" s="743"/>
      <c r="N13" s="2144"/>
      <c r="O13" s="2144"/>
      <c r="P13" s="2148"/>
      <c r="Q13" s="2148"/>
      <c r="R13" s="2148"/>
      <c r="S13" s="2148"/>
      <c r="T13" s="2148"/>
      <c r="U13" s="1989"/>
      <c r="V13" s="765"/>
      <c r="W13" s="765"/>
      <c r="X13" s="765"/>
      <c r="Y13" s="765"/>
      <c r="Z13" s="2148"/>
      <c r="AA13" s="2148"/>
      <c r="AB13" s="2148"/>
      <c r="AC13" s="2148"/>
      <c r="AD13" s="2148"/>
      <c r="AE13" s="1989"/>
      <c r="AF13" s="765"/>
      <c r="AG13" s="765"/>
      <c r="AH13" s="765"/>
      <c r="AI13" s="322"/>
      <c r="AJ13" s="2149"/>
      <c r="AK13" s="2149"/>
    </row>
    <row r="14" spans="1:37" ht="12" customHeight="1">
      <c r="A14" s="751">
        <v>4</v>
      </c>
      <c r="B14" s="762" t="s">
        <v>473</v>
      </c>
      <c r="C14" s="67">
        <v>91.69</v>
      </c>
      <c r="D14" s="753">
        <v>96.83</v>
      </c>
      <c r="E14" s="766">
        <v>92.19</v>
      </c>
      <c r="F14" s="67">
        <v>92.19</v>
      </c>
      <c r="G14" s="753">
        <v>96.65</v>
      </c>
      <c r="H14" s="766">
        <v>92.57</v>
      </c>
      <c r="I14" s="199">
        <v>92.44</v>
      </c>
      <c r="J14" s="2107">
        <v>97.41</v>
      </c>
      <c r="K14" s="1880">
        <v>92.79</v>
      </c>
      <c r="L14" s="1868">
        <v>0.22000000000001307</v>
      </c>
      <c r="M14" s="743"/>
      <c r="N14" s="2144"/>
      <c r="O14" s="2144"/>
      <c r="P14" s="2148"/>
      <c r="Q14" s="2148"/>
      <c r="R14" s="2148"/>
      <c r="S14" s="2148"/>
      <c r="T14" s="2148"/>
      <c r="U14" s="1989"/>
      <c r="V14" s="765"/>
      <c r="W14" s="765"/>
      <c r="X14" s="765"/>
      <c r="Y14" s="765"/>
      <c r="Z14" s="2148"/>
      <c r="AA14" s="2148"/>
      <c r="AB14" s="2148"/>
      <c r="AC14" s="2148"/>
      <c r="AD14" s="2148"/>
      <c r="AE14" s="1989"/>
      <c r="AF14" s="765"/>
      <c r="AG14" s="765"/>
      <c r="AH14" s="765"/>
      <c r="AI14" s="322"/>
      <c r="AJ14" s="2149"/>
      <c r="AK14" s="2149"/>
    </row>
    <row r="15" spans="1:37" ht="12" customHeight="1">
      <c r="A15" s="751">
        <v>5</v>
      </c>
      <c r="B15" s="762" t="s">
        <v>475</v>
      </c>
      <c r="C15" s="67">
        <v>90.21</v>
      </c>
      <c r="D15" s="753">
        <v>95.97</v>
      </c>
      <c r="E15" s="766">
        <v>90.61</v>
      </c>
      <c r="F15" s="67">
        <v>91.46</v>
      </c>
      <c r="G15" s="753">
        <v>96.36</v>
      </c>
      <c r="H15" s="766">
        <v>91.76</v>
      </c>
      <c r="I15" s="199">
        <v>92.35</v>
      </c>
      <c r="J15" s="2107">
        <v>96.8</v>
      </c>
      <c r="K15" s="1880">
        <v>92.56</v>
      </c>
      <c r="L15" s="1868">
        <v>0.7999999999999972</v>
      </c>
      <c r="M15" s="743"/>
      <c r="N15" s="2144"/>
      <c r="O15" s="2144"/>
      <c r="P15" s="2148"/>
      <c r="Q15" s="2148"/>
      <c r="R15" s="2148"/>
      <c r="S15" s="2148"/>
      <c r="T15" s="2148"/>
      <c r="U15" s="1989"/>
      <c r="V15" s="765"/>
      <c r="W15" s="765"/>
      <c r="X15" s="765"/>
      <c r="Y15" s="765"/>
      <c r="Z15" s="2148"/>
      <c r="AA15" s="2148"/>
      <c r="AB15" s="2148"/>
      <c r="AC15" s="2148"/>
      <c r="AD15" s="2148"/>
      <c r="AE15" s="1989"/>
      <c r="AF15" s="765"/>
      <c r="AG15" s="765"/>
      <c r="AH15" s="765"/>
      <c r="AI15" s="322"/>
      <c r="AJ15" s="2149"/>
      <c r="AK15" s="2149"/>
    </row>
    <row r="16" spans="1:37" ht="12" customHeight="1">
      <c r="A16" s="751">
        <v>6</v>
      </c>
      <c r="B16" s="762" t="s">
        <v>678</v>
      </c>
      <c r="C16" s="67">
        <v>91.29</v>
      </c>
      <c r="D16" s="753">
        <v>97.09</v>
      </c>
      <c r="E16" s="766">
        <v>91.92</v>
      </c>
      <c r="F16" s="67">
        <v>91.74</v>
      </c>
      <c r="G16" s="753">
        <v>97.39</v>
      </c>
      <c r="H16" s="766">
        <v>92.31</v>
      </c>
      <c r="I16" s="199">
        <v>91.9</v>
      </c>
      <c r="J16" s="2107">
        <v>97.18</v>
      </c>
      <c r="K16" s="1880">
        <v>92.32</v>
      </c>
      <c r="L16" s="1868">
        <v>0.009999999999990905</v>
      </c>
      <c r="M16" s="743"/>
      <c r="N16" s="2144"/>
      <c r="O16" s="2144"/>
      <c r="P16" s="2148"/>
      <c r="Q16" s="2148"/>
      <c r="R16" s="2148"/>
      <c r="S16" s="2148"/>
      <c r="T16" s="2148"/>
      <c r="U16" s="1989"/>
      <c r="V16" s="765"/>
      <c r="W16" s="765"/>
      <c r="X16" s="765"/>
      <c r="Y16" s="765"/>
      <c r="Z16" s="2148"/>
      <c r="AA16" s="2148"/>
      <c r="AB16" s="2148"/>
      <c r="AC16" s="2148"/>
      <c r="AD16" s="2148"/>
      <c r="AE16" s="1989"/>
      <c r="AF16" s="765"/>
      <c r="AG16" s="765"/>
      <c r="AH16" s="765"/>
      <c r="AI16" s="322"/>
      <c r="AJ16" s="2149"/>
      <c r="AK16" s="2149"/>
    </row>
    <row r="17" spans="1:37" ht="12" customHeight="1">
      <c r="A17" s="751">
        <v>7</v>
      </c>
      <c r="B17" s="762" t="s">
        <v>480</v>
      </c>
      <c r="C17" s="67">
        <v>92.85</v>
      </c>
      <c r="D17" s="753">
        <v>96.04</v>
      </c>
      <c r="E17" s="766">
        <v>93.1</v>
      </c>
      <c r="F17" s="67">
        <v>93.42</v>
      </c>
      <c r="G17" s="753">
        <v>96.42</v>
      </c>
      <c r="H17" s="766">
        <v>93.63</v>
      </c>
      <c r="I17" s="199">
        <v>93.66</v>
      </c>
      <c r="J17" s="2107">
        <v>97.28</v>
      </c>
      <c r="K17" s="1880">
        <v>93.85</v>
      </c>
      <c r="L17" s="1868">
        <v>0.21999999999999886</v>
      </c>
      <c r="M17" s="743"/>
      <c r="N17" s="2144"/>
      <c r="O17" s="822"/>
      <c r="P17" s="2148"/>
      <c r="Q17" s="2148"/>
      <c r="R17" s="2148"/>
      <c r="S17" s="2148"/>
      <c r="T17" s="2148"/>
      <c r="U17" s="1989"/>
      <c r="V17" s="765"/>
      <c r="W17" s="765"/>
      <c r="X17" s="765"/>
      <c r="Y17" s="765"/>
      <c r="Z17" s="2148"/>
      <c r="AA17" s="2148"/>
      <c r="AB17" s="2148"/>
      <c r="AC17" s="2148"/>
      <c r="AD17" s="2148"/>
      <c r="AE17" s="1989"/>
      <c r="AF17" s="765"/>
      <c r="AG17" s="765"/>
      <c r="AH17" s="765"/>
      <c r="AI17" s="322"/>
      <c r="AJ17" s="2149"/>
      <c r="AK17" s="2149"/>
    </row>
    <row r="18" spans="1:37" ht="12" customHeight="1">
      <c r="A18" s="751">
        <v>8</v>
      </c>
      <c r="B18" s="762" t="s">
        <v>482</v>
      </c>
      <c r="C18" s="67">
        <v>85.09</v>
      </c>
      <c r="D18" s="753">
        <v>95.43</v>
      </c>
      <c r="E18" s="766">
        <v>85.85</v>
      </c>
      <c r="F18" s="67">
        <v>86.75</v>
      </c>
      <c r="G18" s="753">
        <v>96.26</v>
      </c>
      <c r="H18" s="766">
        <v>87.46</v>
      </c>
      <c r="I18" s="199">
        <v>89.6</v>
      </c>
      <c r="J18" s="2107">
        <v>97.52</v>
      </c>
      <c r="K18" s="1880">
        <v>90.08</v>
      </c>
      <c r="L18" s="1868">
        <v>2.6200000000000045</v>
      </c>
      <c r="M18" s="743"/>
      <c r="N18" s="2144"/>
      <c r="O18" s="2144"/>
      <c r="P18" s="2148"/>
      <c r="Q18" s="2148"/>
      <c r="R18" s="2148"/>
      <c r="S18" s="2148"/>
      <c r="T18" s="2148"/>
      <c r="U18" s="1989"/>
      <c r="V18" s="765"/>
      <c r="W18" s="765"/>
      <c r="X18" s="765"/>
      <c r="Y18" s="765"/>
      <c r="Z18" s="2148"/>
      <c r="AA18" s="2148"/>
      <c r="AB18" s="2148"/>
      <c r="AC18" s="2148"/>
      <c r="AD18" s="2148"/>
      <c r="AE18" s="1989"/>
      <c r="AF18" s="765"/>
      <c r="AG18" s="765"/>
      <c r="AH18" s="765"/>
      <c r="AI18" s="322"/>
      <c r="AJ18" s="2149"/>
      <c r="AK18" s="2149"/>
    </row>
    <row r="19" spans="1:37" ht="12" customHeight="1">
      <c r="A19" s="751">
        <v>9</v>
      </c>
      <c r="B19" s="762" t="s">
        <v>484</v>
      </c>
      <c r="C19" s="67">
        <v>92.87</v>
      </c>
      <c r="D19" s="753">
        <v>98.63</v>
      </c>
      <c r="E19" s="766">
        <v>93.57</v>
      </c>
      <c r="F19" s="67">
        <v>94.1</v>
      </c>
      <c r="G19" s="753">
        <v>98.52</v>
      </c>
      <c r="H19" s="766">
        <v>94.59</v>
      </c>
      <c r="I19" s="199">
        <v>93.85</v>
      </c>
      <c r="J19" s="2107">
        <v>98.89</v>
      </c>
      <c r="K19" s="1880">
        <v>94.32</v>
      </c>
      <c r="L19" s="1868">
        <v>-0.27000000000001023</v>
      </c>
      <c r="M19" s="743"/>
      <c r="N19" s="2144"/>
      <c r="O19" s="2144"/>
      <c r="P19" s="2148"/>
      <c r="Q19" s="2148"/>
      <c r="R19" s="2148"/>
      <c r="S19" s="2148"/>
      <c r="T19" s="2148"/>
      <c r="U19" s="1989"/>
      <c r="V19" s="765"/>
      <c r="W19" s="765"/>
      <c r="X19" s="765"/>
      <c r="Y19" s="765"/>
      <c r="Z19" s="2148"/>
      <c r="AA19" s="2148"/>
      <c r="AB19" s="2148"/>
      <c r="AC19" s="2148"/>
      <c r="AD19" s="2148"/>
      <c r="AE19" s="1989"/>
      <c r="AF19" s="765"/>
      <c r="AG19" s="765"/>
      <c r="AH19" s="765"/>
      <c r="AI19" s="322"/>
      <c r="AJ19" s="2149"/>
      <c r="AK19" s="2149"/>
    </row>
    <row r="20" spans="1:37" ht="12" customHeight="1">
      <c r="A20" s="751">
        <v>11</v>
      </c>
      <c r="B20" s="762" t="s">
        <v>50</v>
      </c>
      <c r="C20" s="67">
        <v>89.53</v>
      </c>
      <c r="D20" s="753">
        <v>96.49</v>
      </c>
      <c r="E20" s="766">
        <v>90.06</v>
      </c>
      <c r="F20" s="67">
        <v>90.64</v>
      </c>
      <c r="G20" s="753">
        <v>96.97</v>
      </c>
      <c r="H20" s="766">
        <v>91.08</v>
      </c>
      <c r="I20" s="199">
        <v>91.94</v>
      </c>
      <c r="J20" s="2107">
        <v>97.38</v>
      </c>
      <c r="K20" s="1880">
        <v>92.25</v>
      </c>
      <c r="L20" s="1868">
        <v>1.1700000000000017</v>
      </c>
      <c r="M20" s="743"/>
      <c r="N20" s="2144"/>
      <c r="O20" s="2144"/>
      <c r="P20" s="2148"/>
      <c r="Q20" s="2148"/>
      <c r="R20" s="2148"/>
      <c r="S20" s="2148"/>
      <c r="T20" s="2148"/>
      <c r="U20" s="1989"/>
      <c r="V20" s="765"/>
      <c r="W20" s="765"/>
      <c r="X20" s="765"/>
      <c r="Y20" s="765"/>
      <c r="Z20" s="2148"/>
      <c r="AA20" s="2148"/>
      <c r="AB20" s="2148"/>
      <c r="AC20" s="2148"/>
      <c r="AD20" s="2148"/>
      <c r="AE20" s="1989"/>
      <c r="AF20" s="765"/>
      <c r="AG20" s="765"/>
      <c r="AH20" s="765"/>
      <c r="AI20" s="322"/>
      <c r="AJ20" s="2149"/>
      <c r="AK20" s="2149"/>
    </row>
    <row r="21" spans="1:37" ht="18" customHeight="1">
      <c r="A21" s="751">
        <v>13</v>
      </c>
      <c r="B21" s="762" t="s">
        <v>487</v>
      </c>
      <c r="C21" s="67">
        <v>90.85</v>
      </c>
      <c r="D21" s="753">
        <v>98.45</v>
      </c>
      <c r="E21" s="766">
        <v>91.81</v>
      </c>
      <c r="F21" s="67">
        <v>91.8</v>
      </c>
      <c r="G21" s="753">
        <v>98.73</v>
      </c>
      <c r="H21" s="766">
        <v>92.58</v>
      </c>
      <c r="I21" s="199">
        <v>92.82</v>
      </c>
      <c r="J21" s="2107">
        <v>97.51</v>
      </c>
      <c r="K21" s="1880">
        <v>93.25</v>
      </c>
      <c r="L21" s="1868">
        <v>0.6700000000000017</v>
      </c>
      <c r="M21" s="743"/>
      <c r="N21" s="2144"/>
      <c r="O21" s="2144"/>
      <c r="P21" s="2148"/>
      <c r="Q21" s="2148"/>
      <c r="R21" s="2148"/>
      <c r="S21" s="2148"/>
      <c r="T21" s="2148"/>
      <c r="U21" s="1989"/>
      <c r="V21" s="765"/>
      <c r="W21" s="765"/>
      <c r="X21" s="765"/>
      <c r="Y21" s="765"/>
      <c r="Z21" s="2148"/>
      <c r="AA21" s="2148"/>
      <c r="AB21" s="2148"/>
      <c r="AC21" s="2148"/>
      <c r="AD21" s="2148"/>
      <c r="AE21" s="1989"/>
      <c r="AF21" s="765"/>
      <c r="AG21" s="765"/>
      <c r="AH21" s="765"/>
      <c r="AI21" s="322"/>
      <c r="AJ21" s="2149"/>
      <c r="AK21" s="2149"/>
    </row>
    <row r="22" spans="1:37" ht="12" customHeight="1">
      <c r="A22" s="751">
        <v>14</v>
      </c>
      <c r="B22" s="762" t="s">
        <v>490</v>
      </c>
      <c r="C22" s="67">
        <v>92.36</v>
      </c>
      <c r="D22" s="753">
        <v>98.05</v>
      </c>
      <c r="E22" s="766">
        <v>92.83</v>
      </c>
      <c r="F22" s="67">
        <v>92.22</v>
      </c>
      <c r="G22" s="753">
        <v>97.17</v>
      </c>
      <c r="H22" s="766">
        <v>92.6</v>
      </c>
      <c r="I22" s="199">
        <v>93.64</v>
      </c>
      <c r="J22" s="2107">
        <v>97.75</v>
      </c>
      <c r="K22" s="1880">
        <v>93.89</v>
      </c>
      <c r="L22" s="1868">
        <v>1.2900000000000063</v>
      </c>
      <c r="M22" s="743"/>
      <c r="N22" s="2144"/>
      <c r="O22" s="2144"/>
      <c r="P22" s="2148"/>
      <c r="Q22" s="2148"/>
      <c r="R22" s="2148"/>
      <c r="S22" s="2148"/>
      <c r="T22" s="2148"/>
      <c r="U22" s="1989"/>
      <c r="V22" s="765"/>
      <c r="W22" s="765"/>
      <c r="X22" s="765"/>
      <c r="Y22" s="765"/>
      <c r="Z22" s="2148"/>
      <c r="AA22" s="2148"/>
      <c r="AB22" s="2148"/>
      <c r="AC22" s="2148"/>
      <c r="AD22" s="2148"/>
      <c r="AE22" s="1989"/>
      <c r="AF22" s="765"/>
      <c r="AG22" s="765"/>
      <c r="AH22" s="765"/>
      <c r="AI22" s="322"/>
      <c r="AJ22" s="2149"/>
      <c r="AK22" s="2149"/>
    </row>
    <row r="23" spans="1:37" ht="12" customHeight="1">
      <c r="A23" s="751">
        <v>15</v>
      </c>
      <c r="B23" s="762" t="s">
        <v>492</v>
      </c>
      <c r="C23" s="67">
        <v>88.95</v>
      </c>
      <c r="D23" s="753">
        <v>96.02</v>
      </c>
      <c r="E23" s="766">
        <v>89.56</v>
      </c>
      <c r="F23" s="67">
        <v>89.29</v>
      </c>
      <c r="G23" s="753">
        <v>96.31</v>
      </c>
      <c r="H23" s="766">
        <v>89.82</v>
      </c>
      <c r="I23" s="199">
        <v>90.11</v>
      </c>
      <c r="J23" s="2107">
        <v>97.05</v>
      </c>
      <c r="K23" s="1880">
        <v>90.53</v>
      </c>
      <c r="L23" s="1868">
        <v>0.710000000000008</v>
      </c>
      <c r="M23" s="743"/>
      <c r="N23" s="2144"/>
      <c r="O23" s="2144"/>
      <c r="P23" s="2148"/>
      <c r="Q23" s="2148"/>
      <c r="R23" s="2148"/>
      <c r="S23" s="2148"/>
      <c r="T23" s="2148"/>
      <c r="U23" s="1989"/>
      <c r="V23" s="765"/>
      <c r="W23" s="765"/>
      <c r="X23" s="765"/>
      <c r="Y23" s="765"/>
      <c r="Z23" s="2148"/>
      <c r="AA23" s="2148"/>
      <c r="AB23" s="2148"/>
      <c r="AC23" s="2148"/>
      <c r="AD23" s="2148"/>
      <c r="AE23" s="1989"/>
      <c r="AF23" s="765"/>
      <c r="AG23" s="765"/>
      <c r="AH23" s="765"/>
      <c r="AI23" s="322"/>
      <c r="AJ23" s="2149"/>
      <c r="AK23" s="2149"/>
    </row>
    <row r="24" spans="1:37" ht="12" customHeight="1">
      <c r="A24" s="751">
        <v>16</v>
      </c>
      <c r="B24" s="762" t="s">
        <v>495</v>
      </c>
      <c r="C24" s="67">
        <v>92.35</v>
      </c>
      <c r="D24" s="753">
        <v>91.78</v>
      </c>
      <c r="E24" s="766">
        <v>92.3</v>
      </c>
      <c r="F24" s="67">
        <v>92.08</v>
      </c>
      <c r="G24" s="753">
        <v>91.38</v>
      </c>
      <c r="H24" s="766">
        <v>92.02</v>
      </c>
      <c r="I24" s="199">
        <v>92.24</v>
      </c>
      <c r="J24" s="2107">
        <v>91.52</v>
      </c>
      <c r="K24" s="1880">
        <v>92.18</v>
      </c>
      <c r="L24" s="1868">
        <v>0.1600000000000108</v>
      </c>
      <c r="M24" s="743"/>
      <c r="N24" s="2144"/>
      <c r="O24" s="2144"/>
      <c r="P24" s="2148"/>
      <c r="Q24" s="2148"/>
      <c r="R24" s="2148"/>
      <c r="S24" s="2148"/>
      <c r="T24" s="2148"/>
      <c r="U24" s="1989"/>
      <c r="V24" s="765"/>
      <c r="W24" s="765"/>
      <c r="X24" s="765"/>
      <c r="Y24" s="765"/>
      <c r="Z24" s="2148"/>
      <c r="AA24" s="2148"/>
      <c r="AB24" s="2148"/>
      <c r="AC24" s="2148"/>
      <c r="AD24" s="2148"/>
      <c r="AE24" s="1989"/>
      <c r="AF24" s="765"/>
      <c r="AG24" s="765"/>
      <c r="AH24" s="765"/>
      <c r="AI24" s="322"/>
      <c r="AJ24" s="2149"/>
      <c r="AK24" s="2149"/>
    </row>
    <row r="25" spans="1:37" ht="12" customHeight="1">
      <c r="A25" s="751">
        <v>17</v>
      </c>
      <c r="B25" s="762" t="s">
        <v>497</v>
      </c>
      <c r="C25" s="67">
        <v>89.23</v>
      </c>
      <c r="D25" s="753">
        <v>96.66</v>
      </c>
      <c r="E25" s="766">
        <v>90.13</v>
      </c>
      <c r="F25" s="67">
        <v>89.74</v>
      </c>
      <c r="G25" s="753">
        <v>97.49</v>
      </c>
      <c r="H25" s="766">
        <v>90.57</v>
      </c>
      <c r="I25" s="199">
        <v>89.85</v>
      </c>
      <c r="J25" s="2107">
        <v>98.02</v>
      </c>
      <c r="K25" s="1880">
        <v>90.59</v>
      </c>
      <c r="L25" s="1868">
        <v>0.020000000000010232</v>
      </c>
      <c r="M25" s="743"/>
      <c r="N25" s="2144"/>
      <c r="O25" s="2144"/>
      <c r="P25" s="2148"/>
      <c r="Q25" s="2148"/>
      <c r="R25" s="2148"/>
      <c r="S25" s="2148"/>
      <c r="T25" s="2148"/>
      <c r="U25" s="1989"/>
      <c r="V25" s="765"/>
      <c r="W25" s="765"/>
      <c r="X25" s="765"/>
      <c r="Y25" s="765"/>
      <c r="Z25" s="2148"/>
      <c r="AA25" s="2148"/>
      <c r="AB25" s="2148"/>
      <c r="AC25" s="2148"/>
      <c r="AD25" s="2148"/>
      <c r="AE25" s="1989"/>
      <c r="AF25" s="765"/>
      <c r="AG25" s="765"/>
      <c r="AH25" s="765"/>
      <c r="AI25" s="322"/>
      <c r="AJ25" s="2149"/>
      <c r="AK25" s="2149"/>
    </row>
    <row r="26" spans="1:37" ht="12" customHeight="1">
      <c r="A26" s="751">
        <v>18</v>
      </c>
      <c r="B26" s="762" t="s">
        <v>499</v>
      </c>
      <c r="C26" s="67">
        <v>88.54</v>
      </c>
      <c r="D26" s="753">
        <v>96.1</v>
      </c>
      <c r="E26" s="766">
        <v>89.22</v>
      </c>
      <c r="F26" s="67">
        <v>88.49</v>
      </c>
      <c r="G26" s="753">
        <v>95.95</v>
      </c>
      <c r="H26" s="766">
        <v>89.1</v>
      </c>
      <c r="I26" s="199">
        <v>88.91</v>
      </c>
      <c r="J26" s="2107">
        <v>96.15</v>
      </c>
      <c r="K26" s="1880">
        <v>89.4</v>
      </c>
      <c r="L26" s="1868">
        <v>0.30000000000001137</v>
      </c>
      <c r="M26" s="743"/>
      <c r="N26" s="2144"/>
      <c r="O26" s="2144"/>
      <c r="P26" s="2148"/>
      <c r="Q26" s="2148"/>
      <c r="R26" s="2148"/>
      <c r="S26" s="2148"/>
      <c r="T26" s="2148"/>
      <c r="U26" s="1989"/>
      <c r="V26" s="765"/>
      <c r="W26" s="765"/>
      <c r="X26" s="765"/>
      <c r="Y26" s="765"/>
      <c r="Z26" s="2148"/>
      <c r="AA26" s="2148"/>
      <c r="AB26" s="2148"/>
      <c r="AC26" s="2148"/>
      <c r="AD26" s="2148"/>
      <c r="AE26" s="1989"/>
      <c r="AF26" s="765"/>
      <c r="AG26" s="765"/>
      <c r="AH26" s="765"/>
      <c r="AI26" s="322"/>
      <c r="AJ26" s="2149"/>
      <c r="AK26" s="2149"/>
    </row>
    <row r="27" spans="1:37" ht="12" customHeight="1">
      <c r="A27" s="751">
        <v>19</v>
      </c>
      <c r="B27" s="762" t="s">
        <v>501</v>
      </c>
      <c r="C27" s="67">
        <v>93.11</v>
      </c>
      <c r="D27" s="753">
        <v>98.07</v>
      </c>
      <c r="E27" s="766">
        <v>93.65</v>
      </c>
      <c r="F27" s="67">
        <v>93.5</v>
      </c>
      <c r="G27" s="753">
        <v>97.69</v>
      </c>
      <c r="H27" s="766">
        <v>93.94</v>
      </c>
      <c r="I27" s="199">
        <v>93.67</v>
      </c>
      <c r="J27" s="2107">
        <v>97.82</v>
      </c>
      <c r="K27" s="1880">
        <v>94.02</v>
      </c>
      <c r="L27" s="1868">
        <v>0.0799999999999983</v>
      </c>
      <c r="M27" s="743"/>
      <c r="N27" s="2144"/>
      <c r="O27" s="2144"/>
      <c r="P27" s="2148"/>
      <c r="Q27" s="2148"/>
      <c r="R27" s="2148"/>
      <c r="S27" s="2148"/>
      <c r="T27" s="2148"/>
      <c r="U27" s="1989"/>
      <c r="V27" s="765"/>
      <c r="W27" s="765"/>
      <c r="X27" s="765"/>
      <c r="Y27" s="765"/>
      <c r="Z27" s="2148"/>
      <c r="AA27" s="2148"/>
      <c r="AB27" s="2148"/>
      <c r="AC27" s="2148"/>
      <c r="AD27" s="2148"/>
      <c r="AE27" s="1989"/>
      <c r="AF27" s="765"/>
      <c r="AG27" s="765"/>
      <c r="AH27" s="765"/>
      <c r="AI27" s="322"/>
      <c r="AJ27" s="2149"/>
      <c r="AK27" s="2149"/>
    </row>
    <row r="28" spans="1:37" ht="12" customHeight="1">
      <c r="A28" s="751">
        <v>20</v>
      </c>
      <c r="B28" s="762" t="s">
        <v>503</v>
      </c>
      <c r="C28" s="67">
        <v>92.26</v>
      </c>
      <c r="D28" s="753">
        <v>97.66</v>
      </c>
      <c r="E28" s="766">
        <v>92.96</v>
      </c>
      <c r="F28" s="67">
        <v>93.64</v>
      </c>
      <c r="G28" s="753">
        <v>97.94</v>
      </c>
      <c r="H28" s="766">
        <v>94.14</v>
      </c>
      <c r="I28" s="199">
        <v>95.11</v>
      </c>
      <c r="J28" s="2107">
        <v>97.71</v>
      </c>
      <c r="K28" s="1880">
        <v>95.36</v>
      </c>
      <c r="L28" s="1868">
        <v>1.2199999999999989</v>
      </c>
      <c r="M28" s="743"/>
      <c r="N28" s="2144"/>
      <c r="O28" s="2144"/>
      <c r="P28" s="2148"/>
      <c r="Q28" s="2148"/>
      <c r="R28" s="2148"/>
      <c r="S28" s="2148"/>
      <c r="T28" s="2148"/>
      <c r="U28" s="1989"/>
      <c r="V28" s="765"/>
      <c r="W28" s="765"/>
      <c r="X28" s="765"/>
      <c r="Y28" s="765"/>
      <c r="Z28" s="2148"/>
      <c r="AA28" s="2148"/>
      <c r="AB28" s="2148"/>
      <c r="AC28" s="2148"/>
      <c r="AD28" s="2148"/>
      <c r="AE28" s="1989"/>
      <c r="AF28" s="765"/>
      <c r="AG28" s="765"/>
      <c r="AH28" s="765"/>
      <c r="AI28" s="322"/>
      <c r="AJ28" s="2149"/>
      <c r="AK28" s="2149"/>
    </row>
    <row r="29" spans="1:37" ht="12" customHeight="1">
      <c r="A29" s="751">
        <v>21</v>
      </c>
      <c r="B29" s="762" t="s">
        <v>505</v>
      </c>
      <c r="C29" s="763">
        <v>91.54</v>
      </c>
      <c r="D29" s="753">
        <v>96.05</v>
      </c>
      <c r="E29" s="764">
        <v>91.95</v>
      </c>
      <c r="F29" s="763">
        <v>92</v>
      </c>
      <c r="G29" s="753">
        <v>96.47</v>
      </c>
      <c r="H29" s="764">
        <v>92.44</v>
      </c>
      <c r="I29" s="199">
        <v>92.3</v>
      </c>
      <c r="J29" s="2107">
        <v>96.93</v>
      </c>
      <c r="K29" s="1880">
        <v>92.78</v>
      </c>
      <c r="L29" s="1868">
        <v>0.3400000000000034</v>
      </c>
      <c r="M29" s="743"/>
      <c r="N29" s="2144"/>
      <c r="O29" s="2144"/>
      <c r="P29" s="2148"/>
      <c r="Q29" s="2148"/>
      <c r="R29" s="2148"/>
      <c r="S29" s="2148"/>
      <c r="T29" s="2148"/>
      <c r="U29" s="1989"/>
      <c r="V29" s="765"/>
      <c r="W29" s="765"/>
      <c r="X29" s="765"/>
      <c r="Y29" s="765"/>
      <c r="Z29" s="2148"/>
      <c r="AA29" s="2148"/>
      <c r="AB29" s="2148"/>
      <c r="AC29" s="2148"/>
      <c r="AD29" s="2148"/>
      <c r="AE29" s="1989"/>
      <c r="AF29" s="765"/>
      <c r="AG29" s="765"/>
      <c r="AH29" s="765"/>
      <c r="AI29" s="322"/>
      <c r="AJ29" s="2149"/>
      <c r="AK29" s="2149"/>
    </row>
    <row r="30" spans="1:37" ht="12" customHeight="1">
      <c r="A30" s="751">
        <v>22</v>
      </c>
      <c r="B30" s="762" t="s">
        <v>60</v>
      </c>
      <c r="C30" s="763">
        <v>92.15</v>
      </c>
      <c r="D30" s="753">
        <v>97.77</v>
      </c>
      <c r="E30" s="764">
        <v>92.86</v>
      </c>
      <c r="F30" s="763">
        <v>93.81</v>
      </c>
      <c r="G30" s="753">
        <v>97.4</v>
      </c>
      <c r="H30" s="764">
        <v>94.23</v>
      </c>
      <c r="I30" s="2114">
        <v>94.32</v>
      </c>
      <c r="J30" s="2107">
        <v>98.15</v>
      </c>
      <c r="K30" s="2115">
        <v>94.69</v>
      </c>
      <c r="L30" s="1868">
        <v>0.45999999999999375</v>
      </c>
      <c r="M30" s="743"/>
      <c r="N30" s="2144"/>
      <c r="O30" s="2144"/>
      <c r="P30" s="2148"/>
      <c r="Q30" s="2148"/>
      <c r="R30" s="2148"/>
      <c r="S30" s="2148"/>
      <c r="T30" s="2148"/>
      <c r="U30" s="1989"/>
      <c r="V30" s="765"/>
      <c r="W30" s="765"/>
      <c r="X30" s="765"/>
      <c r="Y30" s="765"/>
      <c r="Z30" s="2148"/>
      <c r="AA30" s="2148"/>
      <c r="AB30" s="2148"/>
      <c r="AC30" s="2148"/>
      <c r="AD30" s="2148"/>
      <c r="AE30" s="1989"/>
      <c r="AF30" s="765"/>
      <c r="AG30" s="765"/>
      <c r="AH30" s="765"/>
      <c r="AI30" s="322"/>
      <c r="AJ30" s="2149"/>
      <c r="AK30" s="2149"/>
    </row>
    <row r="31" spans="1:37" ht="18" customHeight="1">
      <c r="A31" s="751">
        <v>24</v>
      </c>
      <c r="B31" s="762" t="s">
        <v>679</v>
      </c>
      <c r="C31" s="67">
        <v>92.45</v>
      </c>
      <c r="D31" s="753">
        <v>98.53</v>
      </c>
      <c r="E31" s="766">
        <v>93.2</v>
      </c>
      <c r="F31" s="67">
        <v>93.31</v>
      </c>
      <c r="G31" s="753">
        <v>98.63</v>
      </c>
      <c r="H31" s="766">
        <v>93.92</v>
      </c>
      <c r="I31" s="2114">
        <v>93.61</v>
      </c>
      <c r="J31" s="2107">
        <v>99.51</v>
      </c>
      <c r="K31" s="2115">
        <v>94.13</v>
      </c>
      <c r="L31" s="1868">
        <v>0.20999999999999375</v>
      </c>
      <c r="M31" s="743"/>
      <c r="N31" s="2144"/>
      <c r="O31" s="2144"/>
      <c r="P31" s="2148"/>
      <c r="Q31" s="2148"/>
      <c r="R31" s="2148"/>
      <c r="S31" s="2148"/>
      <c r="T31" s="2148"/>
      <c r="U31" s="1989"/>
      <c r="V31" s="765"/>
      <c r="W31" s="765"/>
      <c r="X31" s="765"/>
      <c r="Y31" s="765"/>
      <c r="Z31" s="2148"/>
      <c r="AA31" s="2148"/>
      <c r="AB31" s="2148"/>
      <c r="AC31" s="2148"/>
      <c r="AD31" s="2148"/>
      <c r="AE31" s="1989"/>
      <c r="AF31" s="765"/>
      <c r="AG31" s="765"/>
      <c r="AH31" s="765"/>
      <c r="AI31" s="322"/>
      <c r="AJ31" s="2149"/>
      <c r="AK31" s="2149"/>
    </row>
    <row r="32" spans="1:37" ht="12" customHeight="1">
      <c r="A32" s="751">
        <v>27</v>
      </c>
      <c r="B32" s="762" t="s">
        <v>680</v>
      </c>
      <c r="C32" s="67">
        <v>93.09</v>
      </c>
      <c r="D32" s="753">
        <v>96.96</v>
      </c>
      <c r="E32" s="766">
        <v>93.44</v>
      </c>
      <c r="F32" s="67">
        <v>94.06</v>
      </c>
      <c r="G32" s="753">
        <v>97.35</v>
      </c>
      <c r="H32" s="766">
        <v>94.34</v>
      </c>
      <c r="I32" s="199">
        <v>94.81</v>
      </c>
      <c r="J32" s="2107">
        <v>98.04</v>
      </c>
      <c r="K32" s="1880">
        <v>95.01</v>
      </c>
      <c r="L32" s="1868">
        <v>0.6700000000000017</v>
      </c>
      <c r="M32" s="743"/>
      <c r="N32" s="2144"/>
      <c r="O32" s="2144"/>
      <c r="P32" s="2148"/>
      <c r="Q32" s="2148"/>
      <c r="R32" s="2148"/>
      <c r="S32" s="2148"/>
      <c r="T32" s="2148"/>
      <c r="U32" s="1989"/>
      <c r="V32" s="765"/>
      <c r="W32" s="765"/>
      <c r="X32" s="765"/>
      <c r="Y32" s="765"/>
      <c r="Z32" s="2148"/>
      <c r="AA32" s="2148"/>
      <c r="AB32" s="2148"/>
      <c r="AC32" s="2148"/>
      <c r="AD32" s="2148"/>
      <c r="AE32" s="1989"/>
      <c r="AF32" s="765"/>
      <c r="AG32" s="765"/>
      <c r="AH32" s="765"/>
      <c r="AI32" s="322"/>
      <c r="AJ32" s="2149"/>
      <c r="AK32" s="2149"/>
    </row>
    <row r="33" spans="1:37" ht="12" customHeight="1">
      <c r="A33" s="751">
        <v>31</v>
      </c>
      <c r="B33" s="762" t="s">
        <v>514</v>
      </c>
      <c r="C33" s="67">
        <v>91.62</v>
      </c>
      <c r="D33" s="753">
        <v>96.74</v>
      </c>
      <c r="E33" s="766">
        <v>92.28</v>
      </c>
      <c r="F33" s="67">
        <v>92.73</v>
      </c>
      <c r="G33" s="753">
        <v>97.61</v>
      </c>
      <c r="H33" s="766">
        <v>93.27</v>
      </c>
      <c r="I33" s="199">
        <v>93.12</v>
      </c>
      <c r="J33" s="2107">
        <v>98.11</v>
      </c>
      <c r="K33" s="1880">
        <v>93.59</v>
      </c>
      <c r="L33" s="1868">
        <v>0.3200000000000074</v>
      </c>
      <c r="M33" s="743"/>
      <c r="N33" s="2144"/>
      <c r="O33" s="2144"/>
      <c r="P33" s="2148"/>
      <c r="Q33" s="2148"/>
      <c r="R33" s="2148"/>
      <c r="S33" s="2148"/>
      <c r="T33" s="2148"/>
      <c r="U33" s="1989"/>
      <c r="V33" s="765"/>
      <c r="W33" s="765"/>
      <c r="X33" s="765"/>
      <c r="Y33" s="765"/>
      <c r="Z33" s="2148"/>
      <c r="AA33" s="2148"/>
      <c r="AB33" s="2148"/>
      <c r="AC33" s="2148"/>
      <c r="AD33" s="2148"/>
      <c r="AE33" s="1989"/>
      <c r="AF33" s="765"/>
      <c r="AG33" s="765"/>
      <c r="AH33" s="765"/>
      <c r="AI33" s="322"/>
      <c r="AJ33" s="2149"/>
      <c r="AK33" s="2149"/>
    </row>
    <row r="34" spans="1:37" ht="12" customHeight="1">
      <c r="A34" s="751">
        <v>32</v>
      </c>
      <c r="B34" s="762" t="s">
        <v>516</v>
      </c>
      <c r="C34" s="67">
        <v>89.7</v>
      </c>
      <c r="D34" s="753">
        <v>95</v>
      </c>
      <c r="E34" s="766">
        <v>90.24</v>
      </c>
      <c r="F34" s="67">
        <v>89.26</v>
      </c>
      <c r="G34" s="753">
        <v>95.92</v>
      </c>
      <c r="H34" s="766">
        <v>89.82</v>
      </c>
      <c r="I34" s="199">
        <v>90.23</v>
      </c>
      <c r="J34" s="2107">
        <v>96.44</v>
      </c>
      <c r="K34" s="1880">
        <v>90.63</v>
      </c>
      <c r="L34" s="1868">
        <v>0.8100000000000023</v>
      </c>
      <c r="M34" s="743"/>
      <c r="N34" s="2144"/>
      <c r="O34" s="2144"/>
      <c r="P34" s="2148"/>
      <c r="Q34" s="2148"/>
      <c r="R34" s="2148"/>
      <c r="S34" s="2148"/>
      <c r="T34" s="2148"/>
      <c r="U34" s="1989"/>
      <c r="V34" s="765"/>
      <c r="W34" s="765"/>
      <c r="X34" s="765"/>
      <c r="Y34" s="765"/>
      <c r="Z34" s="2148"/>
      <c r="AA34" s="2148"/>
      <c r="AB34" s="2148"/>
      <c r="AC34" s="2148"/>
      <c r="AD34" s="2148"/>
      <c r="AE34" s="1989"/>
      <c r="AF34" s="765"/>
      <c r="AG34" s="765"/>
      <c r="AH34" s="765"/>
      <c r="AI34" s="322"/>
      <c r="AJ34" s="2149"/>
      <c r="AK34" s="2149"/>
    </row>
    <row r="35" spans="1:37" ht="12" customHeight="1">
      <c r="A35" s="751">
        <v>37</v>
      </c>
      <c r="B35" s="762" t="s">
        <v>518</v>
      </c>
      <c r="C35" s="67">
        <v>94.54</v>
      </c>
      <c r="D35" s="753">
        <v>97.32</v>
      </c>
      <c r="E35" s="766">
        <v>94.89</v>
      </c>
      <c r="F35" s="67">
        <v>95.34</v>
      </c>
      <c r="G35" s="753">
        <v>98.43</v>
      </c>
      <c r="H35" s="766">
        <v>95.72</v>
      </c>
      <c r="I35" s="199">
        <v>94.07</v>
      </c>
      <c r="J35" s="2107">
        <v>99.16</v>
      </c>
      <c r="K35" s="1880">
        <v>94.6</v>
      </c>
      <c r="L35" s="1868">
        <v>-1.1200000000000045</v>
      </c>
      <c r="M35" s="743"/>
      <c r="N35" s="2144"/>
      <c r="O35" s="2144"/>
      <c r="P35" s="2148"/>
      <c r="Q35" s="2148"/>
      <c r="R35" s="2148"/>
      <c r="S35" s="2148"/>
      <c r="T35" s="2148"/>
      <c r="U35" s="1989"/>
      <c r="V35" s="765"/>
      <c r="W35" s="765"/>
      <c r="X35" s="765"/>
      <c r="Y35" s="765"/>
      <c r="Z35" s="2148"/>
      <c r="AA35" s="2148"/>
      <c r="AB35" s="2148"/>
      <c r="AC35" s="2148"/>
      <c r="AD35" s="2148"/>
      <c r="AE35" s="1989"/>
      <c r="AF35" s="765"/>
      <c r="AG35" s="765"/>
      <c r="AH35" s="765"/>
      <c r="AI35" s="322"/>
      <c r="AJ35" s="2149"/>
      <c r="AK35" s="2149"/>
    </row>
    <row r="36" spans="1:37" ht="12" customHeight="1">
      <c r="A36" s="751">
        <v>39</v>
      </c>
      <c r="B36" s="762" t="s">
        <v>520</v>
      </c>
      <c r="C36" s="67">
        <v>94.99</v>
      </c>
      <c r="D36" s="753">
        <v>97.77</v>
      </c>
      <c r="E36" s="766">
        <v>95.35</v>
      </c>
      <c r="F36" s="67">
        <v>94.2</v>
      </c>
      <c r="G36" s="753">
        <v>98.26</v>
      </c>
      <c r="H36" s="766">
        <v>94.64</v>
      </c>
      <c r="I36" s="199">
        <v>94.46</v>
      </c>
      <c r="J36" s="2107">
        <v>98.69</v>
      </c>
      <c r="K36" s="1880">
        <v>94.85</v>
      </c>
      <c r="L36" s="1868">
        <v>0.20999999999999375</v>
      </c>
      <c r="M36" s="743"/>
      <c r="N36" s="2144"/>
      <c r="O36" s="2144"/>
      <c r="P36" s="2148"/>
      <c r="Q36" s="2148"/>
      <c r="R36" s="2148"/>
      <c r="S36" s="2148"/>
      <c r="T36" s="2148"/>
      <c r="U36" s="1989"/>
      <c r="V36" s="765"/>
      <c r="W36" s="765"/>
      <c r="X36" s="765"/>
      <c r="Y36" s="765"/>
      <c r="Z36" s="2148"/>
      <c r="AA36" s="2148"/>
      <c r="AB36" s="2148"/>
      <c r="AC36" s="2148"/>
      <c r="AD36" s="2148"/>
      <c r="AE36" s="1989"/>
      <c r="AF36" s="765"/>
      <c r="AG36" s="765"/>
      <c r="AH36" s="765"/>
      <c r="AI36" s="322"/>
      <c r="AJ36" s="2149"/>
      <c r="AK36" s="2149"/>
    </row>
    <row r="37" spans="1:37" ht="12" customHeight="1">
      <c r="A37" s="751">
        <v>40</v>
      </c>
      <c r="B37" s="14" t="s">
        <v>681</v>
      </c>
      <c r="C37" s="67">
        <v>93.11</v>
      </c>
      <c r="D37" s="753">
        <v>96.62</v>
      </c>
      <c r="E37" s="766">
        <v>93.56</v>
      </c>
      <c r="F37" s="67">
        <v>93.12</v>
      </c>
      <c r="G37" s="753">
        <v>94.87</v>
      </c>
      <c r="H37" s="766">
        <v>93.33</v>
      </c>
      <c r="I37" s="199">
        <v>92.62</v>
      </c>
      <c r="J37" s="2107">
        <v>97.97</v>
      </c>
      <c r="K37" s="1880">
        <v>93.22</v>
      </c>
      <c r="L37" s="1868">
        <v>-0.10999999999999943</v>
      </c>
      <c r="M37" s="743"/>
      <c r="N37" s="2144"/>
      <c r="O37" s="2144"/>
      <c r="P37" s="2148"/>
      <c r="Q37" s="2148"/>
      <c r="R37" s="2148"/>
      <c r="S37" s="2148"/>
      <c r="T37" s="2148"/>
      <c r="U37" s="1989"/>
      <c r="V37" s="765"/>
      <c r="W37" s="765"/>
      <c r="X37" s="765"/>
      <c r="Y37" s="765"/>
      <c r="Z37" s="2148"/>
      <c r="AA37" s="2148"/>
      <c r="AB37" s="2148"/>
      <c r="AC37" s="2148"/>
      <c r="AD37" s="2148"/>
      <c r="AE37" s="1989"/>
      <c r="AF37" s="765"/>
      <c r="AG37" s="765"/>
      <c r="AH37" s="765"/>
      <c r="AI37" s="322"/>
      <c r="AJ37" s="2149"/>
      <c r="AK37" s="2149"/>
    </row>
    <row r="38" spans="1:37" ht="12" customHeight="1">
      <c r="A38" s="751">
        <v>42</v>
      </c>
      <c r="B38" s="762" t="s">
        <v>524</v>
      </c>
      <c r="C38" s="67">
        <v>90.22</v>
      </c>
      <c r="D38" s="753">
        <v>96.31</v>
      </c>
      <c r="E38" s="766">
        <v>90.95</v>
      </c>
      <c r="F38" s="67">
        <v>90.33</v>
      </c>
      <c r="G38" s="753">
        <v>95.92</v>
      </c>
      <c r="H38" s="766">
        <v>90.92</v>
      </c>
      <c r="I38" s="199">
        <v>91.46</v>
      </c>
      <c r="J38" s="2107">
        <v>96.33</v>
      </c>
      <c r="K38" s="1880">
        <v>91.87</v>
      </c>
      <c r="L38" s="1868">
        <v>0.9500000000000028</v>
      </c>
      <c r="M38" s="743"/>
      <c r="N38" s="2144"/>
      <c r="O38" s="2144"/>
      <c r="P38" s="2148"/>
      <c r="Q38" s="2148"/>
      <c r="R38" s="2148"/>
      <c r="S38" s="2148"/>
      <c r="T38" s="2148"/>
      <c r="U38" s="1989"/>
      <c r="V38" s="765"/>
      <c r="W38" s="765"/>
      <c r="X38" s="765"/>
      <c r="Y38" s="765"/>
      <c r="Z38" s="2148"/>
      <c r="AA38" s="2148"/>
      <c r="AB38" s="2148"/>
      <c r="AC38" s="2148"/>
      <c r="AD38" s="2148"/>
      <c r="AE38" s="1989"/>
      <c r="AF38" s="765"/>
      <c r="AG38" s="765"/>
      <c r="AH38" s="765"/>
      <c r="AI38" s="322"/>
      <c r="AJ38" s="2149"/>
      <c r="AK38" s="2149"/>
    </row>
    <row r="39" spans="1:37" ht="12" customHeight="1">
      <c r="A39" s="751">
        <v>43</v>
      </c>
      <c r="B39" s="14" t="s">
        <v>312</v>
      </c>
      <c r="C39" s="67">
        <v>92.63</v>
      </c>
      <c r="D39" s="753">
        <v>97.13</v>
      </c>
      <c r="E39" s="766">
        <v>93.1</v>
      </c>
      <c r="F39" s="67">
        <v>92.86</v>
      </c>
      <c r="G39" s="753">
        <v>97.5</v>
      </c>
      <c r="H39" s="766">
        <v>93.29</v>
      </c>
      <c r="I39" s="199">
        <v>92.92</v>
      </c>
      <c r="J39" s="2107">
        <v>97.54</v>
      </c>
      <c r="K39" s="1880">
        <v>93.29</v>
      </c>
      <c r="L39" s="1868">
        <v>0</v>
      </c>
      <c r="M39" s="743"/>
      <c r="N39" s="2144"/>
      <c r="O39" s="2144"/>
      <c r="P39" s="2148"/>
      <c r="Q39" s="2148"/>
      <c r="R39" s="2148"/>
      <c r="S39" s="2148"/>
      <c r="T39" s="2148"/>
      <c r="U39" s="1989"/>
      <c r="V39" s="765"/>
      <c r="W39" s="765"/>
      <c r="X39" s="765"/>
      <c r="Y39" s="765"/>
      <c r="Z39" s="2148"/>
      <c r="AA39" s="2148"/>
      <c r="AB39" s="2148"/>
      <c r="AC39" s="2148"/>
      <c r="AD39" s="2148"/>
      <c r="AE39" s="1989"/>
      <c r="AF39" s="765"/>
      <c r="AG39" s="765"/>
      <c r="AH39" s="765"/>
      <c r="AI39" s="322"/>
      <c r="AJ39" s="2149"/>
      <c r="AK39" s="2149"/>
    </row>
    <row r="40" spans="1:37" ht="12" customHeight="1">
      <c r="A40" s="751">
        <v>45</v>
      </c>
      <c r="B40" s="762" t="s">
        <v>529</v>
      </c>
      <c r="C40" s="67">
        <v>92.68</v>
      </c>
      <c r="D40" s="753">
        <v>98.55</v>
      </c>
      <c r="E40" s="766">
        <v>93.46</v>
      </c>
      <c r="F40" s="67">
        <v>93.84</v>
      </c>
      <c r="G40" s="753">
        <v>98.94</v>
      </c>
      <c r="H40" s="766">
        <v>94.48</v>
      </c>
      <c r="I40" s="199">
        <v>94.82</v>
      </c>
      <c r="J40" s="2107">
        <v>96.87</v>
      </c>
      <c r="K40" s="1880">
        <v>95.04</v>
      </c>
      <c r="L40" s="1868">
        <v>0.5600000000000023</v>
      </c>
      <c r="M40" s="743"/>
      <c r="N40" s="2144"/>
      <c r="O40" s="2144"/>
      <c r="P40" s="2148"/>
      <c r="Q40" s="2148"/>
      <c r="R40" s="2148"/>
      <c r="S40" s="2148"/>
      <c r="T40" s="2148"/>
      <c r="U40" s="1989"/>
      <c r="V40" s="765"/>
      <c r="W40" s="765"/>
      <c r="X40" s="765"/>
      <c r="Y40" s="765"/>
      <c r="Z40" s="2148"/>
      <c r="AA40" s="2148"/>
      <c r="AB40" s="2148"/>
      <c r="AC40" s="2148"/>
      <c r="AD40" s="2148"/>
      <c r="AE40" s="1989"/>
      <c r="AF40" s="765"/>
      <c r="AG40" s="765"/>
      <c r="AH40" s="765"/>
      <c r="AI40" s="322"/>
      <c r="AJ40" s="2149"/>
      <c r="AK40" s="2149"/>
    </row>
    <row r="41" spans="1:37" ht="18" customHeight="1">
      <c r="A41" s="751">
        <v>46</v>
      </c>
      <c r="B41" s="762" t="s">
        <v>532</v>
      </c>
      <c r="C41" s="67">
        <v>95.21</v>
      </c>
      <c r="D41" s="753">
        <v>97</v>
      </c>
      <c r="E41" s="766">
        <v>95.45</v>
      </c>
      <c r="F41" s="67">
        <v>94.78</v>
      </c>
      <c r="G41" s="753">
        <v>97.33</v>
      </c>
      <c r="H41" s="766">
        <v>95.09</v>
      </c>
      <c r="I41" s="199">
        <v>94.76</v>
      </c>
      <c r="J41" s="2107">
        <v>96.77</v>
      </c>
      <c r="K41" s="1880">
        <v>94.96</v>
      </c>
      <c r="L41" s="1868">
        <v>-0.13000000000000966</v>
      </c>
      <c r="M41" s="743"/>
      <c r="N41" s="2144"/>
      <c r="O41" s="2144"/>
      <c r="P41" s="2148"/>
      <c r="Q41" s="2148"/>
      <c r="R41" s="2148"/>
      <c r="S41" s="2148"/>
      <c r="T41" s="2148"/>
      <c r="U41" s="1989"/>
      <c r="V41" s="765"/>
      <c r="W41" s="765"/>
      <c r="X41" s="765"/>
      <c r="Y41" s="765"/>
      <c r="Z41" s="2148"/>
      <c r="AA41" s="2148"/>
      <c r="AB41" s="2148"/>
      <c r="AC41" s="2148"/>
      <c r="AD41" s="2148"/>
      <c r="AE41" s="1989"/>
      <c r="AF41" s="765"/>
      <c r="AG41" s="765"/>
      <c r="AH41" s="765"/>
      <c r="AI41" s="322"/>
      <c r="AJ41" s="2149"/>
      <c r="AK41" s="2149"/>
    </row>
    <row r="42" spans="1:37" ht="12" customHeight="1">
      <c r="A42" s="751">
        <v>50</v>
      </c>
      <c r="B42" s="762" t="s">
        <v>682</v>
      </c>
      <c r="C42" s="763">
        <v>91.6</v>
      </c>
      <c r="D42" s="753">
        <v>96.91</v>
      </c>
      <c r="E42" s="764">
        <v>92.1</v>
      </c>
      <c r="F42" s="763">
        <v>92.35</v>
      </c>
      <c r="G42" s="753">
        <v>96.15</v>
      </c>
      <c r="H42" s="764">
        <v>92.69</v>
      </c>
      <c r="I42" s="199">
        <v>93.62</v>
      </c>
      <c r="J42" s="2107">
        <v>96.53</v>
      </c>
      <c r="K42" s="1880">
        <v>93.84</v>
      </c>
      <c r="L42" s="1868">
        <v>1.1500000000000057</v>
      </c>
      <c r="M42" s="743"/>
      <c r="N42" s="2144"/>
      <c r="O42" s="2144"/>
      <c r="P42" s="2148"/>
      <c r="Q42" s="2148"/>
      <c r="R42" s="2148"/>
      <c r="S42" s="2148"/>
      <c r="T42" s="2148"/>
      <c r="U42" s="1989"/>
      <c r="V42" s="765"/>
      <c r="W42" s="765"/>
      <c r="X42" s="765"/>
      <c r="Y42" s="765"/>
      <c r="Z42" s="2148"/>
      <c r="AA42" s="2148"/>
      <c r="AB42" s="2148"/>
      <c r="AC42" s="2148"/>
      <c r="AD42" s="2148"/>
      <c r="AE42" s="1989"/>
      <c r="AF42" s="765"/>
      <c r="AG42" s="765"/>
      <c r="AH42" s="765"/>
      <c r="AI42" s="322"/>
      <c r="AJ42" s="2149"/>
      <c r="AK42" s="2149"/>
    </row>
    <row r="43" spans="1:37" ht="12" customHeight="1">
      <c r="A43" s="751">
        <v>57</v>
      </c>
      <c r="B43" s="762" t="s">
        <v>683</v>
      </c>
      <c r="C43" s="67">
        <v>95.63</v>
      </c>
      <c r="D43" s="753">
        <v>97.88</v>
      </c>
      <c r="E43" s="766">
        <v>95.91</v>
      </c>
      <c r="F43" s="67">
        <v>95.66</v>
      </c>
      <c r="G43" s="753">
        <v>98.34</v>
      </c>
      <c r="H43" s="766">
        <v>95.93</v>
      </c>
      <c r="I43" s="2114">
        <v>96.32</v>
      </c>
      <c r="J43" s="2107">
        <v>96.44</v>
      </c>
      <c r="K43" s="2115">
        <v>96.33</v>
      </c>
      <c r="L43" s="1868">
        <v>0.3999999999999915</v>
      </c>
      <c r="M43" s="743"/>
      <c r="N43" s="2144"/>
      <c r="O43" s="2144"/>
      <c r="P43" s="2148"/>
      <c r="Q43" s="2148"/>
      <c r="R43" s="2148"/>
      <c r="S43" s="2148"/>
      <c r="T43" s="2148"/>
      <c r="U43" s="1989"/>
      <c r="V43" s="765"/>
      <c r="W43" s="765"/>
      <c r="X43" s="765"/>
      <c r="Y43" s="765"/>
      <c r="Z43" s="2148"/>
      <c r="AA43" s="2148"/>
      <c r="AB43" s="2148"/>
      <c r="AC43" s="2148"/>
      <c r="AD43" s="2148"/>
      <c r="AE43" s="1989"/>
      <c r="AF43" s="765"/>
      <c r="AG43" s="765"/>
      <c r="AH43" s="765"/>
      <c r="AI43" s="322"/>
      <c r="AJ43" s="2149"/>
      <c r="AK43" s="2149"/>
    </row>
    <row r="44" spans="1:37" ht="12" customHeight="1">
      <c r="A44" s="751">
        <v>62</v>
      </c>
      <c r="B44" s="14" t="s">
        <v>119</v>
      </c>
      <c r="C44" s="67">
        <v>91.84</v>
      </c>
      <c r="D44" s="753">
        <v>97.07</v>
      </c>
      <c r="E44" s="766">
        <v>92.55</v>
      </c>
      <c r="F44" s="67">
        <v>93.58</v>
      </c>
      <c r="G44" s="753">
        <v>96.82</v>
      </c>
      <c r="H44" s="766">
        <v>93.97</v>
      </c>
      <c r="I44" s="2114">
        <v>94.36</v>
      </c>
      <c r="J44" s="2107">
        <v>95.74</v>
      </c>
      <c r="K44" s="2115">
        <v>94.5</v>
      </c>
      <c r="L44" s="1868">
        <v>0.5300000000000011</v>
      </c>
      <c r="M44" s="743"/>
      <c r="N44" s="2144"/>
      <c r="O44" s="2144"/>
      <c r="P44" s="2148"/>
      <c r="Q44" s="2148"/>
      <c r="R44" s="2148"/>
      <c r="S44" s="2148"/>
      <c r="T44" s="2148"/>
      <c r="U44" s="1989"/>
      <c r="V44" s="765"/>
      <c r="W44" s="765"/>
      <c r="X44" s="765"/>
      <c r="Y44" s="765"/>
      <c r="Z44" s="2148"/>
      <c r="AA44" s="2148"/>
      <c r="AB44" s="2148"/>
      <c r="AC44" s="2148"/>
      <c r="AD44" s="2148"/>
      <c r="AE44" s="1989"/>
      <c r="AF44" s="765"/>
      <c r="AG44" s="765"/>
      <c r="AH44" s="765"/>
      <c r="AI44" s="322"/>
      <c r="AJ44" s="2149"/>
      <c r="AK44" s="2149"/>
    </row>
    <row r="45" spans="1:37" ht="12" customHeight="1">
      <c r="A45" s="751">
        <v>65</v>
      </c>
      <c r="B45" s="762" t="s">
        <v>684</v>
      </c>
      <c r="C45" s="67">
        <v>94.26</v>
      </c>
      <c r="D45" s="753">
        <v>97.56</v>
      </c>
      <c r="E45" s="766">
        <v>94.65</v>
      </c>
      <c r="F45" s="67">
        <v>95.06</v>
      </c>
      <c r="G45" s="753">
        <v>98.19</v>
      </c>
      <c r="H45" s="766">
        <v>95.41</v>
      </c>
      <c r="I45" s="2114">
        <v>95.56</v>
      </c>
      <c r="J45" s="2107">
        <v>98.17</v>
      </c>
      <c r="K45" s="2115">
        <v>95.79</v>
      </c>
      <c r="L45" s="1868">
        <v>0.38000000000000966</v>
      </c>
      <c r="M45" s="743"/>
      <c r="N45" s="2144"/>
      <c r="O45" s="2144"/>
      <c r="P45" s="2148"/>
      <c r="Q45" s="2148"/>
      <c r="R45" s="2148"/>
      <c r="S45" s="2148"/>
      <c r="T45" s="2148"/>
      <c r="U45" s="1989"/>
      <c r="V45" s="765"/>
      <c r="W45" s="765"/>
      <c r="X45" s="765"/>
      <c r="Y45" s="765"/>
      <c r="Z45" s="2148"/>
      <c r="AA45" s="2148"/>
      <c r="AB45" s="2148"/>
      <c r="AC45" s="2148"/>
      <c r="AD45" s="2148"/>
      <c r="AE45" s="1989"/>
      <c r="AF45" s="765"/>
      <c r="AG45" s="765"/>
      <c r="AH45" s="765"/>
      <c r="AI45" s="322"/>
      <c r="AJ45" s="2149"/>
      <c r="AK45" s="2149"/>
    </row>
    <row r="46" spans="1:37" ht="12" customHeight="1">
      <c r="A46" s="751">
        <v>70</v>
      </c>
      <c r="B46" s="14" t="s">
        <v>685</v>
      </c>
      <c r="C46" s="67">
        <v>92.91</v>
      </c>
      <c r="D46" s="753">
        <v>98.02</v>
      </c>
      <c r="E46" s="766">
        <v>93.53</v>
      </c>
      <c r="F46" s="67">
        <v>93.25</v>
      </c>
      <c r="G46" s="753">
        <v>97.76</v>
      </c>
      <c r="H46" s="766">
        <v>93.69</v>
      </c>
      <c r="I46" s="2114">
        <v>93.02</v>
      </c>
      <c r="J46" s="2107">
        <v>96.62</v>
      </c>
      <c r="K46" s="2115">
        <v>93.28</v>
      </c>
      <c r="L46" s="1868">
        <v>-0.4099999999999966</v>
      </c>
      <c r="M46" s="743"/>
      <c r="N46" s="2144"/>
      <c r="O46" s="2144"/>
      <c r="P46" s="2148"/>
      <c r="Q46" s="2148"/>
      <c r="R46" s="2148"/>
      <c r="S46" s="2148"/>
      <c r="T46" s="2148"/>
      <c r="U46" s="1989"/>
      <c r="V46" s="765"/>
      <c r="W46" s="765"/>
      <c r="X46" s="765"/>
      <c r="Y46" s="765"/>
      <c r="Z46" s="2148"/>
      <c r="AA46" s="2148"/>
      <c r="AB46" s="2148"/>
      <c r="AC46" s="2148"/>
      <c r="AD46" s="2148"/>
      <c r="AE46" s="1989"/>
      <c r="AF46" s="765"/>
      <c r="AG46" s="765"/>
      <c r="AH46" s="765"/>
      <c r="AI46" s="322"/>
      <c r="AJ46" s="2149"/>
      <c r="AK46" s="2149"/>
    </row>
    <row r="47" spans="1:37" ht="12" customHeight="1">
      <c r="A47" s="751">
        <v>73</v>
      </c>
      <c r="B47" s="762" t="s">
        <v>686</v>
      </c>
      <c r="C47" s="67">
        <v>92.24</v>
      </c>
      <c r="D47" s="753">
        <v>97.24</v>
      </c>
      <c r="E47" s="766">
        <v>92.8</v>
      </c>
      <c r="F47" s="67">
        <v>93.76</v>
      </c>
      <c r="G47" s="753">
        <v>97.92</v>
      </c>
      <c r="H47" s="766">
        <v>94.2</v>
      </c>
      <c r="I47" s="2114">
        <v>94.3</v>
      </c>
      <c r="J47" s="2107">
        <v>97.31</v>
      </c>
      <c r="K47" s="2115">
        <v>94.56</v>
      </c>
      <c r="L47" s="1868">
        <v>0.35999999999999943</v>
      </c>
      <c r="M47" s="743"/>
      <c r="N47" s="2144"/>
      <c r="O47" s="2144"/>
      <c r="P47" s="2148"/>
      <c r="Q47" s="2148"/>
      <c r="R47" s="2148"/>
      <c r="S47" s="2148"/>
      <c r="T47" s="2148"/>
      <c r="U47" s="1989"/>
      <c r="V47" s="765"/>
      <c r="W47" s="765"/>
      <c r="X47" s="765"/>
      <c r="Y47" s="765"/>
      <c r="Z47" s="2148"/>
      <c r="AA47" s="2148"/>
      <c r="AB47" s="2148"/>
      <c r="AC47" s="2148"/>
      <c r="AD47" s="2148"/>
      <c r="AE47" s="1989"/>
      <c r="AF47" s="765"/>
      <c r="AG47" s="765"/>
      <c r="AH47" s="765"/>
      <c r="AI47" s="322"/>
      <c r="AJ47" s="2149"/>
      <c r="AK47" s="2149"/>
    </row>
    <row r="48" spans="1:37" ht="12" customHeight="1">
      <c r="A48" s="751">
        <v>79</v>
      </c>
      <c r="B48" s="762" t="s">
        <v>687</v>
      </c>
      <c r="C48" s="67">
        <v>92.95</v>
      </c>
      <c r="D48" s="753">
        <v>95.55</v>
      </c>
      <c r="E48" s="766">
        <v>93.28</v>
      </c>
      <c r="F48" s="67">
        <v>93.5</v>
      </c>
      <c r="G48" s="753">
        <v>96.2</v>
      </c>
      <c r="H48" s="766">
        <v>93.8</v>
      </c>
      <c r="I48" s="2114">
        <v>93.95</v>
      </c>
      <c r="J48" s="2107">
        <v>97.23</v>
      </c>
      <c r="K48" s="2115">
        <v>94.25</v>
      </c>
      <c r="L48" s="1868">
        <v>0.45000000000000284</v>
      </c>
      <c r="M48" s="743"/>
      <c r="N48" s="2144"/>
      <c r="O48" s="2144"/>
      <c r="P48" s="2148"/>
      <c r="Q48" s="2148"/>
      <c r="R48" s="2148"/>
      <c r="S48" s="2148"/>
      <c r="T48" s="2148"/>
      <c r="U48" s="1989"/>
      <c r="V48" s="765"/>
      <c r="W48" s="765"/>
      <c r="X48" s="765"/>
      <c r="Y48" s="765"/>
      <c r="Z48" s="2148"/>
      <c r="AA48" s="2148"/>
      <c r="AB48" s="2148"/>
      <c r="AC48" s="2148"/>
      <c r="AD48" s="2148"/>
      <c r="AE48" s="1989"/>
      <c r="AF48" s="765"/>
      <c r="AG48" s="765"/>
      <c r="AH48" s="765"/>
      <c r="AI48" s="322"/>
      <c r="AJ48" s="2149"/>
      <c r="AK48" s="2149"/>
    </row>
    <row r="49" spans="1:37" ht="12" customHeight="1">
      <c r="A49" s="751">
        <v>86</v>
      </c>
      <c r="B49" s="762" t="s">
        <v>688</v>
      </c>
      <c r="C49" s="67">
        <v>89.77</v>
      </c>
      <c r="D49" s="753">
        <v>96.86</v>
      </c>
      <c r="E49" s="766">
        <v>90.32</v>
      </c>
      <c r="F49" s="67">
        <v>89.8</v>
      </c>
      <c r="G49" s="753">
        <v>98.45</v>
      </c>
      <c r="H49" s="766">
        <v>90.38</v>
      </c>
      <c r="I49" s="2114">
        <v>90.83</v>
      </c>
      <c r="J49" s="2107">
        <v>97.32</v>
      </c>
      <c r="K49" s="2115">
        <v>91.2</v>
      </c>
      <c r="L49" s="1868">
        <v>0.8200000000000074</v>
      </c>
      <c r="M49" s="767"/>
      <c r="N49" s="2144"/>
      <c r="O49" s="2144"/>
      <c r="P49" s="2148"/>
      <c r="Q49" s="2148"/>
      <c r="R49" s="2148"/>
      <c r="S49" s="2148"/>
      <c r="T49" s="2148"/>
      <c r="U49" s="1989"/>
      <c r="V49" s="765"/>
      <c r="W49" s="765"/>
      <c r="X49" s="765"/>
      <c r="Y49" s="765"/>
      <c r="Z49" s="2148"/>
      <c r="AA49" s="2148"/>
      <c r="AB49" s="2148"/>
      <c r="AC49" s="2148"/>
      <c r="AD49" s="2148"/>
      <c r="AE49" s="1989"/>
      <c r="AF49" s="765"/>
      <c r="AG49" s="765"/>
      <c r="AH49" s="765"/>
      <c r="AI49" s="322"/>
      <c r="AJ49" s="2149"/>
      <c r="AK49" s="2149"/>
    </row>
    <row r="50" spans="1:37" ht="12" customHeight="1">
      <c r="A50" s="751">
        <v>93</v>
      </c>
      <c r="B50" s="14" t="s">
        <v>689</v>
      </c>
      <c r="C50" s="67">
        <v>92.26</v>
      </c>
      <c r="D50" s="753">
        <v>96.01</v>
      </c>
      <c r="E50" s="766">
        <v>92.49</v>
      </c>
      <c r="F50" s="67">
        <v>92.89</v>
      </c>
      <c r="G50" s="753">
        <v>96.04</v>
      </c>
      <c r="H50" s="768">
        <v>93.09</v>
      </c>
      <c r="I50" s="2114">
        <v>92.47</v>
      </c>
      <c r="J50" s="2107">
        <v>97.42</v>
      </c>
      <c r="K50" s="2115">
        <v>92.74</v>
      </c>
      <c r="L50" s="1868">
        <v>-0.3500000000000085</v>
      </c>
      <c r="M50" s="743"/>
      <c r="N50" s="2144"/>
      <c r="O50" s="2144"/>
      <c r="P50" s="2148"/>
      <c r="Q50" s="2148"/>
      <c r="R50" s="2148"/>
      <c r="S50" s="2148"/>
      <c r="T50" s="2148"/>
      <c r="U50" s="1989"/>
      <c r="V50" s="765"/>
      <c r="W50" s="765"/>
      <c r="X50" s="765"/>
      <c r="Y50" s="765"/>
      <c r="Z50" s="2148"/>
      <c r="AA50" s="2148"/>
      <c r="AB50" s="2148"/>
      <c r="AC50" s="2148"/>
      <c r="AD50" s="2148"/>
      <c r="AE50" s="1989"/>
      <c r="AF50" s="765"/>
      <c r="AG50" s="765"/>
      <c r="AH50" s="765"/>
      <c r="AI50" s="322"/>
      <c r="AJ50" s="2149"/>
      <c r="AK50" s="2149"/>
    </row>
    <row r="51" spans="1:37" ht="18" customHeight="1">
      <c r="A51" s="769">
        <v>95</v>
      </c>
      <c r="B51" s="770" t="s">
        <v>690</v>
      </c>
      <c r="C51" s="771">
        <v>92.61</v>
      </c>
      <c r="D51" s="772">
        <v>96.8</v>
      </c>
      <c r="E51" s="773">
        <v>93.1</v>
      </c>
      <c r="F51" s="771">
        <v>93.25</v>
      </c>
      <c r="G51" s="772">
        <v>97.1</v>
      </c>
      <c r="H51" s="773">
        <v>93.66</v>
      </c>
      <c r="I51" s="2116">
        <v>93.32</v>
      </c>
      <c r="J51" s="2117">
        <v>97.37</v>
      </c>
      <c r="K51" s="2118">
        <v>93.67</v>
      </c>
      <c r="L51" s="2119">
        <v>0.010000000000005116</v>
      </c>
      <c r="M51" s="743"/>
      <c r="N51" s="2150"/>
      <c r="O51" s="2144"/>
      <c r="P51" s="2148"/>
      <c r="Q51" s="2148"/>
      <c r="R51" s="2148"/>
      <c r="S51" s="2148"/>
      <c r="T51" s="2148"/>
      <c r="U51" s="1989"/>
      <c r="V51" s="765"/>
      <c r="W51" s="765"/>
      <c r="X51" s="765"/>
      <c r="Y51" s="765"/>
      <c r="Z51" s="2148"/>
      <c r="AA51" s="2148"/>
      <c r="AB51" s="2148"/>
      <c r="AC51" s="2148"/>
      <c r="AD51" s="2148"/>
      <c r="AE51" s="1989"/>
      <c r="AF51" s="765"/>
      <c r="AG51" s="765"/>
      <c r="AH51" s="765"/>
      <c r="AI51" s="322"/>
      <c r="AJ51" s="2149"/>
      <c r="AK51" s="2149"/>
    </row>
    <row r="52" spans="1:37" ht="18" customHeight="1">
      <c r="A52" s="774">
        <v>301</v>
      </c>
      <c r="B52" s="775" t="s">
        <v>691</v>
      </c>
      <c r="C52" s="776">
        <v>100</v>
      </c>
      <c r="D52" s="777"/>
      <c r="E52" s="778">
        <v>100</v>
      </c>
      <c r="F52" s="776">
        <v>100</v>
      </c>
      <c r="G52" s="777"/>
      <c r="H52" s="778">
        <v>100</v>
      </c>
      <c r="I52" s="2120">
        <v>100</v>
      </c>
      <c r="J52" s="2121"/>
      <c r="K52" s="2122">
        <v>100</v>
      </c>
      <c r="L52" s="1886">
        <v>0</v>
      </c>
      <c r="M52" s="743"/>
      <c r="N52" s="2144"/>
      <c r="O52" s="2144"/>
      <c r="P52" s="2148"/>
      <c r="Q52" s="2148"/>
      <c r="R52" s="2148"/>
      <c r="S52" s="652"/>
      <c r="T52" s="652"/>
      <c r="U52" s="1993"/>
      <c r="V52" s="765"/>
      <c r="W52" s="765"/>
      <c r="X52" s="765"/>
      <c r="Y52" s="765"/>
      <c r="Z52" s="2148"/>
      <c r="AA52" s="2148"/>
      <c r="AB52" s="2148"/>
      <c r="AC52" s="652"/>
      <c r="AD52" s="652"/>
      <c r="AE52" s="1993"/>
      <c r="AF52" s="765"/>
      <c r="AG52" s="765"/>
      <c r="AH52" s="765"/>
      <c r="AI52" s="322"/>
      <c r="AJ52" s="2149"/>
      <c r="AK52" s="2149"/>
    </row>
    <row r="53" spans="1:37" ht="12" hidden="1">
      <c r="A53" s="779">
        <v>302</v>
      </c>
      <c r="B53" s="752" t="s">
        <v>692</v>
      </c>
      <c r="C53" s="67" t="e">
        <v>#DIV/0!</v>
      </c>
      <c r="D53" s="753"/>
      <c r="E53" s="754" t="e">
        <v>#DIV/0!</v>
      </c>
      <c r="F53" s="67" t="e">
        <v>#DIV/0!</v>
      </c>
      <c r="G53" s="753"/>
      <c r="H53" s="754" t="e">
        <v>#DIV/0!</v>
      </c>
      <c r="I53" s="2114" t="e">
        <v>#DIV/0!</v>
      </c>
      <c r="J53" s="2107"/>
      <c r="K53" s="2115" t="e">
        <v>#DIV/0!</v>
      </c>
      <c r="L53" s="1868" t="e">
        <v>#DIV/0!</v>
      </c>
      <c r="M53" s="743"/>
      <c r="N53" s="2144"/>
      <c r="O53" s="2144"/>
      <c r="P53" s="2148"/>
      <c r="Q53" s="2148"/>
      <c r="R53" s="2148"/>
      <c r="S53" s="652"/>
      <c r="T53" s="652"/>
      <c r="U53" s="1993"/>
      <c r="V53" s="765"/>
      <c r="W53" s="765"/>
      <c r="X53" s="765"/>
      <c r="Y53" s="765"/>
      <c r="Z53" s="2148"/>
      <c r="AA53" s="2148"/>
      <c r="AB53" s="2148"/>
      <c r="AC53" s="652"/>
      <c r="AD53" s="652"/>
      <c r="AE53" s="1993"/>
      <c r="AF53" s="765"/>
      <c r="AG53" s="765"/>
      <c r="AH53" s="765"/>
      <c r="AI53" s="322"/>
      <c r="AJ53" s="322"/>
      <c r="AK53" s="322"/>
    </row>
    <row r="54" spans="1:37" ht="12">
      <c r="A54" s="779">
        <v>303</v>
      </c>
      <c r="B54" s="752" t="s">
        <v>693</v>
      </c>
      <c r="C54" s="67">
        <v>100</v>
      </c>
      <c r="D54" s="753"/>
      <c r="E54" s="754">
        <v>100</v>
      </c>
      <c r="F54" s="67">
        <v>100</v>
      </c>
      <c r="G54" s="753"/>
      <c r="H54" s="754">
        <v>100</v>
      </c>
      <c r="I54" s="2114">
        <v>100</v>
      </c>
      <c r="J54" s="2107"/>
      <c r="K54" s="2115">
        <v>100</v>
      </c>
      <c r="L54" s="1868">
        <v>0</v>
      </c>
      <c r="M54" s="743"/>
      <c r="N54" s="2144"/>
      <c r="O54" s="2144"/>
      <c r="P54" s="2148"/>
      <c r="Q54" s="2148"/>
      <c r="R54" s="2148"/>
      <c r="S54" s="652"/>
      <c r="T54" s="652"/>
      <c r="U54" s="1993"/>
      <c r="V54" s="765"/>
      <c r="W54" s="765"/>
      <c r="X54" s="765"/>
      <c r="Y54" s="765"/>
      <c r="Z54" s="2148"/>
      <c r="AA54" s="2148"/>
      <c r="AB54" s="2148"/>
      <c r="AC54" s="652"/>
      <c r="AD54" s="652"/>
      <c r="AE54" s="1993"/>
      <c r="AF54" s="765"/>
      <c r="AG54" s="765"/>
      <c r="AH54" s="765"/>
      <c r="AI54" s="322"/>
      <c r="AJ54" s="322"/>
      <c r="AK54" s="322"/>
    </row>
    <row r="55" spans="1:37" ht="12">
      <c r="A55" s="779">
        <v>305</v>
      </c>
      <c r="B55" s="752" t="s">
        <v>694</v>
      </c>
      <c r="C55" s="67">
        <v>100</v>
      </c>
      <c r="D55" s="753"/>
      <c r="E55" s="754">
        <v>100</v>
      </c>
      <c r="F55" s="67">
        <v>100</v>
      </c>
      <c r="G55" s="753"/>
      <c r="H55" s="754">
        <v>100</v>
      </c>
      <c r="I55" s="2114">
        <v>100</v>
      </c>
      <c r="J55" s="2107"/>
      <c r="K55" s="2115">
        <v>100</v>
      </c>
      <c r="L55" s="1868">
        <v>0</v>
      </c>
      <c r="M55" s="743"/>
      <c r="N55" s="2144"/>
      <c r="O55" s="2144"/>
      <c r="P55" s="2148"/>
      <c r="Q55" s="2148"/>
      <c r="R55" s="2148"/>
      <c r="S55" s="822"/>
      <c r="T55" s="822"/>
      <c r="U55" s="1993"/>
      <c r="V55" s="765"/>
      <c r="W55" s="765"/>
      <c r="X55" s="765"/>
      <c r="Y55" s="765"/>
      <c r="Z55" s="2148"/>
      <c r="AA55" s="2148"/>
      <c r="AB55" s="2148"/>
      <c r="AC55" s="822"/>
      <c r="AD55" s="822"/>
      <c r="AE55" s="1993"/>
      <c r="AF55" s="765"/>
      <c r="AG55" s="765"/>
      <c r="AH55" s="765"/>
      <c r="AI55" s="322"/>
      <c r="AJ55" s="322"/>
      <c r="AK55" s="322"/>
    </row>
    <row r="56" spans="1:37" ht="12">
      <c r="A56" s="779">
        <v>306</v>
      </c>
      <c r="B56" s="752" t="s">
        <v>695</v>
      </c>
      <c r="C56" s="67">
        <v>99.76</v>
      </c>
      <c r="D56" s="753"/>
      <c r="E56" s="754">
        <v>99.76</v>
      </c>
      <c r="F56" s="67">
        <v>99.72</v>
      </c>
      <c r="G56" s="753"/>
      <c r="H56" s="754">
        <v>99.72</v>
      </c>
      <c r="I56" s="2114">
        <v>99.85</v>
      </c>
      <c r="J56" s="2107"/>
      <c r="K56" s="2115">
        <v>99.85</v>
      </c>
      <c r="L56" s="1868">
        <v>0.12999999999999545</v>
      </c>
      <c r="M56" s="743"/>
      <c r="N56" s="2144"/>
      <c r="O56" s="2144"/>
      <c r="P56" s="2148"/>
      <c r="Q56" s="2148"/>
      <c r="R56" s="2148"/>
      <c r="S56" s="822"/>
      <c r="T56" s="822"/>
      <c r="U56" s="1993"/>
      <c r="V56" s="765"/>
      <c r="W56" s="765"/>
      <c r="X56" s="765"/>
      <c r="Y56" s="780"/>
      <c r="Z56" s="2148"/>
      <c r="AA56" s="2148"/>
      <c r="AB56" s="2148"/>
      <c r="AC56" s="822"/>
      <c r="AD56" s="822"/>
      <c r="AE56" s="1993"/>
      <c r="AF56" s="765"/>
      <c r="AG56" s="765"/>
      <c r="AH56" s="765"/>
      <c r="AI56" s="322"/>
      <c r="AJ56" s="322"/>
      <c r="AK56" s="322"/>
    </row>
    <row r="57" spans="1:37" ht="12">
      <c r="A57" s="779">
        <v>307</v>
      </c>
      <c r="B57" s="752" t="s">
        <v>696</v>
      </c>
      <c r="C57" s="67">
        <v>100</v>
      </c>
      <c r="D57" s="753"/>
      <c r="E57" s="754">
        <v>100</v>
      </c>
      <c r="F57" s="67">
        <v>100</v>
      </c>
      <c r="G57" s="753"/>
      <c r="H57" s="754">
        <v>100</v>
      </c>
      <c r="I57" s="2114">
        <v>100</v>
      </c>
      <c r="J57" s="2107"/>
      <c r="K57" s="2115">
        <v>100</v>
      </c>
      <c r="L57" s="1868">
        <v>0</v>
      </c>
      <c r="M57" s="743"/>
      <c r="N57" s="2144"/>
      <c r="O57" s="2144"/>
      <c r="P57" s="2148"/>
      <c r="Q57" s="2148"/>
      <c r="R57" s="2148"/>
      <c r="S57" s="822"/>
      <c r="T57" s="822"/>
      <c r="U57" s="1993"/>
      <c r="V57" s="765"/>
      <c r="W57" s="765"/>
      <c r="X57" s="765"/>
      <c r="Y57" s="780"/>
      <c r="Z57" s="2148"/>
      <c r="AA57" s="2148"/>
      <c r="AB57" s="2148"/>
      <c r="AC57" s="822"/>
      <c r="AD57" s="822"/>
      <c r="AE57" s="1993"/>
      <c r="AF57" s="765"/>
      <c r="AG57" s="765"/>
      <c r="AH57" s="765"/>
      <c r="AI57" s="322"/>
      <c r="AJ57" s="322"/>
      <c r="AK57" s="322"/>
    </row>
    <row r="58" spans="1:37" ht="12">
      <c r="A58" s="779">
        <v>308</v>
      </c>
      <c r="B58" s="752" t="s">
        <v>697</v>
      </c>
      <c r="C58" s="67">
        <v>100</v>
      </c>
      <c r="D58" s="753"/>
      <c r="E58" s="754">
        <v>100</v>
      </c>
      <c r="F58" s="67">
        <v>100</v>
      </c>
      <c r="G58" s="753"/>
      <c r="H58" s="754">
        <v>100</v>
      </c>
      <c r="I58" s="2114">
        <v>100</v>
      </c>
      <c r="J58" s="2107"/>
      <c r="K58" s="2115">
        <v>100</v>
      </c>
      <c r="L58" s="1868">
        <v>0</v>
      </c>
      <c r="M58" s="743"/>
      <c r="N58" s="2144"/>
      <c r="O58" s="2144"/>
      <c r="P58" s="2148"/>
      <c r="Q58" s="2148"/>
      <c r="R58" s="2148"/>
      <c r="S58" s="822"/>
      <c r="T58" s="822"/>
      <c r="U58" s="1993"/>
      <c r="V58" s="765"/>
      <c r="W58" s="765"/>
      <c r="X58" s="765"/>
      <c r="Y58" s="780"/>
      <c r="Z58" s="2148"/>
      <c r="AA58" s="2148"/>
      <c r="AB58" s="2148"/>
      <c r="AC58" s="822"/>
      <c r="AD58" s="822"/>
      <c r="AE58" s="1993"/>
      <c r="AF58" s="765"/>
      <c r="AG58" s="765"/>
      <c r="AH58" s="765"/>
      <c r="AI58" s="322"/>
      <c r="AJ58" s="322"/>
      <c r="AK58" s="322"/>
    </row>
    <row r="59" spans="1:37" ht="12">
      <c r="A59" s="781">
        <v>309</v>
      </c>
      <c r="B59" s="782" t="s">
        <v>698</v>
      </c>
      <c r="C59" s="75">
        <v>99.91</v>
      </c>
      <c r="D59" s="783"/>
      <c r="E59" s="784">
        <v>99.91</v>
      </c>
      <c r="F59" s="75">
        <v>99.92</v>
      </c>
      <c r="G59" s="783"/>
      <c r="H59" s="784">
        <v>99.92</v>
      </c>
      <c r="I59" s="2123">
        <v>99.92</v>
      </c>
      <c r="J59" s="2124"/>
      <c r="K59" s="2125">
        <v>99.92</v>
      </c>
      <c r="L59" s="2126">
        <v>0</v>
      </c>
      <c r="M59" s="743"/>
      <c r="N59" s="2144"/>
      <c r="O59" s="2144"/>
      <c r="P59" s="2148"/>
      <c r="Q59" s="2148"/>
      <c r="R59" s="2148"/>
      <c r="S59" s="822"/>
      <c r="T59" s="822"/>
      <c r="U59" s="1993"/>
      <c r="V59" s="765"/>
      <c r="W59" s="765"/>
      <c r="X59" s="765"/>
      <c r="Y59" s="785"/>
      <c r="Z59" s="2148"/>
      <c r="AA59" s="2148"/>
      <c r="AB59" s="2148"/>
      <c r="AC59" s="822"/>
      <c r="AD59" s="822"/>
      <c r="AE59" s="1993"/>
      <c r="AF59" s="765"/>
      <c r="AG59" s="765"/>
      <c r="AH59" s="765"/>
      <c r="AI59" s="322"/>
      <c r="AJ59" s="322"/>
      <c r="AK59" s="322"/>
    </row>
    <row r="60" spans="1:37" s="36" customFormat="1" ht="15" customHeight="1">
      <c r="A60" s="786"/>
      <c r="B60" s="787"/>
      <c r="C60" s="788"/>
      <c r="D60" s="788"/>
      <c r="E60" s="788"/>
      <c r="F60" s="789"/>
      <c r="G60" s="789"/>
      <c r="H60" s="789"/>
      <c r="I60" s="2127"/>
      <c r="J60" s="2127"/>
      <c r="K60" s="2127"/>
      <c r="L60" s="2127"/>
      <c r="M60" s="790"/>
      <c r="N60" s="2151"/>
      <c r="O60" s="2151"/>
      <c r="P60" s="2152"/>
      <c r="Q60" s="2152"/>
      <c r="R60" s="2152"/>
      <c r="S60" s="2153"/>
      <c r="T60" s="2153"/>
      <c r="U60" s="1993"/>
      <c r="V60" s="2154"/>
      <c r="W60" s="2154"/>
      <c r="X60" s="2154"/>
      <c r="Y60" s="322"/>
      <c r="Z60" s="2152"/>
      <c r="AA60" s="2152"/>
      <c r="AB60" s="2152"/>
      <c r="AC60" s="2153"/>
      <c r="AD60" s="2153"/>
      <c r="AE60" s="1993"/>
      <c r="AF60" s="2154"/>
      <c r="AG60" s="2154"/>
      <c r="AH60" s="2154"/>
      <c r="AI60" s="322"/>
      <c r="AJ60" s="1836"/>
      <c r="AK60" s="1836"/>
    </row>
    <row r="61" spans="1:35" s="796" customFormat="1" ht="14.25" customHeight="1">
      <c r="A61" s="791"/>
      <c r="B61" s="792"/>
      <c r="C61" s="793"/>
      <c r="D61" s="793"/>
      <c r="E61" s="793"/>
      <c r="F61" s="793"/>
      <c r="G61" s="793"/>
      <c r="H61" s="793"/>
      <c r="I61" s="2128"/>
      <c r="J61" s="2128"/>
      <c r="K61" s="2128"/>
      <c r="L61" s="2129"/>
      <c r="M61" s="794"/>
      <c r="N61" s="2155"/>
      <c r="O61" s="2155"/>
      <c r="P61" s="2156"/>
      <c r="Q61" s="2156"/>
      <c r="R61" s="2156"/>
      <c r="S61" s="2156"/>
      <c r="T61" s="2156"/>
      <c r="U61" s="2156"/>
      <c r="V61" s="2156"/>
      <c r="W61" s="2156"/>
      <c r="X61" s="2156"/>
      <c r="Y61" s="795"/>
      <c r="Z61" s="2156"/>
      <c r="AA61" s="2156"/>
      <c r="AB61" s="2156"/>
      <c r="AC61" s="2156"/>
      <c r="AD61" s="2156"/>
      <c r="AE61" s="2156"/>
      <c r="AF61" s="2156"/>
      <c r="AG61" s="2156"/>
      <c r="AH61" s="2156"/>
      <c r="AI61" s="795"/>
    </row>
    <row r="62" spans="1:37" ht="12">
      <c r="A62" s="2191" t="s">
        <v>699</v>
      </c>
      <c r="B62" s="2192"/>
      <c r="C62" s="797"/>
      <c r="D62" s="798" t="s">
        <v>700</v>
      </c>
      <c r="E62" s="799" t="s">
        <v>671</v>
      </c>
      <c r="F62" s="800"/>
      <c r="G62" s="798" t="s">
        <v>701</v>
      </c>
      <c r="H62" s="801" t="s">
        <v>671</v>
      </c>
      <c r="I62" s="2099"/>
      <c r="J62" s="2130" t="s">
        <v>1103</v>
      </c>
      <c r="K62" s="2101" t="s">
        <v>671</v>
      </c>
      <c r="L62" s="2131" t="s">
        <v>1104</v>
      </c>
      <c r="M62" s="743"/>
      <c r="N62" s="2144"/>
      <c r="O62" s="2144"/>
      <c r="P62" s="765"/>
      <c r="Q62" s="765"/>
      <c r="R62" s="765"/>
      <c r="S62" s="765"/>
      <c r="T62" s="765"/>
      <c r="U62" s="765"/>
      <c r="V62" s="765"/>
      <c r="W62" s="765"/>
      <c r="X62" s="765"/>
      <c r="Y62" s="795"/>
      <c r="Z62" s="765"/>
      <c r="AA62" s="765"/>
      <c r="AB62" s="765"/>
      <c r="AC62" s="765"/>
      <c r="AD62" s="765"/>
      <c r="AE62" s="765"/>
      <c r="AF62" s="765"/>
      <c r="AG62" s="765"/>
      <c r="AH62" s="765"/>
      <c r="AI62" s="795"/>
      <c r="AJ62" s="322"/>
      <c r="AK62" s="322"/>
    </row>
    <row r="63" spans="1:37" ht="12">
      <c r="A63" s="2193"/>
      <c r="B63" s="2194"/>
      <c r="C63" s="797" t="s">
        <v>385</v>
      </c>
      <c r="D63" s="802" t="s">
        <v>379</v>
      </c>
      <c r="E63" s="802" t="s">
        <v>344</v>
      </c>
      <c r="F63" s="800" t="s">
        <v>385</v>
      </c>
      <c r="G63" s="803" t="s">
        <v>379</v>
      </c>
      <c r="H63" s="803" t="s">
        <v>344</v>
      </c>
      <c r="I63" s="2099" t="s">
        <v>385</v>
      </c>
      <c r="J63" s="2132" t="s">
        <v>379</v>
      </c>
      <c r="K63" s="2132" t="s">
        <v>344</v>
      </c>
      <c r="L63" s="2105" t="s">
        <v>675</v>
      </c>
      <c r="M63" s="743"/>
      <c r="N63" s="2144"/>
      <c r="O63" s="2144"/>
      <c r="P63" s="2157"/>
      <c r="Q63" s="2157"/>
      <c r="R63" s="2157"/>
      <c r="S63" s="2157"/>
      <c r="T63" s="2157"/>
      <c r="U63" s="2157"/>
      <c r="V63" s="2157"/>
      <c r="W63" s="2157"/>
      <c r="X63" s="2157"/>
      <c r="Y63" s="795"/>
      <c r="Z63" s="2157"/>
      <c r="AA63" s="2157"/>
      <c r="AB63" s="2157"/>
      <c r="AC63" s="2157"/>
      <c r="AD63" s="2157"/>
      <c r="AE63" s="2157"/>
      <c r="AF63" s="2157"/>
      <c r="AG63" s="2157"/>
      <c r="AH63" s="2157"/>
      <c r="AI63" s="795"/>
      <c r="AJ63" s="322"/>
      <c r="AK63" s="322"/>
    </row>
    <row r="64" spans="1:37" ht="13.5" customHeight="1">
      <c r="A64" s="305" t="s">
        <v>130</v>
      </c>
      <c r="B64" s="306"/>
      <c r="C64" s="804">
        <v>91.26</v>
      </c>
      <c r="D64" s="805">
        <v>96.93</v>
      </c>
      <c r="E64" s="806">
        <v>91.6</v>
      </c>
      <c r="F64" s="807">
        <v>91.6</v>
      </c>
      <c r="G64" s="808">
        <v>97.06</v>
      </c>
      <c r="H64" s="809">
        <v>91.86</v>
      </c>
      <c r="I64" s="2133">
        <v>93.35</v>
      </c>
      <c r="J64" s="2134">
        <v>97.98</v>
      </c>
      <c r="K64" s="2135">
        <v>93.53</v>
      </c>
      <c r="L64" s="1868">
        <v>1.6700000000000017</v>
      </c>
      <c r="M64" s="810"/>
      <c r="N64" s="2144"/>
      <c r="O64" s="322"/>
      <c r="P64" s="765"/>
      <c r="Q64" s="765"/>
      <c r="R64" s="765"/>
      <c r="S64" s="765"/>
      <c r="T64" s="765"/>
      <c r="U64" s="765"/>
      <c r="V64" s="765"/>
      <c r="W64" s="765"/>
      <c r="X64" s="765"/>
      <c r="Y64" s="795"/>
      <c r="Z64" s="765"/>
      <c r="AA64" s="765"/>
      <c r="AB64" s="765"/>
      <c r="AC64" s="765"/>
      <c r="AD64" s="765"/>
      <c r="AE64" s="765"/>
      <c r="AF64" s="765"/>
      <c r="AG64" s="765"/>
      <c r="AH64" s="765"/>
      <c r="AI64" s="795"/>
      <c r="AJ64" s="322"/>
      <c r="AK64" s="322"/>
    </row>
    <row r="65" spans="1:37" ht="12">
      <c r="A65" s="811" t="s">
        <v>131</v>
      </c>
      <c r="B65" s="302"/>
      <c r="C65" s="812">
        <v>88.66</v>
      </c>
      <c r="D65" s="813">
        <v>93.74</v>
      </c>
      <c r="E65" s="813">
        <v>89.03</v>
      </c>
      <c r="F65" s="814">
        <v>89.63</v>
      </c>
      <c r="G65" s="815">
        <v>93.81</v>
      </c>
      <c r="H65" s="815">
        <v>89.9</v>
      </c>
      <c r="I65" s="199">
        <v>90.51</v>
      </c>
      <c r="J65" s="2108">
        <v>92.18</v>
      </c>
      <c r="K65" s="2108">
        <v>90.6</v>
      </c>
      <c r="L65" s="1868">
        <v>0.6999999999999886</v>
      </c>
      <c r="M65" s="810"/>
      <c r="N65" s="2144"/>
      <c r="O65" s="2144"/>
      <c r="P65" s="765"/>
      <c r="Q65" s="765"/>
      <c r="R65" s="765"/>
      <c r="S65" s="765"/>
      <c r="T65" s="765"/>
      <c r="U65" s="765"/>
      <c r="V65" s="765"/>
      <c r="W65" s="765"/>
      <c r="X65" s="765"/>
      <c r="Y65" s="795"/>
      <c r="Z65" s="765"/>
      <c r="AA65" s="765"/>
      <c r="AB65" s="765"/>
      <c r="AC65" s="765"/>
      <c r="AD65" s="765"/>
      <c r="AE65" s="765"/>
      <c r="AF65" s="765"/>
      <c r="AG65" s="765"/>
      <c r="AH65" s="765"/>
      <c r="AI65" s="795"/>
      <c r="AJ65" s="322"/>
      <c r="AK65" s="322"/>
    </row>
    <row r="66" spans="1:37" ht="12">
      <c r="A66" s="811" t="s">
        <v>132</v>
      </c>
      <c r="B66" s="302"/>
      <c r="C66" s="812">
        <v>88.28</v>
      </c>
      <c r="D66" s="813">
        <v>96.32</v>
      </c>
      <c r="E66" s="813">
        <v>89.01</v>
      </c>
      <c r="F66" s="814">
        <v>89.09</v>
      </c>
      <c r="G66" s="815">
        <v>96.57</v>
      </c>
      <c r="H66" s="815">
        <v>89.72</v>
      </c>
      <c r="I66" s="199">
        <v>90.49</v>
      </c>
      <c r="J66" s="2108">
        <v>97.15</v>
      </c>
      <c r="K66" s="2108">
        <v>90.95</v>
      </c>
      <c r="L66" s="1868">
        <v>1.230000000000004</v>
      </c>
      <c r="M66" s="810"/>
      <c r="N66" s="2144"/>
      <c r="O66" s="2144"/>
      <c r="P66" s="765"/>
      <c r="Q66" s="765"/>
      <c r="R66" s="765"/>
      <c r="S66" s="765"/>
      <c r="T66" s="765"/>
      <c r="U66" s="765"/>
      <c r="V66" s="765"/>
      <c r="W66" s="765"/>
      <c r="X66" s="765"/>
      <c r="Y66" s="795"/>
      <c r="Z66" s="765"/>
      <c r="AA66" s="765"/>
      <c r="AB66" s="765"/>
      <c r="AC66" s="765"/>
      <c r="AD66" s="765"/>
      <c r="AE66" s="765"/>
      <c r="AF66" s="765"/>
      <c r="AG66" s="765"/>
      <c r="AH66" s="765"/>
      <c r="AI66" s="795"/>
      <c r="AJ66" s="322"/>
      <c r="AK66" s="322"/>
    </row>
    <row r="67" spans="1:37" ht="12">
      <c r="A67" s="811" t="s">
        <v>702</v>
      </c>
      <c r="B67" s="302"/>
      <c r="C67" s="812">
        <v>90.47</v>
      </c>
      <c r="D67" s="813">
        <v>96.6</v>
      </c>
      <c r="E67" s="813">
        <v>91.04</v>
      </c>
      <c r="F67" s="814">
        <v>91.19</v>
      </c>
      <c r="G67" s="815">
        <v>96.91</v>
      </c>
      <c r="H67" s="815">
        <v>91.66</v>
      </c>
      <c r="I67" s="199">
        <v>91.84</v>
      </c>
      <c r="J67" s="2108">
        <v>97.51</v>
      </c>
      <c r="K67" s="2108">
        <v>92.23</v>
      </c>
      <c r="L67" s="1868">
        <v>0.5700000000000074</v>
      </c>
      <c r="M67" s="810"/>
      <c r="N67" s="2144"/>
      <c r="O67" s="2144"/>
      <c r="P67" s="822"/>
      <c r="Q67" s="822"/>
      <c r="R67" s="822"/>
      <c r="S67" s="822"/>
      <c r="T67" s="822"/>
      <c r="U67" s="822"/>
      <c r="V67" s="822"/>
      <c r="W67" s="822"/>
      <c r="X67" s="822"/>
      <c r="Y67" s="795"/>
      <c r="Z67" s="822"/>
      <c r="AA67" s="822"/>
      <c r="AB67" s="822"/>
      <c r="AC67" s="822"/>
      <c r="AD67" s="822"/>
      <c r="AE67" s="822"/>
      <c r="AF67" s="822"/>
      <c r="AG67" s="822"/>
      <c r="AH67" s="822"/>
      <c r="AI67" s="795"/>
      <c r="AJ67" s="322"/>
      <c r="AK67" s="322"/>
    </row>
    <row r="68" spans="1:37" ht="12">
      <c r="A68" s="811" t="s">
        <v>133</v>
      </c>
      <c r="B68" s="302"/>
      <c r="C68" s="812">
        <v>92.43</v>
      </c>
      <c r="D68" s="813">
        <v>96.06</v>
      </c>
      <c r="E68" s="813">
        <v>92.78</v>
      </c>
      <c r="F68" s="814">
        <v>92.67</v>
      </c>
      <c r="G68" s="815">
        <v>95.86</v>
      </c>
      <c r="H68" s="815">
        <v>92.97</v>
      </c>
      <c r="I68" s="199">
        <v>93.13</v>
      </c>
      <c r="J68" s="2108">
        <v>96.12</v>
      </c>
      <c r="K68" s="2108">
        <v>93.37</v>
      </c>
      <c r="L68" s="1868">
        <v>0.4000000000000057</v>
      </c>
      <c r="M68" s="810"/>
      <c r="N68" s="2144"/>
      <c r="O68" s="2144"/>
      <c r="P68" s="822"/>
      <c r="Q68" s="822"/>
      <c r="R68" s="822"/>
      <c r="S68" s="822"/>
      <c r="T68" s="822"/>
      <c r="U68" s="822"/>
      <c r="V68" s="822"/>
      <c r="W68" s="822"/>
      <c r="X68" s="822"/>
      <c r="Y68" s="795"/>
      <c r="Z68" s="822"/>
      <c r="AA68" s="822"/>
      <c r="AB68" s="822"/>
      <c r="AC68" s="822"/>
      <c r="AD68" s="822"/>
      <c r="AE68" s="822"/>
      <c r="AF68" s="822"/>
      <c r="AG68" s="822"/>
      <c r="AH68" s="822"/>
      <c r="AI68" s="795"/>
      <c r="AJ68" s="322"/>
      <c r="AK68" s="322"/>
    </row>
    <row r="69" spans="1:37" ht="12">
      <c r="A69" s="811" t="s">
        <v>134</v>
      </c>
      <c r="B69" s="302"/>
      <c r="C69" s="812">
        <v>92.56</v>
      </c>
      <c r="D69" s="813">
        <v>97.66</v>
      </c>
      <c r="E69" s="813">
        <v>92.99</v>
      </c>
      <c r="F69" s="814">
        <v>92.8</v>
      </c>
      <c r="G69" s="815">
        <v>97.51</v>
      </c>
      <c r="H69" s="815">
        <v>93.16</v>
      </c>
      <c r="I69" s="199">
        <v>93.24</v>
      </c>
      <c r="J69" s="2108">
        <v>98.11</v>
      </c>
      <c r="K69" s="2108">
        <v>93.54</v>
      </c>
      <c r="L69" s="1868">
        <v>0.38000000000000966</v>
      </c>
      <c r="N69" s="2144"/>
      <c r="O69" s="810"/>
      <c r="P69" s="765"/>
      <c r="Q69" s="765"/>
      <c r="R69" s="765"/>
      <c r="S69" s="765"/>
      <c r="T69" s="765"/>
      <c r="U69" s="765"/>
      <c r="V69" s="765"/>
      <c r="W69" s="765"/>
      <c r="X69" s="765"/>
      <c r="Y69" s="795"/>
      <c r="Z69" s="765"/>
      <c r="AA69" s="765"/>
      <c r="AB69" s="765"/>
      <c r="AC69" s="765"/>
      <c r="AD69" s="765"/>
      <c r="AE69" s="765"/>
      <c r="AF69" s="765"/>
      <c r="AG69" s="765"/>
      <c r="AH69" s="765"/>
      <c r="AI69" s="795"/>
      <c r="AJ69" s="322"/>
      <c r="AK69" s="322"/>
    </row>
    <row r="70" spans="1:37" ht="12">
      <c r="A70" s="811" t="s">
        <v>135</v>
      </c>
      <c r="B70" s="302"/>
      <c r="C70" s="812">
        <v>92.04</v>
      </c>
      <c r="D70" s="813">
        <v>97.48</v>
      </c>
      <c r="E70" s="813">
        <v>92.66</v>
      </c>
      <c r="F70" s="814">
        <v>92.59</v>
      </c>
      <c r="G70" s="815">
        <v>97.51</v>
      </c>
      <c r="H70" s="815">
        <v>93.09</v>
      </c>
      <c r="I70" s="199">
        <v>93.17</v>
      </c>
      <c r="J70" s="2108">
        <v>97.27</v>
      </c>
      <c r="K70" s="2108">
        <v>93.52</v>
      </c>
      <c r="L70" s="1868">
        <v>0.4299999999999926</v>
      </c>
      <c r="N70" s="2144"/>
      <c r="O70" s="810"/>
      <c r="P70" s="765"/>
      <c r="Q70" s="765"/>
      <c r="R70" s="765"/>
      <c r="S70" s="765"/>
      <c r="T70" s="765"/>
      <c r="U70" s="765"/>
      <c r="V70" s="765"/>
      <c r="W70" s="765"/>
      <c r="X70" s="765"/>
      <c r="Y70" s="795"/>
      <c r="Z70" s="765"/>
      <c r="AA70" s="765"/>
      <c r="AB70" s="765"/>
      <c r="AC70" s="765"/>
      <c r="AD70" s="765"/>
      <c r="AE70" s="765"/>
      <c r="AF70" s="765"/>
      <c r="AG70" s="765"/>
      <c r="AH70" s="765"/>
      <c r="AI70" s="795"/>
      <c r="AJ70" s="322"/>
      <c r="AK70" s="322"/>
    </row>
    <row r="71" spans="1:37" ht="12">
      <c r="A71" s="811" t="s">
        <v>703</v>
      </c>
      <c r="B71" s="302"/>
      <c r="C71" s="812">
        <v>93.16</v>
      </c>
      <c r="D71" s="813">
        <v>97.26</v>
      </c>
      <c r="E71" s="813">
        <v>93.66</v>
      </c>
      <c r="F71" s="814">
        <v>93.8</v>
      </c>
      <c r="G71" s="815">
        <v>97.47</v>
      </c>
      <c r="H71" s="815">
        <v>94.19</v>
      </c>
      <c r="I71" s="199">
        <v>94.01</v>
      </c>
      <c r="J71" s="2108">
        <v>97.09</v>
      </c>
      <c r="K71" s="2108">
        <v>94.27</v>
      </c>
      <c r="L71" s="1868">
        <v>0.0799999999999983</v>
      </c>
      <c r="N71" s="2144"/>
      <c r="O71" s="322"/>
      <c r="P71" s="750"/>
      <c r="Q71" s="750"/>
      <c r="R71" s="750"/>
      <c r="S71" s="750"/>
      <c r="T71" s="750"/>
      <c r="U71" s="750"/>
      <c r="V71" s="750"/>
      <c r="W71" s="750"/>
      <c r="X71" s="750"/>
      <c r="Y71" s="795"/>
      <c r="Z71" s="750"/>
      <c r="AA71" s="750"/>
      <c r="AB71" s="750"/>
      <c r="AC71" s="750"/>
      <c r="AD71" s="750"/>
      <c r="AE71" s="750"/>
      <c r="AF71" s="750"/>
      <c r="AG71" s="750"/>
      <c r="AH71" s="750"/>
      <c r="AI71" s="795"/>
      <c r="AJ71" s="322"/>
      <c r="AK71" s="322"/>
    </row>
    <row r="72" spans="1:37" ht="12">
      <c r="A72" s="811" t="s">
        <v>704</v>
      </c>
      <c r="B72" s="302"/>
      <c r="C72" s="812">
        <v>92.52</v>
      </c>
      <c r="D72" s="813">
        <v>96.54</v>
      </c>
      <c r="E72" s="813">
        <v>92.99</v>
      </c>
      <c r="F72" s="814">
        <v>93.66</v>
      </c>
      <c r="G72" s="815">
        <v>97.21</v>
      </c>
      <c r="H72" s="815">
        <v>94.04</v>
      </c>
      <c r="I72" s="199">
        <v>94.17</v>
      </c>
      <c r="J72" s="2108">
        <v>97.28</v>
      </c>
      <c r="K72" s="2108">
        <v>94.45</v>
      </c>
      <c r="L72" s="1868">
        <v>0.4099999999999966</v>
      </c>
      <c r="N72" s="2144"/>
      <c r="O72" s="737"/>
      <c r="P72" s="1940"/>
      <c r="Q72" s="1940"/>
      <c r="R72" s="1940"/>
      <c r="S72" s="1940"/>
      <c r="T72" s="1940"/>
      <c r="U72" s="1940"/>
      <c r="V72" s="1940"/>
      <c r="W72" s="1940"/>
      <c r="X72" s="1940"/>
      <c r="Y72" s="795"/>
      <c r="Z72" s="1940"/>
      <c r="AA72" s="1940"/>
      <c r="AB72" s="1940"/>
      <c r="AC72" s="1940"/>
      <c r="AD72" s="1940"/>
      <c r="AE72" s="1940"/>
      <c r="AF72" s="1940"/>
      <c r="AG72" s="1940"/>
      <c r="AH72" s="1940"/>
      <c r="AI72" s="795"/>
      <c r="AJ72" s="322"/>
      <c r="AK72" s="322"/>
    </row>
    <row r="73" spans="1:37" ht="12">
      <c r="A73" s="816" t="s">
        <v>136</v>
      </c>
      <c r="B73" s="817"/>
      <c r="C73" s="818">
        <v>91.13</v>
      </c>
      <c r="D73" s="819">
        <v>96.7</v>
      </c>
      <c r="E73" s="819">
        <v>91.58</v>
      </c>
      <c r="F73" s="820">
        <v>91.49</v>
      </c>
      <c r="G73" s="821">
        <v>97.28</v>
      </c>
      <c r="H73" s="821">
        <v>91.93</v>
      </c>
      <c r="I73" s="1932">
        <v>91.75</v>
      </c>
      <c r="J73" s="2136">
        <v>97.3</v>
      </c>
      <c r="K73" s="2136">
        <v>92.1</v>
      </c>
      <c r="L73" s="2126">
        <v>0.1699999999999875</v>
      </c>
      <c r="M73" s="743"/>
      <c r="N73" s="2144"/>
      <c r="O73" s="737"/>
      <c r="P73" s="765"/>
      <c r="Q73" s="765"/>
      <c r="R73" s="765"/>
      <c r="S73" s="765"/>
      <c r="T73" s="765"/>
      <c r="U73" s="765"/>
      <c r="V73" s="765"/>
      <c r="W73" s="765"/>
      <c r="X73" s="765"/>
      <c r="Y73" s="795"/>
      <c r="Z73" s="765"/>
      <c r="AA73" s="765"/>
      <c r="AB73" s="765"/>
      <c r="AC73" s="765"/>
      <c r="AD73" s="765"/>
      <c r="AE73" s="765"/>
      <c r="AF73" s="765"/>
      <c r="AG73" s="765"/>
      <c r="AH73" s="765"/>
      <c r="AI73" s="795"/>
      <c r="AJ73" s="322"/>
      <c r="AK73" s="322"/>
    </row>
    <row r="74" spans="1:37" ht="12">
      <c r="A74" s="2302"/>
      <c r="B74" s="2302"/>
      <c r="C74" s="823"/>
      <c r="D74" s="823"/>
      <c r="E74" s="823"/>
      <c r="F74" s="2303"/>
      <c r="G74" s="2303"/>
      <c r="H74" s="2303"/>
      <c r="I74" s="2138"/>
      <c r="J74" s="2138"/>
      <c r="K74" s="2138"/>
      <c r="L74" s="2138"/>
      <c r="M74" s="810"/>
      <c r="N74" s="2144"/>
      <c r="O74" s="737"/>
      <c r="P74" s="765"/>
      <c r="Q74" s="765"/>
      <c r="R74" s="765"/>
      <c r="S74" s="765"/>
      <c r="T74" s="765"/>
      <c r="U74" s="765"/>
      <c r="V74" s="765"/>
      <c r="W74" s="765"/>
      <c r="X74" s="765"/>
      <c r="Y74" s="795"/>
      <c r="Z74" s="765"/>
      <c r="AA74" s="765"/>
      <c r="AB74" s="765"/>
      <c r="AC74" s="765"/>
      <c r="AD74" s="765"/>
      <c r="AE74" s="765"/>
      <c r="AF74" s="765"/>
      <c r="AG74" s="765"/>
      <c r="AH74" s="765"/>
      <c r="AI74" s="795"/>
      <c r="AJ74" s="322"/>
      <c r="AK74" s="322"/>
    </row>
    <row r="75" spans="1:37" ht="19.5" customHeight="1">
      <c r="A75" s="755"/>
      <c r="B75" s="755"/>
      <c r="C75" s="755"/>
      <c r="D75" s="755"/>
      <c r="E75" s="755"/>
      <c r="F75" s="822"/>
      <c r="G75" s="822"/>
      <c r="H75" s="822"/>
      <c r="I75" s="2137"/>
      <c r="J75" s="2137"/>
      <c r="K75" s="2137"/>
      <c r="L75" s="2137"/>
      <c r="M75" s="810"/>
      <c r="N75" s="810"/>
      <c r="O75" s="737"/>
      <c r="P75" s="765"/>
      <c r="Q75" s="765"/>
      <c r="R75" s="765"/>
      <c r="S75" s="765"/>
      <c r="T75" s="765"/>
      <c r="U75" s="765"/>
      <c r="V75" s="765"/>
      <c r="W75" s="765"/>
      <c r="X75" s="765"/>
      <c r="Y75" s="795"/>
      <c r="Z75" s="765"/>
      <c r="AA75" s="765"/>
      <c r="AB75" s="765"/>
      <c r="AC75" s="765"/>
      <c r="AD75" s="765"/>
      <c r="AE75" s="765"/>
      <c r="AF75" s="765"/>
      <c r="AG75" s="765"/>
      <c r="AH75" s="765"/>
      <c r="AI75" s="795"/>
      <c r="AJ75" s="322"/>
      <c r="AK75" s="322"/>
    </row>
    <row r="76" spans="1:37" ht="19.5" customHeight="1">
      <c r="A76" s="755"/>
      <c r="B76" s="755"/>
      <c r="C76" s="755"/>
      <c r="D76" s="755"/>
      <c r="E76" s="755"/>
      <c r="F76" s="822"/>
      <c r="G76" s="822"/>
      <c r="H76" s="822"/>
      <c r="I76" s="2137"/>
      <c r="J76" s="2137"/>
      <c r="K76" s="2137"/>
      <c r="L76" s="2137"/>
      <c r="M76" s="810"/>
      <c r="N76" s="810"/>
      <c r="O76" s="737"/>
      <c r="P76" s="765"/>
      <c r="Q76" s="765"/>
      <c r="R76" s="765"/>
      <c r="S76" s="765"/>
      <c r="T76" s="765"/>
      <c r="U76" s="765"/>
      <c r="V76" s="765"/>
      <c r="W76" s="765"/>
      <c r="X76" s="765"/>
      <c r="Y76" s="795"/>
      <c r="Z76" s="765"/>
      <c r="AA76" s="765"/>
      <c r="AB76" s="765"/>
      <c r="AC76" s="765"/>
      <c r="AD76" s="765"/>
      <c r="AE76" s="765"/>
      <c r="AF76" s="765"/>
      <c r="AG76" s="765"/>
      <c r="AH76" s="765"/>
      <c r="AI76" s="795"/>
      <c r="AJ76" s="322"/>
      <c r="AK76" s="322"/>
    </row>
    <row r="77" spans="1:37" ht="12">
      <c r="A77" s="530"/>
      <c r="B77" s="530"/>
      <c r="C77" s="530"/>
      <c r="D77" s="530"/>
      <c r="E77" s="530"/>
      <c r="F77" s="824"/>
      <c r="G77" s="824"/>
      <c r="H77" s="824"/>
      <c r="I77" s="2139"/>
      <c r="J77" s="2139"/>
      <c r="K77" s="2139"/>
      <c r="L77" s="2139"/>
      <c r="M77" s="810"/>
      <c r="N77" s="322"/>
      <c r="O77" s="737"/>
      <c r="P77" s="2157"/>
      <c r="Q77" s="2157"/>
      <c r="R77" s="2157"/>
      <c r="S77" s="2157"/>
      <c r="T77" s="2157"/>
      <c r="U77" s="2157"/>
      <c r="V77" s="2157"/>
      <c r="W77" s="2157"/>
      <c r="X77" s="2157"/>
      <c r="Y77" s="795"/>
      <c r="Z77" s="2157"/>
      <c r="AA77" s="2157"/>
      <c r="AB77" s="2157"/>
      <c r="AC77" s="2157"/>
      <c r="AD77" s="2157"/>
      <c r="AE77" s="2157"/>
      <c r="AF77" s="2157"/>
      <c r="AG77" s="2157"/>
      <c r="AH77" s="2157"/>
      <c r="AI77" s="795"/>
      <c r="AJ77" s="322"/>
      <c r="AK77" s="322"/>
    </row>
    <row r="78" spans="1:37" ht="12">
      <c r="A78" s="530"/>
      <c r="B78" s="530"/>
      <c r="C78" s="530"/>
      <c r="D78" s="530"/>
      <c r="E78" s="530"/>
      <c r="F78" s="824"/>
      <c r="G78" s="824"/>
      <c r="H78" s="824"/>
      <c r="I78" s="2139"/>
      <c r="J78" s="2139"/>
      <c r="K78" s="2139"/>
      <c r="L78" s="2139"/>
      <c r="M78" s="810"/>
      <c r="N78" s="322"/>
      <c r="O78" s="737"/>
      <c r="P78" s="2157"/>
      <c r="Q78" s="2157"/>
      <c r="R78" s="2157"/>
      <c r="S78" s="2157"/>
      <c r="T78" s="2157"/>
      <c r="U78" s="2157"/>
      <c r="V78" s="2157"/>
      <c r="W78" s="2157"/>
      <c r="X78" s="2157"/>
      <c r="Y78" s="795"/>
      <c r="Z78" s="2157"/>
      <c r="AA78" s="2157"/>
      <c r="AB78" s="2157"/>
      <c r="AC78" s="2157"/>
      <c r="AD78" s="2157"/>
      <c r="AE78" s="2157"/>
      <c r="AF78" s="2157"/>
      <c r="AG78" s="2157"/>
      <c r="AH78" s="2157"/>
      <c r="AI78" s="795"/>
      <c r="AJ78" s="322"/>
      <c r="AK78" s="322"/>
    </row>
    <row r="79" spans="1:37" ht="12">
      <c r="A79" s="530"/>
      <c r="B79" s="530"/>
      <c r="C79" s="530"/>
      <c r="D79" s="530"/>
      <c r="E79" s="530"/>
      <c r="F79" s="824"/>
      <c r="G79" s="824"/>
      <c r="H79" s="824"/>
      <c r="I79" s="2139"/>
      <c r="J79" s="2139"/>
      <c r="K79" s="2139"/>
      <c r="L79" s="2140"/>
      <c r="M79" s="810"/>
      <c r="N79" s="338"/>
      <c r="O79" s="737"/>
      <c r="P79" s="765"/>
      <c r="Q79" s="765"/>
      <c r="R79" s="765"/>
      <c r="S79" s="765"/>
      <c r="T79" s="765"/>
      <c r="U79" s="765"/>
      <c r="V79" s="765"/>
      <c r="W79" s="765"/>
      <c r="X79" s="765"/>
      <c r="Y79" s="795"/>
      <c r="Z79" s="765"/>
      <c r="AA79" s="765"/>
      <c r="AB79" s="765"/>
      <c r="AC79" s="765"/>
      <c r="AD79" s="765"/>
      <c r="AE79" s="765"/>
      <c r="AF79" s="765"/>
      <c r="AG79" s="765"/>
      <c r="AH79" s="765"/>
      <c r="AI79" s="795"/>
      <c r="AJ79" s="322"/>
      <c r="AK79" s="322"/>
    </row>
    <row r="80" spans="1:37" ht="12">
      <c r="A80" s="530"/>
      <c r="B80" s="530"/>
      <c r="C80" s="530"/>
      <c r="D80" s="530"/>
      <c r="E80" s="530"/>
      <c r="F80" s="824"/>
      <c r="G80" s="824"/>
      <c r="H80" s="824"/>
      <c r="I80" s="2139"/>
      <c r="J80" s="2139"/>
      <c r="K80" s="2139"/>
      <c r="L80" s="2140"/>
      <c r="M80" s="810"/>
      <c r="N80" s="338"/>
      <c r="O80" s="737"/>
      <c r="P80" s="2158"/>
      <c r="Q80" s="2158"/>
      <c r="R80" s="2158"/>
      <c r="S80" s="2158"/>
      <c r="T80" s="2158"/>
      <c r="U80" s="2158"/>
      <c r="V80" s="2158"/>
      <c r="W80" s="2158"/>
      <c r="X80" s="2158"/>
      <c r="Y80" s="795"/>
      <c r="Z80" s="2158"/>
      <c r="AA80" s="2158"/>
      <c r="AB80" s="2158"/>
      <c r="AC80" s="2158"/>
      <c r="AD80" s="2158"/>
      <c r="AE80" s="2158"/>
      <c r="AF80" s="2158"/>
      <c r="AG80" s="2158"/>
      <c r="AH80" s="2158"/>
      <c r="AI80" s="795"/>
      <c r="AJ80" s="322"/>
      <c r="AK80" s="322"/>
    </row>
    <row r="81" spans="1:37" ht="12">
      <c r="A81" s="530"/>
      <c r="B81" s="530"/>
      <c r="C81" s="530"/>
      <c r="D81" s="530"/>
      <c r="E81" s="530"/>
      <c r="F81" s="824"/>
      <c r="G81" s="824"/>
      <c r="H81" s="824"/>
      <c r="I81" s="2139"/>
      <c r="J81" s="2139"/>
      <c r="K81" s="2139"/>
      <c r="L81" s="2140"/>
      <c r="M81" s="810"/>
      <c r="N81" s="322"/>
      <c r="O81" s="737"/>
      <c r="P81" s="2158"/>
      <c r="Q81" s="2158"/>
      <c r="R81" s="2158"/>
      <c r="S81" s="2158"/>
      <c r="T81" s="2158"/>
      <c r="U81" s="2158"/>
      <c r="V81" s="2158"/>
      <c r="W81" s="2158"/>
      <c r="X81" s="2158"/>
      <c r="Y81" s="795"/>
      <c r="Z81" s="2158"/>
      <c r="AA81" s="2158"/>
      <c r="AB81" s="2158"/>
      <c r="AC81" s="2158"/>
      <c r="AD81" s="2158"/>
      <c r="AE81" s="2158"/>
      <c r="AF81" s="2158"/>
      <c r="AG81" s="2158"/>
      <c r="AH81" s="2158"/>
      <c r="AI81" s="795"/>
      <c r="AJ81" s="322"/>
      <c r="AK81" s="322"/>
    </row>
    <row r="82" spans="1:37" ht="12">
      <c r="A82" s="530"/>
      <c r="B82" s="530"/>
      <c r="C82" s="530"/>
      <c r="D82" s="530"/>
      <c r="E82" s="530"/>
      <c r="F82" s="530"/>
      <c r="G82" s="530"/>
      <c r="H82" s="530"/>
      <c r="I82" s="2140"/>
      <c r="J82" s="2140"/>
      <c r="K82" s="2140"/>
      <c r="L82" s="2140"/>
      <c r="M82" s="810"/>
      <c r="N82" s="338"/>
      <c r="O82" s="338"/>
      <c r="P82" s="765"/>
      <c r="Q82" s="765"/>
      <c r="R82" s="765"/>
      <c r="S82" s="765"/>
      <c r="T82" s="765"/>
      <c r="U82" s="765"/>
      <c r="V82" s="765"/>
      <c r="W82" s="765"/>
      <c r="X82" s="765"/>
      <c r="Y82" s="795"/>
      <c r="Z82" s="765"/>
      <c r="AA82" s="765"/>
      <c r="AB82" s="765"/>
      <c r="AC82" s="765"/>
      <c r="AD82" s="765"/>
      <c r="AE82" s="765"/>
      <c r="AF82" s="765"/>
      <c r="AG82" s="765"/>
      <c r="AH82" s="765"/>
      <c r="AI82" s="795"/>
      <c r="AJ82" s="322"/>
      <c r="AK82" s="322"/>
    </row>
    <row r="83" spans="1:37" ht="12">
      <c r="A83" s="530"/>
      <c r="B83" s="530"/>
      <c r="C83" s="530"/>
      <c r="D83" s="530"/>
      <c r="E83" s="530"/>
      <c r="F83" s="530"/>
      <c r="G83" s="530"/>
      <c r="H83" s="530"/>
      <c r="I83" s="2140"/>
      <c r="J83" s="2140"/>
      <c r="K83" s="2140"/>
      <c r="L83" s="2140"/>
      <c r="M83" s="810"/>
      <c r="N83" s="338"/>
      <c r="O83" s="338"/>
      <c r="P83" s="652"/>
      <c r="Q83" s="652"/>
      <c r="R83" s="652"/>
      <c r="S83" s="652"/>
      <c r="T83" s="652"/>
      <c r="U83" s="652"/>
      <c r="V83" s="652"/>
      <c r="W83" s="652"/>
      <c r="X83" s="652"/>
      <c r="Y83" s="652"/>
      <c r="Z83" s="652"/>
      <c r="AA83" s="652"/>
      <c r="AB83" s="652"/>
      <c r="AC83" s="652"/>
      <c r="AD83" s="652"/>
      <c r="AE83" s="652"/>
      <c r="AF83" s="652"/>
      <c r="AG83" s="652"/>
      <c r="AH83" s="652"/>
      <c r="AI83" s="652"/>
      <c r="AJ83" s="322"/>
      <c r="AK83" s="322"/>
    </row>
    <row r="84" spans="1:37" ht="12">
      <c r="A84" s="530"/>
      <c r="B84" s="530"/>
      <c r="C84" s="530"/>
      <c r="D84" s="530"/>
      <c r="E84" s="530"/>
      <c r="F84" s="530"/>
      <c r="G84" s="530"/>
      <c r="H84" s="530"/>
      <c r="I84" s="2140"/>
      <c r="J84" s="2140"/>
      <c r="K84" s="2140"/>
      <c r="L84" s="2140"/>
      <c r="M84" s="810"/>
      <c r="N84" s="322"/>
      <c r="O84" s="322"/>
      <c r="P84" s="750"/>
      <c r="Q84" s="750"/>
      <c r="R84" s="750"/>
      <c r="S84" s="750"/>
      <c r="T84" s="750"/>
      <c r="U84" s="750"/>
      <c r="V84" s="750"/>
      <c r="W84" s="750"/>
      <c r="X84" s="750"/>
      <c r="Y84" s="750"/>
      <c r="Z84" s="750"/>
      <c r="AA84" s="750"/>
      <c r="AB84" s="750"/>
      <c r="AC84" s="750"/>
      <c r="AD84" s="750"/>
      <c r="AE84" s="750"/>
      <c r="AF84" s="750"/>
      <c r="AG84" s="750"/>
      <c r="AH84" s="750"/>
      <c r="AI84" s="322"/>
      <c r="AJ84" s="322"/>
      <c r="AK84" s="322"/>
    </row>
    <row r="85" spans="1:37" ht="12">
      <c r="A85" s="530"/>
      <c r="B85" s="530"/>
      <c r="C85" s="530"/>
      <c r="D85" s="530"/>
      <c r="E85" s="530"/>
      <c r="F85" s="530"/>
      <c r="G85" s="530"/>
      <c r="H85" s="530"/>
      <c r="I85" s="2140"/>
      <c r="J85" s="2140"/>
      <c r="K85" s="2140"/>
      <c r="L85" s="2140"/>
      <c r="M85" s="322"/>
      <c r="N85" s="322"/>
      <c r="O85" s="322"/>
      <c r="P85" s="750"/>
      <c r="Q85" s="750"/>
      <c r="R85" s="750"/>
      <c r="S85" s="750"/>
      <c r="T85" s="750"/>
      <c r="U85" s="750"/>
      <c r="V85" s="750"/>
      <c r="W85" s="750"/>
      <c r="X85" s="750"/>
      <c r="Y85" s="750"/>
      <c r="Z85" s="750"/>
      <c r="AA85" s="750"/>
      <c r="AB85" s="750"/>
      <c r="AC85" s="750"/>
      <c r="AD85" s="750"/>
      <c r="AE85" s="750"/>
      <c r="AF85" s="750"/>
      <c r="AG85" s="750"/>
      <c r="AH85" s="750"/>
      <c r="AI85" s="322"/>
      <c r="AJ85" s="322"/>
      <c r="AK85" s="322"/>
    </row>
    <row r="86" spans="1:37" ht="12">
      <c r="A86" s="530"/>
      <c r="B86" s="530"/>
      <c r="C86" s="530"/>
      <c r="D86" s="530"/>
      <c r="E86" s="530"/>
      <c r="F86" s="530"/>
      <c r="G86" s="530"/>
      <c r="H86" s="530"/>
      <c r="I86" s="2140"/>
      <c r="J86" s="2140"/>
      <c r="K86" s="2140"/>
      <c r="L86" s="2140"/>
      <c r="M86" s="322"/>
      <c r="N86" s="322"/>
      <c r="O86" s="322"/>
      <c r="P86" s="750"/>
      <c r="Q86" s="750"/>
      <c r="R86" s="750"/>
      <c r="S86" s="750"/>
      <c r="T86" s="750"/>
      <c r="U86" s="750"/>
      <c r="V86" s="750"/>
      <c r="W86" s="750"/>
      <c r="X86" s="750"/>
      <c r="Y86" s="750"/>
      <c r="Z86" s="750"/>
      <c r="AA86" s="750"/>
      <c r="AB86" s="750"/>
      <c r="AC86" s="750"/>
      <c r="AD86" s="750"/>
      <c r="AE86" s="750"/>
      <c r="AF86" s="750"/>
      <c r="AG86" s="750"/>
      <c r="AH86" s="750"/>
      <c r="AI86" s="322"/>
      <c r="AJ86" s="322"/>
      <c r="AK86" s="322"/>
    </row>
    <row r="87" spans="1:37" ht="12">
      <c r="A87" s="530"/>
      <c r="B87" s="530"/>
      <c r="C87" s="530"/>
      <c r="D87" s="530"/>
      <c r="E87" s="530"/>
      <c r="F87" s="530"/>
      <c r="G87" s="530"/>
      <c r="H87" s="530"/>
      <c r="I87" s="2140"/>
      <c r="J87" s="2140"/>
      <c r="K87" s="2140"/>
      <c r="L87" s="2140"/>
      <c r="N87" s="322"/>
      <c r="O87" s="322"/>
      <c r="P87" s="750"/>
      <c r="Q87" s="750"/>
      <c r="R87" s="750"/>
      <c r="S87" s="750"/>
      <c r="T87" s="750"/>
      <c r="U87" s="750"/>
      <c r="V87" s="750"/>
      <c r="W87" s="750"/>
      <c r="X87" s="750"/>
      <c r="Y87" s="2159"/>
      <c r="Z87" s="2160"/>
      <c r="AA87" s="2160"/>
      <c r="AB87" s="2160"/>
      <c r="AC87" s="2160"/>
      <c r="AD87" s="2160"/>
      <c r="AE87" s="2160"/>
      <c r="AF87" s="322"/>
      <c r="AG87" s="322"/>
      <c r="AH87" s="750"/>
      <c r="AI87" s="322"/>
      <c r="AJ87" s="322"/>
      <c r="AK87" s="322"/>
    </row>
    <row r="88" spans="1:37" ht="12">
      <c r="A88" s="530"/>
      <c r="B88" s="530"/>
      <c r="C88" s="530"/>
      <c r="D88" s="530"/>
      <c r="E88" s="530"/>
      <c r="F88" s="530"/>
      <c r="G88" s="530"/>
      <c r="H88" s="530"/>
      <c r="I88" s="2140"/>
      <c r="J88" s="2140"/>
      <c r="K88" s="2140"/>
      <c r="L88" s="2140"/>
      <c r="N88" s="322"/>
      <c r="O88" s="322"/>
      <c r="P88" s="750"/>
      <c r="Q88" s="750"/>
      <c r="R88" s="750"/>
      <c r="S88" s="750"/>
      <c r="T88" s="750"/>
      <c r="U88" s="750"/>
      <c r="V88" s="750"/>
      <c r="W88" s="750"/>
      <c r="X88" s="750"/>
      <c r="Y88" s="2159"/>
      <c r="Z88" s="2160"/>
      <c r="AA88" s="2160"/>
      <c r="AB88" s="2160"/>
      <c r="AC88" s="2160"/>
      <c r="AD88" s="2160"/>
      <c r="AE88" s="2160"/>
      <c r="AF88" s="322"/>
      <c r="AG88" s="322"/>
      <c r="AH88" s="750"/>
      <c r="AI88" s="322"/>
      <c r="AJ88" s="322"/>
      <c r="AK88" s="322"/>
    </row>
    <row r="89" spans="1:37" ht="12">
      <c r="A89" s="530"/>
      <c r="B89" s="530"/>
      <c r="C89" s="825"/>
      <c r="D89" s="825"/>
      <c r="E89" s="825"/>
      <c r="F89" s="825"/>
      <c r="G89" s="825"/>
      <c r="H89" s="825"/>
      <c r="I89" s="2141"/>
      <c r="J89" s="2141"/>
      <c r="K89" s="2141"/>
      <c r="L89" s="2141"/>
      <c r="N89" s="322"/>
      <c r="O89" s="322"/>
      <c r="P89" s="750"/>
      <c r="Q89" s="750"/>
      <c r="R89" s="750"/>
      <c r="S89" s="750"/>
      <c r="T89" s="750"/>
      <c r="U89" s="750"/>
      <c r="V89" s="750"/>
      <c r="W89" s="750"/>
      <c r="X89" s="750"/>
      <c r="Y89" s="2159"/>
      <c r="Z89" s="2160"/>
      <c r="AA89" s="2160"/>
      <c r="AB89" s="2160"/>
      <c r="AC89" s="2160"/>
      <c r="AD89" s="2160"/>
      <c r="AE89" s="2160"/>
      <c r="AF89" s="322"/>
      <c r="AG89" s="322"/>
      <c r="AH89" s="750"/>
      <c r="AI89" s="322"/>
      <c r="AJ89" s="322"/>
      <c r="AK89" s="322"/>
    </row>
    <row r="90" spans="1:37" ht="12">
      <c r="A90" s="530"/>
      <c r="B90" s="530"/>
      <c r="C90" s="825"/>
      <c r="D90" s="825"/>
      <c r="E90" s="825"/>
      <c r="F90" s="825"/>
      <c r="G90" s="825"/>
      <c r="H90" s="825"/>
      <c r="I90" s="2141"/>
      <c r="J90" s="2141"/>
      <c r="K90" s="2141"/>
      <c r="L90" s="2141"/>
      <c r="N90" s="322"/>
      <c r="O90" s="322"/>
      <c r="P90" s="750"/>
      <c r="Q90" s="750"/>
      <c r="R90" s="750"/>
      <c r="S90" s="750"/>
      <c r="T90" s="750"/>
      <c r="U90" s="750"/>
      <c r="V90" s="750"/>
      <c r="W90" s="750"/>
      <c r="X90" s="750"/>
      <c r="Y90" s="2159"/>
      <c r="Z90" s="2161"/>
      <c r="AA90" s="2161"/>
      <c r="AB90" s="2161"/>
      <c r="AC90" s="2161"/>
      <c r="AD90" s="2161"/>
      <c r="AE90" s="2161"/>
      <c r="AF90" s="322"/>
      <c r="AG90" s="322"/>
      <c r="AH90" s="750"/>
      <c r="AI90" s="322"/>
      <c r="AJ90" s="322"/>
      <c r="AK90" s="322"/>
    </row>
    <row r="91" spans="1:37" ht="12">
      <c r="A91" s="530"/>
      <c r="B91" s="530"/>
      <c r="C91" s="825"/>
      <c r="D91" s="825"/>
      <c r="E91" s="825"/>
      <c r="F91" s="825"/>
      <c r="G91" s="825"/>
      <c r="H91" s="825"/>
      <c r="I91" s="2141"/>
      <c r="J91" s="2141"/>
      <c r="K91" s="2141"/>
      <c r="L91" s="2141"/>
      <c r="N91" s="322"/>
      <c r="O91" s="322"/>
      <c r="P91" s="750"/>
      <c r="Q91" s="750"/>
      <c r="R91" s="750"/>
      <c r="S91" s="750"/>
      <c r="T91" s="750"/>
      <c r="U91" s="750"/>
      <c r="V91" s="750"/>
      <c r="W91" s="750"/>
      <c r="X91" s="750"/>
      <c r="Y91" s="563"/>
      <c r="Z91" s="750"/>
      <c r="AA91" s="750"/>
      <c r="AB91" s="750"/>
      <c r="AC91" s="750"/>
      <c r="AD91" s="750"/>
      <c r="AE91" s="750"/>
      <c r="AF91" s="750"/>
      <c r="AG91" s="750"/>
      <c r="AH91" s="750"/>
      <c r="AI91" s="322"/>
      <c r="AJ91" s="322"/>
      <c r="AK91" s="322"/>
    </row>
    <row r="92" spans="1:37" ht="12">
      <c r="A92" s="530"/>
      <c r="B92" s="530"/>
      <c r="C92" s="825"/>
      <c r="D92" s="825"/>
      <c r="E92" s="825"/>
      <c r="F92" s="825"/>
      <c r="G92" s="825"/>
      <c r="H92" s="825"/>
      <c r="I92" s="2141"/>
      <c r="J92" s="2141"/>
      <c r="K92" s="2141"/>
      <c r="L92" s="2141"/>
      <c r="N92" s="322"/>
      <c r="O92" s="322"/>
      <c r="P92" s="750"/>
      <c r="Q92" s="750"/>
      <c r="R92" s="750"/>
      <c r="S92" s="750"/>
      <c r="T92" s="750"/>
      <c r="U92" s="750"/>
      <c r="V92" s="750"/>
      <c r="W92" s="750"/>
      <c r="X92" s="750"/>
      <c r="Y92" s="563"/>
      <c r="Z92" s="563"/>
      <c r="AA92" s="750"/>
      <c r="AB92" s="750"/>
      <c r="AC92" s="750"/>
      <c r="AD92" s="750"/>
      <c r="AE92" s="750"/>
      <c r="AF92" s="750"/>
      <c r="AG92" s="750"/>
      <c r="AH92" s="750"/>
      <c r="AI92" s="322"/>
      <c r="AJ92" s="322"/>
      <c r="AK92" s="322"/>
    </row>
    <row r="93" spans="1:37" ht="12">
      <c r="A93" s="530"/>
      <c r="B93" s="530"/>
      <c r="C93" s="825"/>
      <c r="D93" s="825"/>
      <c r="E93" s="825"/>
      <c r="F93" s="825"/>
      <c r="G93" s="825"/>
      <c r="H93" s="825"/>
      <c r="I93" s="2141"/>
      <c r="J93" s="2141"/>
      <c r="K93" s="2141"/>
      <c r="L93" s="2141"/>
      <c r="N93" s="322"/>
      <c r="O93" s="322"/>
      <c r="P93" s="750"/>
      <c r="Q93" s="750"/>
      <c r="R93" s="750"/>
      <c r="S93" s="750"/>
      <c r="T93" s="750"/>
      <c r="U93" s="750"/>
      <c r="V93" s="750"/>
      <c r="W93" s="750"/>
      <c r="X93" s="750"/>
      <c r="Y93" s="750"/>
      <c r="Z93" s="750"/>
      <c r="AA93" s="750"/>
      <c r="AB93" s="750"/>
      <c r="AC93" s="750"/>
      <c r="AD93" s="750"/>
      <c r="AE93" s="750"/>
      <c r="AF93" s="750"/>
      <c r="AG93" s="750"/>
      <c r="AH93" s="750"/>
      <c r="AI93" s="322"/>
      <c r="AJ93" s="322"/>
      <c r="AK93" s="322"/>
    </row>
    <row r="94" spans="1:37" ht="12">
      <c r="A94" s="530"/>
      <c r="B94" s="530"/>
      <c r="C94" s="825"/>
      <c r="D94" s="825"/>
      <c r="E94" s="825"/>
      <c r="F94" s="825"/>
      <c r="G94" s="825"/>
      <c r="H94" s="825"/>
      <c r="I94" s="2141"/>
      <c r="J94" s="2141"/>
      <c r="K94" s="2141"/>
      <c r="L94" s="2141"/>
      <c r="N94" s="322"/>
      <c r="O94" s="322"/>
      <c r="P94" s="750"/>
      <c r="Q94" s="750"/>
      <c r="R94" s="750"/>
      <c r="S94" s="750"/>
      <c r="T94" s="750"/>
      <c r="U94" s="750"/>
      <c r="V94" s="750"/>
      <c r="W94" s="750"/>
      <c r="X94" s="750"/>
      <c r="Y94" s="2162"/>
      <c r="Z94" s="2162"/>
      <c r="AA94" s="750"/>
      <c r="AB94" s="750"/>
      <c r="AC94" s="750"/>
      <c r="AD94" s="750"/>
      <c r="AE94" s="750"/>
      <c r="AF94" s="750"/>
      <c r="AG94" s="750"/>
      <c r="AH94" s="750"/>
      <c r="AI94" s="322"/>
      <c r="AJ94" s="322"/>
      <c r="AK94" s="322"/>
    </row>
    <row r="95" spans="1:37" ht="12">
      <c r="A95" s="530"/>
      <c r="B95" s="530"/>
      <c r="C95" s="825"/>
      <c r="D95" s="825"/>
      <c r="E95" s="825"/>
      <c r="F95" s="825"/>
      <c r="G95" s="825"/>
      <c r="H95" s="825"/>
      <c r="I95" s="2141"/>
      <c r="J95" s="2141"/>
      <c r="K95" s="2141"/>
      <c r="L95" s="2141"/>
      <c r="N95" s="322"/>
      <c r="O95" s="322"/>
      <c r="P95" s="750"/>
      <c r="Q95" s="750"/>
      <c r="R95" s="750"/>
      <c r="S95" s="750"/>
      <c r="T95" s="750"/>
      <c r="U95" s="750"/>
      <c r="V95" s="750"/>
      <c r="W95" s="750"/>
      <c r="X95" s="750"/>
      <c r="Y95" s="2162"/>
      <c r="Z95" s="2162"/>
      <c r="AA95" s="750"/>
      <c r="AB95" s="750"/>
      <c r="AC95" s="750"/>
      <c r="AD95" s="750"/>
      <c r="AE95" s="750"/>
      <c r="AF95" s="750"/>
      <c r="AG95" s="750"/>
      <c r="AH95" s="750"/>
      <c r="AI95" s="322"/>
      <c r="AJ95" s="322"/>
      <c r="AK95" s="322"/>
    </row>
    <row r="96" spans="1:37" ht="12">
      <c r="A96" s="530"/>
      <c r="B96" s="530"/>
      <c r="C96" s="530"/>
      <c r="D96" s="530"/>
      <c r="E96" s="530"/>
      <c r="F96" s="530"/>
      <c r="G96" s="530"/>
      <c r="H96" s="530"/>
      <c r="I96" s="2140"/>
      <c r="J96" s="2140"/>
      <c r="K96" s="2140"/>
      <c r="L96" s="2140"/>
      <c r="N96" s="322"/>
      <c r="O96" s="322"/>
      <c r="P96" s="750"/>
      <c r="Q96" s="750"/>
      <c r="R96" s="750"/>
      <c r="S96" s="750"/>
      <c r="T96" s="750"/>
      <c r="U96" s="750"/>
      <c r="V96" s="750"/>
      <c r="W96" s="750"/>
      <c r="X96" s="750"/>
      <c r="Y96" s="2162"/>
      <c r="Z96" s="2162"/>
      <c r="AA96" s="750"/>
      <c r="AB96" s="750"/>
      <c r="AC96" s="750"/>
      <c r="AD96" s="750"/>
      <c r="AE96" s="750"/>
      <c r="AF96" s="750"/>
      <c r="AG96" s="750"/>
      <c r="AH96" s="750"/>
      <c r="AI96" s="322"/>
      <c r="AJ96" s="322"/>
      <c r="AK96" s="322"/>
    </row>
    <row r="97" spans="1:37" ht="12">
      <c r="A97" s="530"/>
      <c r="B97" s="530"/>
      <c r="C97" s="530"/>
      <c r="D97" s="530"/>
      <c r="E97" s="530"/>
      <c r="F97" s="530"/>
      <c r="G97" s="530"/>
      <c r="H97" s="530"/>
      <c r="I97" s="2140"/>
      <c r="J97" s="2140"/>
      <c r="K97" s="2140"/>
      <c r="L97" s="2140"/>
      <c r="N97" s="322"/>
      <c r="O97" s="322"/>
      <c r="P97" s="750"/>
      <c r="Q97" s="750"/>
      <c r="R97" s="750"/>
      <c r="S97" s="750"/>
      <c r="T97" s="750"/>
      <c r="U97" s="750"/>
      <c r="V97" s="750"/>
      <c r="W97" s="750"/>
      <c r="X97" s="750"/>
      <c r="Y97" s="2163"/>
      <c r="Z97" s="2163"/>
      <c r="AA97" s="750"/>
      <c r="AB97" s="750"/>
      <c r="AC97" s="750"/>
      <c r="AD97" s="750"/>
      <c r="AE97" s="750"/>
      <c r="AF97" s="750"/>
      <c r="AG97" s="750"/>
      <c r="AH97" s="750"/>
      <c r="AI97" s="322"/>
      <c r="AJ97" s="322"/>
      <c r="AK97" s="322"/>
    </row>
    <row r="98" spans="1:37" ht="12">
      <c r="A98" s="530"/>
      <c r="B98" s="530"/>
      <c r="C98" s="530"/>
      <c r="D98" s="530"/>
      <c r="E98" s="530"/>
      <c r="F98" s="530"/>
      <c r="G98" s="530"/>
      <c r="H98" s="530"/>
      <c r="I98" s="2140"/>
      <c r="J98" s="2140"/>
      <c r="K98" s="2140"/>
      <c r="L98" s="2140"/>
      <c r="N98" s="322"/>
      <c r="O98" s="322"/>
      <c r="P98" s="750"/>
      <c r="Q98" s="750"/>
      <c r="R98" s="750"/>
      <c r="S98" s="750"/>
      <c r="T98" s="750"/>
      <c r="U98" s="750"/>
      <c r="V98" s="750"/>
      <c r="W98" s="750"/>
      <c r="X98" s="750"/>
      <c r="Y98" s="2163"/>
      <c r="Z98" s="2163"/>
      <c r="AA98" s="750"/>
      <c r="AB98" s="750"/>
      <c r="AC98" s="750"/>
      <c r="AD98" s="750"/>
      <c r="AE98" s="750"/>
      <c r="AF98" s="750"/>
      <c r="AG98" s="750"/>
      <c r="AH98" s="750"/>
      <c r="AI98" s="322"/>
      <c r="AJ98" s="322"/>
      <c r="AK98" s="322"/>
    </row>
    <row r="99" spans="1:37" ht="12">
      <c r="A99" s="530"/>
      <c r="B99" s="530"/>
      <c r="C99" s="530"/>
      <c r="D99" s="530"/>
      <c r="E99" s="530"/>
      <c r="F99" s="530"/>
      <c r="G99" s="530"/>
      <c r="H99" s="530"/>
      <c r="I99" s="2140"/>
      <c r="J99" s="2140"/>
      <c r="K99" s="2140"/>
      <c r="L99" s="2140"/>
      <c r="N99" s="322"/>
      <c r="O99" s="322"/>
      <c r="P99" s="750"/>
      <c r="Q99" s="750"/>
      <c r="R99" s="750"/>
      <c r="S99" s="750"/>
      <c r="T99" s="750"/>
      <c r="U99" s="750"/>
      <c r="V99" s="750"/>
      <c r="W99" s="750"/>
      <c r="X99" s="750"/>
      <c r="Y99" s="2163"/>
      <c r="Z99" s="2163"/>
      <c r="AA99" s="750"/>
      <c r="AB99" s="750"/>
      <c r="AC99" s="750"/>
      <c r="AD99" s="750"/>
      <c r="AE99" s="750"/>
      <c r="AF99" s="750"/>
      <c r="AG99" s="750"/>
      <c r="AH99" s="750"/>
      <c r="AI99" s="322"/>
      <c r="AJ99" s="322"/>
      <c r="AK99" s="322"/>
    </row>
    <row r="100" spans="1:37" ht="12">
      <c r="A100" s="530"/>
      <c r="B100" s="530"/>
      <c r="C100" s="530"/>
      <c r="D100" s="530"/>
      <c r="E100" s="530"/>
      <c r="F100" s="530"/>
      <c r="G100" s="530"/>
      <c r="H100" s="530"/>
      <c r="I100" s="2140"/>
      <c r="J100" s="2140"/>
      <c r="K100" s="2140"/>
      <c r="L100" s="2140"/>
      <c r="N100" s="322"/>
      <c r="O100" s="322"/>
      <c r="P100" s="750"/>
      <c r="Q100" s="750"/>
      <c r="R100" s="750"/>
      <c r="S100" s="750"/>
      <c r="T100" s="750"/>
      <c r="U100" s="750"/>
      <c r="V100" s="750"/>
      <c r="W100" s="750"/>
      <c r="X100" s="750"/>
      <c r="Y100" s="750"/>
      <c r="Z100" s="750"/>
      <c r="AA100" s="750"/>
      <c r="AB100" s="750"/>
      <c r="AC100" s="750"/>
      <c r="AD100" s="750"/>
      <c r="AE100" s="750"/>
      <c r="AF100" s="750"/>
      <c r="AG100" s="750"/>
      <c r="AH100" s="750"/>
      <c r="AI100" s="322"/>
      <c r="AJ100" s="322"/>
      <c r="AK100" s="322"/>
    </row>
    <row r="101" spans="1:37" ht="12">
      <c r="A101" s="530"/>
      <c r="B101" s="530"/>
      <c r="C101" s="530"/>
      <c r="D101" s="530"/>
      <c r="E101" s="530"/>
      <c r="F101" s="530"/>
      <c r="G101" s="530"/>
      <c r="H101" s="530"/>
      <c r="I101" s="2140"/>
      <c r="J101" s="2140"/>
      <c r="K101" s="2140"/>
      <c r="L101" s="2140"/>
      <c r="N101" s="322"/>
      <c r="O101" s="322"/>
      <c r="P101" s="750"/>
      <c r="Q101" s="750"/>
      <c r="R101" s="750"/>
      <c r="S101" s="750"/>
      <c r="T101" s="750"/>
      <c r="U101" s="750"/>
      <c r="V101" s="750"/>
      <c r="W101" s="750"/>
      <c r="X101" s="750"/>
      <c r="Y101" s="750"/>
      <c r="Z101" s="750"/>
      <c r="AA101" s="750"/>
      <c r="AB101" s="750"/>
      <c r="AC101" s="750"/>
      <c r="AD101" s="750"/>
      <c r="AE101" s="750"/>
      <c r="AF101" s="750"/>
      <c r="AG101" s="750"/>
      <c r="AH101" s="750"/>
      <c r="AI101" s="322"/>
      <c r="AJ101" s="322"/>
      <c r="AK101" s="322"/>
    </row>
    <row r="102" spans="1:37" ht="12">
      <c r="A102" s="530"/>
      <c r="B102" s="530"/>
      <c r="C102" s="530"/>
      <c r="D102" s="530"/>
      <c r="E102" s="530"/>
      <c r="F102" s="530"/>
      <c r="G102" s="530"/>
      <c r="H102" s="530"/>
      <c r="I102" s="2140"/>
      <c r="J102" s="2140"/>
      <c r="K102" s="2140"/>
      <c r="L102" s="2140"/>
      <c r="N102" s="322"/>
      <c r="O102" s="322"/>
      <c r="P102" s="750"/>
      <c r="Q102" s="750"/>
      <c r="R102" s="750"/>
      <c r="S102" s="750"/>
      <c r="T102" s="750"/>
      <c r="U102" s="750"/>
      <c r="V102" s="750"/>
      <c r="W102" s="750"/>
      <c r="X102" s="750"/>
      <c r="Y102" s="750"/>
      <c r="Z102" s="750"/>
      <c r="AA102" s="750"/>
      <c r="AB102" s="750"/>
      <c r="AC102" s="750"/>
      <c r="AD102" s="750"/>
      <c r="AE102" s="750"/>
      <c r="AF102" s="750"/>
      <c r="AG102" s="750"/>
      <c r="AH102" s="750"/>
      <c r="AI102" s="322"/>
      <c r="AJ102" s="322"/>
      <c r="AK102" s="322"/>
    </row>
    <row r="103" spans="1:37" ht="12">
      <c r="A103" s="530"/>
      <c r="B103" s="530"/>
      <c r="C103" s="530"/>
      <c r="D103" s="530"/>
      <c r="E103" s="530"/>
      <c r="F103" s="530"/>
      <c r="G103" s="530"/>
      <c r="H103" s="530"/>
      <c r="I103" s="2140"/>
      <c r="J103" s="2140"/>
      <c r="K103" s="2140"/>
      <c r="L103" s="2140"/>
      <c r="N103" s="322"/>
      <c r="O103" s="322"/>
      <c r="P103" s="750"/>
      <c r="Q103" s="750"/>
      <c r="R103" s="750"/>
      <c r="S103" s="750"/>
      <c r="T103" s="750"/>
      <c r="U103" s="750"/>
      <c r="V103" s="750"/>
      <c r="W103" s="750"/>
      <c r="X103" s="750"/>
      <c r="Y103" s="750"/>
      <c r="Z103" s="750"/>
      <c r="AA103" s="750"/>
      <c r="AB103" s="750"/>
      <c r="AC103" s="750"/>
      <c r="AD103" s="750"/>
      <c r="AE103" s="750"/>
      <c r="AF103" s="750"/>
      <c r="AG103" s="750"/>
      <c r="AH103" s="750"/>
      <c r="AI103" s="322"/>
      <c r="AJ103" s="322"/>
      <c r="AK103" s="322"/>
    </row>
    <row r="104" spans="1:37" ht="12">
      <c r="A104" s="530"/>
      <c r="B104" s="530"/>
      <c r="C104" s="530"/>
      <c r="D104" s="530"/>
      <c r="E104" s="530"/>
      <c r="F104" s="530"/>
      <c r="G104" s="530"/>
      <c r="H104" s="530"/>
      <c r="I104" s="2140"/>
      <c r="J104" s="2140"/>
      <c r="K104" s="2140"/>
      <c r="L104" s="2140"/>
      <c r="N104" s="322"/>
      <c r="O104" s="322"/>
      <c r="P104" s="750"/>
      <c r="Q104" s="750"/>
      <c r="R104" s="750"/>
      <c r="S104" s="750"/>
      <c r="T104" s="750"/>
      <c r="U104" s="750"/>
      <c r="V104" s="750"/>
      <c r="W104" s="750"/>
      <c r="X104" s="750"/>
      <c r="Y104" s="750"/>
      <c r="Z104" s="750"/>
      <c r="AA104" s="750"/>
      <c r="AB104" s="750"/>
      <c r="AC104" s="750"/>
      <c r="AD104" s="750"/>
      <c r="AE104" s="750"/>
      <c r="AF104" s="750"/>
      <c r="AG104" s="750"/>
      <c r="AH104" s="750"/>
      <c r="AI104" s="322"/>
      <c r="AJ104" s="322"/>
      <c r="AK104" s="322"/>
    </row>
    <row r="105" spans="1:37" ht="12">
      <c r="A105" s="530"/>
      <c r="B105" s="530"/>
      <c r="C105" s="530"/>
      <c r="D105" s="530"/>
      <c r="E105" s="530"/>
      <c r="F105" s="530"/>
      <c r="G105" s="530"/>
      <c r="H105" s="530"/>
      <c r="I105" s="2140"/>
      <c r="J105" s="2140"/>
      <c r="K105" s="2140"/>
      <c r="L105" s="2140"/>
      <c r="N105" s="322"/>
      <c r="O105" s="322"/>
      <c r="P105" s="750"/>
      <c r="Q105" s="750"/>
      <c r="R105" s="750"/>
      <c r="S105" s="750"/>
      <c r="T105" s="750"/>
      <c r="U105" s="750"/>
      <c r="V105" s="750"/>
      <c r="W105" s="750"/>
      <c r="X105" s="750"/>
      <c r="Y105" s="750"/>
      <c r="Z105" s="750"/>
      <c r="AA105" s="750"/>
      <c r="AB105" s="750"/>
      <c r="AC105" s="750"/>
      <c r="AD105" s="750"/>
      <c r="AE105" s="750"/>
      <c r="AF105" s="750"/>
      <c r="AG105" s="750"/>
      <c r="AH105" s="750"/>
      <c r="AI105" s="322"/>
      <c r="AJ105" s="322"/>
      <c r="AK105" s="322"/>
    </row>
    <row r="106" spans="1:37" ht="12">
      <c r="A106" s="530"/>
      <c r="B106" s="530"/>
      <c r="C106" s="530"/>
      <c r="D106" s="530"/>
      <c r="E106" s="530"/>
      <c r="F106" s="530"/>
      <c r="G106" s="530"/>
      <c r="H106" s="530"/>
      <c r="I106" s="2140"/>
      <c r="J106" s="2140"/>
      <c r="K106" s="2140"/>
      <c r="L106" s="2140"/>
      <c r="N106" s="322"/>
      <c r="O106" s="322"/>
      <c r="P106" s="750"/>
      <c r="Q106" s="750"/>
      <c r="R106" s="750"/>
      <c r="S106" s="750"/>
      <c r="T106" s="750"/>
      <c r="U106" s="750"/>
      <c r="V106" s="750"/>
      <c r="W106" s="750"/>
      <c r="X106" s="750"/>
      <c r="Y106" s="750"/>
      <c r="Z106" s="750"/>
      <c r="AA106" s="750"/>
      <c r="AB106" s="750"/>
      <c r="AC106" s="750"/>
      <c r="AD106" s="750"/>
      <c r="AE106" s="750"/>
      <c r="AF106" s="750"/>
      <c r="AG106" s="750"/>
      <c r="AH106" s="750"/>
      <c r="AI106" s="322"/>
      <c r="AJ106" s="322"/>
      <c r="AK106" s="322"/>
    </row>
    <row r="107" spans="1:37" ht="12">
      <c r="A107" s="530"/>
      <c r="B107" s="530"/>
      <c r="C107" s="530"/>
      <c r="D107" s="530"/>
      <c r="E107" s="530"/>
      <c r="F107" s="530"/>
      <c r="G107" s="530"/>
      <c r="H107" s="530"/>
      <c r="I107" s="2140"/>
      <c r="J107" s="2140"/>
      <c r="K107" s="2140"/>
      <c r="L107" s="2140"/>
      <c r="N107" s="322"/>
      <c r="O107" s="322"/>
      <c r="P107" s="750"/>
      <c r="Q107" s="750"/>
      <c r="R107" s="750"/>
      <c r="S107" s="750"/>
      <c r="T107" s="750"/>
      <c r="U107" s="750"/>
      <c r="V107" s="750"/>
      <c r="W107" s="750"/>
      <c r="X107" s="750"/>
      <c r="Y107" s="750"/>
      <c r="Z107" s="750"/>
      <c r="AA107" s="750"/>
      <c r="AB107" s="750"/>
      <c r="AC107" s="750"/>
      <c r="AD107" s="750"/>
      <c r="AE107" s="750"/>
      <c r="AF107" s="750"/>
      <c r="AG107" s="750"/>
      <c r="AH107" s="750"/>
      <c r="AI107" s="322"/>
      <c r="AJ107" s="322"/>
      <c r="AK107" s="322"/>
    </row>
    <row r="108" spans="1:37" ht="12">
      <c r="A108" s="530"/>
      <c r="B108" s="530"/>
      <c r="C108" s="530"/>
      <c r="D108" s="530"/>
      <c r="E108" s="530"/>
      <c r="F108" s="530"/>
      <c r="G108" s="530"/>
      <c r="H108" s="530"/>
      <c r="I108" s="2140"/>
      <c r="J108" s="2140"/>
      <c r="K108" s="2140"/>
      <c r="L108" s="2140"/>
      <c r="N108" s="322"/>
      <c r="O108" s="322"/>
      <c r="P108" s="750"/>
      <c r="Q108" s="750"/>
      <c r="R108" s="750"/>
      <c r="S108" s="750"/>
      <c r="T108" s="750"/>
      <c r="U108" s="750"/>
      <c r="V108" s="750"/>
      <c r="W108" s="750"/>
      <c r="X108" s="750"/>
      <c r="Y108" s="750"/>
      <c r="Z108" s="750"/>
      <c r="AA108" s="750"/>
      <c r="AB108" s="750"/>
      <c r="AC108" s="750"/>
      <c r="AD108" s="750"/>
      <c r="AE108" s="750"/>
      <c r="AF108" s="750"/>
      <c r="AG108" s="750"/>
      <c r="AH108" s="750"/>
      <c r="AI108" s="322"/>
      <c r="AJ108" s="322"/>
      <c r="AK108" s="322"/>
    </row>
    <row r="109" spans="1:37" ht="12">
      <c r="A109" s="530"/>
      <c r="B109" s="530"/>
      <c r="C109" s="530"/>
      <c r="D109" s="530"/>
      <c r="E109" s="530"/>
      <c r="F109" s="530"/>
      <c r="G109" s="530"/>
      <c r="H109" s="530"/>
      <c r="I109" s="2140"/>
      <c r="J109" s="2140"/>
      <c r="K109" s="2140"/>
      <c r="L109" s="2140"/>
      <c r="N109" s="322"/>
      <c r="O109" s="322"/>
      <c r="P109" s="750"/>
      <c r="Q109" s="750"/>
      <c r="R109" s="750"/>
      <c r="S109" s="750"/>
      <c r="T109" s="750"/>
      <c r="U109" s="750"/>
      <c r="V109" s="750"/>
      <c r="W109" s="750"/>
      <c r="X109" s="750"/>
      <c r="Y109" s="750"/>
      <c r="Z109" s="750"/>
      <c r="AA109" s="750"/>
      <c r="AB109" s="750"/>
      <c r="AC109" s="750"/>
      <c r="AD109" s="750"/>
      <c r="AE109" s="750"/>
      <c r="AF109" s="750"/>
      <c r="AG109" s="750"/>
      <c r="AH109" s="750"/>
      <c r="AI109" s="322"/>
      <c r="AJ109" s="322"/>
      <c r="AK109" s="322"/>
    </row>
    <row r="110" spans="1:37" ht="12">
      <c r="A110" s="530"/>
      <c r="B110" s="530"/>
      <c r="C110" s="530"/>
      <c r="D110" s="530"/>
      <c r="E110" s="530"/>
      <c r="F110" s="530"/>
      <c r="G110" s="530"/>
      <c r="H110" s="530"/>
      <c r="I110" s="2140"/>
      <c r="J110" s="2140"/>
      <c r="K110" s="2140"/>
      <c r="L110" s="2140"/>
      <c r="N110" s="322"/>
      <c r="O110" s="322"/>
      <c r="P110" s="750"/>
      <c r="Q110" s="750"/>
      <c r="R110" s="750"/>
      <c r="S110" s="750"/>
      <c r="T110" s="750"/>
      <c r="U110" s="750"/>
      <c r="V110" s="750"/>
      <c r="W110" s="750"/>
      <c r="X110" s="750"/>
      <c r="Y110" s="750"/>
      <c r="Z110" s="750"/>
      <c r="AA110" s="750"/>
      <c r="AB110" s="750"/>
      <c r="AC110" s="750"/>
      <c r="AD110" s="750"/>
      <c r="AE110" s="750"/>
      <c r="AF110" s="750"/>
      <c r="AG110" s="750"/>
      <c r="AH110" s="750"/>
      <c r="AI110" s="322"/>
      <c r="AJ110" s="322"/>
      <c r="AK110" s="322"/>
    </row>
    <row r="111" spans="1:37" ht="12">
      <c r="A111" s="530"/>
      <c r="B111" s="530"/>
      <c r="C111" s="530"/>
      <c r="D111" s="530"/>
      <c r="E111" s="530"/>
      <c r="F111" s="530"/>
      <c r="G111" s="530"/>
      <c r="H111" s="530"/>
      <c r="I111" s="2140"/>
      <c r="J111" s="2140"/>
      <c r="K111" s="2140"/>
      <c r="L111" s="2140"/>
      <c r="N111" s="322"/>
      <c r="O111" s="322"/>
      <c r="P111" s="750"/>
      <c r="Q111" s="750"/>
      <c r="R111" s="750"/>
      <c r="S111" s="750"/>
      <c r="T111" s="750"/>
      <c r="U111" s="750"/>
      <c r="V111" s="750"/>
      <c r="W111" s="750"/>
      <c r="X111" s="750"/>
      <c r="Y111" s="750"/>
      <c r="Z111" s="750"/>
      <c r="AA111" s="750"/>
      <c r="AB111" s="750"/>
      <c r="AC111" s="750"/>
      <c r="AD111" s="750"/>
      <c r="AE111" s="750"/>
      <c r="AF111" s="750"/>
      <c r="AG111" s="750"/>
      <c r="AH111" s="750"/>
      <c r="AI111" s="322"/>
      <c r="AJ111" s="322"/>
      <c r="AK111" s="322"/>
    </row>
    <row r="112" spans="1:37" ht="12">
      <c r="A112" s="530"/>
      <c r="B112" s="530"/>
      <c r="C112" s="530"/>
      <c r="D112" s="530"/>
      <c r="E112" s="530"/>
      <c r="F112" s="530"/>
      <c r="G112" s="530"/>
      <c r="H112" s="530"/>
      <c r="I112" s="2140"/>
      <c r="J112" s="2140"/>
      <c r="K112" s="2140"/>
      <c r="L112" s="2140"/>
      <c r="N112" s="322"/>
      <c r="O112" s="322"/>
      <c r="P112" s="750"/>
      <c r="Q112" s="750"/>
      <c r="R112" s="750"/>
      <c r="S112" s="750"/>
      <c r="T112" s="750"/>
      <c r="U112" s="750"/>
      <c r="V112" s="750"/>
      <c r="W112" s="750"/>
      <c r="X112" s="750"/>
      <c r="Y112" s="750"/>
      <c r="Z112" s="750"/>
      <c r="AA112" s="750"/>
      <c r="AB112" s="750"/>
      <c r="AC112" s="750"/>
      <c r="AD112" s="750"/>
      <c r="AE112" s="750"/>
      <c r="AF112" s="750"/>
      <c r="AG112" s="750"/>
      <c r="AH112" s="750"/>
      <c r="AI112" s="322"/>
      <c r="AJ112" s="322"/>
      <c r="AK112" s="322"/>
    </row>
    <row r="113" spans="1:12" ht="12">
      <c r="A113" s="530"/>
      <c r="B113" s="530"/>
      <c r="C113" s="530"/>
      <c r="D113" s="530"/>
      <c r="E113" s="530"/>
      <c r="F113" s="530"/>
      <c r="G113" s="530"/>
      <c r="H113" s="530"/>
      <c r="I113" s="2140"/>
      <c r="J113" s="2140"/>
      <c r="K113" s="2140"/>
      <c r="L113" s="2140"/>
    </row>
    <row r="114" spans="1:12" ht="12">
      <c r="A114" s="530"/>
      <c r="B114" s="530"/>
      <c r="C114" s="530"/>
      <c r="D114" s="530"/>
      <c r="E114" s="530"/>
      <c r="F114" s="530"/>
      <c r="G114" s="530"/>
      <c r="H114" s="530"/>
      <c r="I114" s="2140"/>
      <c r="J114" s="2140"/>
      <c r="K114" s="2140"/>
      <c r="L114" s="2140"/>
    </row>
    <row r="115" spans="1:12" ht="12">
      <c r="A115" s="530"/>
      <c r="B115" s="530"/>
      <c r="C115" s="530"/>
      <c r="D115" s="530"/>
      <c r="E115" s="530"/>
      <c r="F115" s="530"/>
      <c r="G115" s="530"/>
      <c r="H115" s="530"/>
      <c r="I115" s="2140"/>
      <c r="J115" s="2140"/>
      <c r="K115" s="2140"/>
      <c r="L115" s="2140"/>
    </row>
    <row r="116" spans="1:12" ht="12">
      <c r="A116" s="530"/>
      <c r="B116" s="530"/>
      <c r="C116" s="530"/>
      <c r="D116" s="530"/>
      <c r="E116" s="530"/>
      <c r="F116" s="530"/>
      <c r="G116" s="530"/>
      <c r="H116" s="530"/>
      <c r="I116" s="2140"/>
      <c r="J116" s="2140"/>
      <c r="K116" s="2140"/>
      <c r="L116" s="2140"/>
    </row>
    <row r="117" spans="1:12" ht="12">
      <c r="A117" s="530"/>
      <c r="B117" s="530"/>
      <c r="C117" s="530"/>
      <c r="D117" s="530"/>
      <c r="E117" s="530"/>
      <c r="F117" s="530"/>
      <c r="G117" s="530"/>
      <c r="H117" s="530"/>
      <c r="I117" s="2140"/>
      <c r="J117" s="2140"/>
      <c r="K117" s="2140"/>
      <c r="L117" s="2140"/>
    </row>
    <row r="118" spans="1:12" ht="12">
      <c r="A118" s="530"/>
      <c r="B118" s="530"/>
      <c r="C118" s="530"/>
      <c r="D118" s="530"/>
      <c r="E118" s="530"/>
      <c r="F118" s="530"/>
      <c r="G118" s="530"/>
      <c r="H118" s="530"/>
      <c r="I118" s="2140"/>
      <c r="J118" s="2140"/>
      <c r="K118" s="2140"/>
      <c r="L118" s="2140"/>
    </row>
    <row r="119" spans="1:12" ht="12">
      <c r="A119" s="530"/>
      <c r="B119" s="530"/>
      <c r="C119" s="530"/>
      <c r="D119" s="530"/>
      <c r="E119" s="530"/>
      <c r="F119" s="530"/>
      <c r="G119" s="530"/>
      <c r="H119" s="530"/>
      <c r="I119" s="2140"/>
      <c r="J119" s="2140"/>
      <c r="K119" s="2140"/>
      <c r="L119" s="2140"/>
    </row>
    <row r="120" spans="1:12" ht="12">
      <c r="A120" s="530"/>
      <c r="B120" s="530"/>
      <c r="C120" s="530"/>
      <c r="D120" s="530"/>
      <c r="E120" s="530"/>
      <c r="F120" s="530"/>
      <c r="G120" s="530"/>
      <c r="H120" s="530"/>
      <c r="I120" s="2140"/>
      <c r="J120" s="2140"/>
      <c r="K120" s="2140"/>
      <c r="L120" s="2140"/>
    </row>
    <row r="121" spans="1:12" ht="12">
      <c r="A121" s="530"/>
      <c r="B121" s="530"/>
      <c r="C121" s="530"/>
      <c r="D121" s="530"/>
      <c r="E121" s="530"/>
      <c r="F121" s="530"/>
      <c r="G121" s="530"/>
      <c r="H121" s="530"/>
      <c r="I121" s="2140"/>
      <c r="J121" s="2140"/>
      <c r="K121" s="2140"/>
      <c r="L121" s="2140"/>
    </row>
    <row r="122" spans="1:12" ht="12">
      <c r="A122" s="530"/>
      <c r="B122" s="530"/>
      <c r="C122" s="530"/>
      <c r="D122" s="530"/>
      <c r="E122" s="530"/>
      <c r="F122" s="530"/>
      <c r="G122" s="530"/>
      <c r="H122" s="530"/>
      <c r="I122" s="2140"/>
      <c r="J122" s="2140"/>
      <c r="K122" s="2140"/>
      <c r="L122" s="2140"/>
    </row>
    <row r="123" spans="1:12" ht="12">
      <c r="A123" s="530"/>
      <c r="B123" s="530"/>
      <c r="C123" s="530"/>
      <c r="D123" s="530"/>
      <c r="E123" s="530"/>
      <c r="F123" s="530"/>
      <c r="G123" s="530"/>
      <c r="H123" s="530"/>
      <c r="I123" s="2140"/>
      <c r="J123" s="2140"/>
      <c r="K123" s="2140"/>
      <c r="L123" s="2140"/>
    </row>
    <row r="124" spans="1:12" ht="12">
      <c r="A124" s="530"/>
      <c r="B124" s="530"/>
      <c r="C124" s="530"/>
      <c r="D124" s="530"/>
      <c r="E124" s="530"/>
      <c r="F124" s="530"/>
      <c r="G124" s="530"/>
      <c r="H124" s="530"/>
      <c r="I124" s="2140"/>
      <c r="J124" s="2140"/>
      <c r="K124" s="2140"/>
      <c r="L124" s="2140"/>
    </row>
    <row r="125" spans="1:12" ht="12">
      <c r="A125" s="530"/>
      <c r="B125" s="530"/>
      <c r="C125" s="530"/>
      <c r="D125" s="530"/>
      <c r="E125" s="530"/>
      <c r="F125" s="530"/>
      <c r="G125" s="530"/>
      <c r="H125" s="530"/>
      <c r="I125" s="2140"/>
      <c r="J125" s="2140"/>
      <c r="K125" s="2140"/>
      <c r="L125" s="2140"/>
    </row>
    <row r="126" spans="1:12" ht="12">
      <c r="A126" s="530"/>
      <c r="B126" s="530"/>
      <c r="C126" s="530"/>
      <c r="D126" s="530"/>
      <c r="E126" s="530"/>
      <c r="F126" s="530"/>
      <c r="G126" s="530"/>
      <c r="H126" s="530"/>
      <c r="I126" s="2140"/>
      <c r="J126" s="2140"/>
      <c r="K126" s="2140"/>
      <c r="L126" s="2140"/>
    </row>
    <row r="127" spans="1:12" ht="12">
      <c r="A127" s="530"/>
      <c r="B127" s="530"/>
      <c r="C127" s="530"/>
      <c r="D127" s="530"/>
      <c r="E127" s="530"/>
      <c r="F127" s="530"/>
      <c r="G127" s="530"/>
      <c r="H127" s="530"/>
      <c r="I127" s="2140"/>
      <c r="J127" s="2140"/>
      <c r="K127" s="2140"/>
      <c r="L127" s="2140"/>
    </row>
    <row r="128" spans="1:12" ht="12">
      <c r="A128" s="530"/>
      <c r="B128" s="530"/>
      <c r="C128" s="530"/>
      <c r="D128" s="530"/>
      <c r="E128" s="530"/>
      <c r="F128" s="530"/>
      <c r="G128" s="530"/>
      <c r="H128" s="530"/>
      <c r="I128" s="2140"/>
      <c r="J128" s="2140"/>
      <c r="K128" s="2140"/>
      <c r="L128" s="2140"/>
    </row>
    <row r="129" spans="1:12" ht="12">
      <c r="A129" s="530"/>
      <c r="B129" s="530"/>
      <c r="C129" s="530"/>
      <c r="D129" s="530"/>
      <c r="E129" s="530"/>
      <c r="F129" s="530"/>
      <c r="G129" s="530"/>
      <c r="H129" s="530"/>
      <c r="I129" s="2140"/>
      <c r="J129" s="2140"/>
      <c r="K129" s="2140"/>
      <c r="L129" s="2140"/>
    </row>
  </sheetData>
  <sheetProtection/>
  <mergeCells count="3">
    <mergeCell ref="A3:A4"/>
    <mergeCell ref="B3:B4"/>
    <mergeCell ref="A62:B63"/>
  </mergeCells>
  <printOptions horizontalCentered="1"/>
  <pageMargins left="0" right="0" top="0.7086614173228347" bottom="0.1968503937007874" header="0.42" footer="0.5118110236220472"/>
  <pageSetup blackAndWhite="1" horizontalDpi="300" verticalDpi="300" orientation="portrait" pageOrder="overThenDown" paperSize="9" scale="82" r:id="rId1"/>
  <headerFooter alignWithMargins="0">
    <oddHeader>&amp;C&amp;F</oddHeader>
    <oddFooter>&amp;C&amp;A</oddFooter>
  </headerFooter>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AF59"/>
  <sheetViews>
    <sheetView view="pageBreakPreview" zoomScale="85" zoomScaleSheetLayoutView="85" zoomScalePageLayoutView="0" workbookViewId="0" topLeftCell="A3">
      <pane xSplit="3" ySplit="2" topLeftCell="D5" activePane="bottomRight" state="frozen"/>
      <selection pane="topLeft" activeCell="H31" sqref="H31"/>
      <selection pane="topRight" activeCell="H31" sqref="H31"/>
      <selection pane="bottomLeft" activeCell="H31" sqref="H31"/>
      <selection pane="bottomRight" activeCell="H31" sqref="H31"/>
    </sheetView>
  </sheetViews>
  <sheetFormatPr defaultColWidth="9.00390625" defaultRowHeight="15.75" customHeight="1"/>
  <cols>
    <col min="1" max="1" width="7.625" style="1030" customWidth="1"/>
    <col min="2" max="2" width="16.00390625" style="1030" customWidth="1"/>
    <col min="3" max="3" width="19.375" style="1030" customWidth="1"/>
    <col min="4" max="4" width="12.875" style="1030" customWidth="1"/>
    <col min="5" max="8" width="7.75390625" style="1030" customWidth="1"/>
    <col min="9" max="9" width="32.75390625" style="1417" customWidth="1"/>
    <col min="10" max="10" width="9.75390625" style="1030" customWidth="1"/>
    <col min="11" max="28" width="7.75390625" style="1030" customWidth="1"/>
    <col min="29" max="31" width="10.75390625" style="1030" customWidth="1"/>
    <col min="32" max="32" width="17.75390625" style="1030" customWidth="1"/>
    <col min="33" max="16384" width="9.125" style="1030" customWidth="1"/>
  </cols>
  <sheetData>
    <row r="1" spans="1:32" ht="21" customHeight="1" thickBot="1">
      <c r="A1" s="1026"/>
      <c r="B1" s="1027" t="s">
        <v>787</v>
      </c>
      <c r="C1" s="1026"/>
      <c r="D1" s="1026"/>
      <c r="E1" s="1028"/>
      <c r="F1" s="1028"/>
      <c r="G1" s="1028"/>
      <c r="H1" s="1028"/>
      <c r="I1" s="1029"/>
      <c r="J1" s="1026"/>
      <c r="K1" s="1026"/>
      <c r="L1" s="1026"/>
      <c r="M1" s="1026"/>
      <c r="N1" s="1026"/>
      <c r="O1" s="1026"/>
      <c r="P1" s="1026"/>
      <c r="Q1" s="1026"/>
      <c r="R1" s="1026"/>
      <c r="S1" s="1026"/>
      <c r="T1" s="1026"/>
      <c r="U1" s="1026"/>
      <c r="V1" s="1026"/>
      <c r="W1" s="1026"/>
      <c r="X1" s="1026"/>
      <c r="Y1" s="1026"/>
      <c r="Z1" s="1026"/>
      <c r="AA1" s="1026"/>
      <c r="AB1" s="1026"/>
      <c r="AC1" s="1026"/>
      <c r="AD1" s="1026"/>
      <c r="AE1" s="1026"/>
      <c r="AF1" s="1026"/>
    </row>
    <row r="2" spans="1:32" s="1034" customFormat="1" ht="17.25" customHeight="1" thickBot="1">
      <c r="A2" s="2219" t="s">
        <v>788</v>
      </c>
      <c r="B2" s="1031" t="s">
        <v>789</v>
      </c>
      <c r="C2" s="2222" t="s">
        <v>790</v>
      </c>
      <c r="D2" s="2225" t="s">
        <v>791</v>
      </c>
      <c r="E2" s="2225" t="s">
        <v>792</v>
      </c>
      <c r="F2" s="2228"/>
      <c r="G2" s="2228"/>
      <c r="H2" s="2229"/>
      <c r="I2" s="2232" t="s">
        <v>793</v>
      </c>
      <c r="J2" s="2235" t="s">
        <v>794</v>
      </c>
      <c r="K2" s="2236"/>
      <c r="L2" s="2236"/>
      <c r="M2" s="2236"/>
      <c r="N2" s="2236"/>
      <c r="O2" s="2211" t="s">
        <v>795</v>
      </c>
      <c r="P2" s="2212"/>
      <c r="Q2" s="2212"/>
      <c r="R2" s="2212"/>
      <c r="S2" s="2212"/>
      <c r="T2" s="2212"/>
      <c r="U2" s="2212"/>
      <c r="V2" s="2212"/>
      <c r="W2" s="2212"/>
      <c r="X2" s="2212"/>
      <c r="Y2" s="2212"/>
      <c r="Z2" s="2212"/>
      <c r="AA2" s="2212"/>
      <c r="AB2" s="2212"/>
      <c r="AC2" s="2212"/>
      <c r="AD2" s="2212"/>
      <c r="AE2" s="2213"/>
      <c r="AF2" s="1033" t="s">
        <v>796</v>
      </c>
    </row>
    <row r="3" spans="1:32" s="1034" customFormat="1" ht="15.75" customHeight="1" thickBot="1">
      <c r="A3" s="2220"/>
      <c r="B3" s="1035"/>
      <c r="C3" s="2223"/>
      <c r="D3" s="2226"/>
      <c r="E3" s="2227"/>
      <c r="F3" s="2230"/>
      <c r="G3" s="2230"/>
      <c r="H3" s="2231"/>
      <c r="I3" s="2233"/>
      <c r="J3" s="2237"/>
      <c r="K3" s="2238"/>
      <c r="L3" s="2238"/>
      <c r="M3" s="2238"/>
      <c r="N3" s="2238"/>
      <c r="O3" s="2211" t="s">
        <v>797</v>
      </c>
      <c r="P3" s="2214"/>
      <c r="Q3" s="2215" t="s">
        <v>798</v>
      </c>
      <c r="R3" s="2214"/>
      <c r="S3" s="2215" t="s">
        <v>799</v>
      </c>
      <c r="T3" s="2214"/>
      <c r="U3" s="2215" t="s">
        <v>800</v>
      </c>
      <c r="V3" s="2214"/>
      <c r="W3" s="2215" t="s">
        <v>801</v>
      </c>
      <c r="X3" s="2214"/>
      <c r="Y3" s="2215" t="s">
        <v>802</v>
      </c>
      <c r="Z3" s="2214"/>
      <c r="AA3" s="2215" t="s">
        <v>803</v>
      </c>
      <c r="AB3" s="2212"/>
      <c r="AC3" s="2216" t="s">
        <v>804</v>
      </c>
      <c r="AD3" s="2217"/>
      <c r="AE3" s="2218"/>
      <c r="AF3" s="1037"/>
    </row>
    <row r="4" spans="1:32" s="1034" customFormat="1" ht="15.75" customHeight="1" thickBot="1">
      <c r="A4" s="2221"/>
      <c r="B4" s="1038" t="s">
        <v>805</v>
      </c>
      <c r="C4" s="2224"/>
      <c r="D4" s="2227"/>
      <c r="E4" s="1039" t="s">
        <v>806</v>
      </c>
      <c r="F4" s="1040" t="s">
        <v>807</v>
      </c>
      <c r="G4" s="1040" t="s">
        <v>808</v>
      </c>
      <c r="H4" s="1041" t="s">
        <v>809</v>
      </c>
      <c r="I4" s="2234"/>
      <c r="J4" s="1042" t="s">
        <v>810</v>
      </c>
      <c r="K4" s="1043" t="s">
        <v>811</v>
      </c>
      <c r="L4" s="1043" t="s">
        <v>812</v>
      </c>
      <c r="M4" s="1043" t="s">
        <v>813</v>
      </c>
      <c r="N4" s="1044" t="s">
        <v>814</v>
      </c>
      <c r="O4" s="1045" t="s">
        <v>815</v>
      </c>
      <c r="P4" s="1046" t="s">
        <v>816</v>
      </c>
      <c r="Q4" s="1047" t="s">
        <v>815</v>
      </c>
      <c r="R4" s="1046" t="s">
        <v>816</v>
      </c>
      <c r="S4" s="1047" t="s">
        <v>815</v>
      </c>
      <c r="T4" s="1046" t="s">
        <v>816</v>
      </c>
      <c r="U4" s="1047" t="s">
        <v>815</v>
      </c>
      <c r="V4" s="1046" t="s">
        <v>816</v>
      </c>
      <c r="W4" s="1047" t="s">
        <v>815</v>
      </c>
      <c r="X4" s="1046" t="s">
        <v>816</v>
      </c>
      <c r="Y4" s="1047" t="s">
        <v>815</v>
      </c>
      <c r="Z4" s="1046" t="s">
        <v>816</v>
      </c>
      <c r="AA4" s="1047" t="s">
        <v>815</v>
      </c>
      <c r="AB4" s="1046" t="s">
        <v>816</v>
      </c>
      <c r="AC4" s="1045" t="s">
        <v>815</v>
      </c>
      <c r="AD4" s="1046" t="s">
        <v>816</v>
      </c>
      <c r="AE4" s="1048" t="s">
        <v>817</v>
      </c>
      <c r="AF4" s="1049" t="s">
        <v>818</v>
      </c>
    </row>
    <row r="5" spans="1:32" s="1034" customFormat="1" ht="6.75" customHeight="1">
      <c r="A5" s="1050"/>
      <c r="B5" s="1051"/>
      <c r="C5" s="1051"/>
      <c r="D5" s="1036"/>
      <c r="E5" s="1052"/>
      <c r="F5" s="1031"/>
      <c r="G5" s="1031"/>
      <c r="H5" s="1032"/>
      <c r="I5" s="1053"/>
      <c r="J5" s="1054"/>
      <c r="K5" s="1055"/>
      <c r="L5" s="1055"/>
      <c r="M5" s="1055"/>
      <c r="N5" s="1056"/>
      <c r="O5" s="1057"/>
      <c r="P5" s="1058"/>
      <c r="Q5" s="1059"/>
      <c r="R5" s="1058"/>
      <c r="S5" s="1059"/>
      <c r="T5" s="1058"/>
      <c r="U5" s="1059"/>
      <c r="V5" s="1058"/>
      <c r="W5" s="1059"/>
      <c r="X5" s="1058"/>
      <c r="Y5" s="1059"/>
      <c r="Z5" s="1058"/>
      <c r="AA5" s="1059"/>
      <c r="AB5" s="1058"/>
      <c r="AC5" s="1057"/>
      <c r="AD5" s="1058"/>
      <c r="AE5" s="1060"/>
      <c r="AF5" s="1037"/>
    </row>
    <row r="6" spans="1:32" s="1034" customFormat="1" ht="18" customHeight="1">
      <c r="A6" s="1061"/>
      <c r="B6" s="1062" t="s">
        <v>819</v>
      </c>
      <c r="C6" s="1063"/>
      <c r="D6" s="1064"/>
      <c r="E6" s="1065">
        <v>9</v>
      </c>
      <c r="F6" s="1066">
        <v>24</v>
      </c>
      <c r="G6" s="1066">
        <v>4</v>
      </c>
      <c r="H6" s="1067">
        <v>0</v>
      </c>
      <c r="I6" s="1068"/>
      <c r="J6" s="1069">
        <v>65</v>
      </c>
      <c r="K6" s="1070">
        <v>0</v>
      </c>
      <c r="L6" s="1070">
        <v>0</v>
      </c>
      <c r="M6" s="1070">
        <v>0</v>
      </c>
      <c r="N6" s="1071">
        <v>65</v>
      </c>
      <c r="O6" s="1072">
        <v>38</v>
      </c>
      <c r="P6" s="1073">
        <v>10</v>
      </c>
      <c r="Q6" s="1074">
        <v>7</v>
      </c>
      <c r="R6" s="1073">
        <v>2</v>
      </c>
      <c r="S6" s="1074">
        <v>2</v>
      </c>
      <c r="T6" s="1073">
        <v>0</v>
      </c>
      <c r="U6" s="1074">
        <v>64</v>
      </c>
      <c r="V6" s="1073">
        <v>8</v>
      </c>
      <c r="W6" s="1074">
        <v>91</v>
      </c>
      <c r="X6" s="1073">
        <v>16</v>
      </c>
      <c r="Y6" s="1074">
        <v>60</v>
      </c>
      <c r="Z6" s="1073">
        <v>9</v>
      </c>
      <c r="AA6" s="1074">
        <v>23</v>
      </c>
      <c r="AB6" s="1073">
        <v>0</v>
      </c>
      <c r="AC6" s="1072">
        <v>285</v>
      </c>
      <c r="AD6" s="1073">
        <v>45</v>
      </c>
      <c r="AE6" s="1075">
        <v>330</v>
      </c>
      <c r="AF6" s="1076">
        <v>22</v>
      </c>
    </row>
    <row r="7" spans="1:32" s="1034" customFormat="1" ht="18" customHeight="1">
      <c r="A7" s="1061"/>
      <c r="B7" s="1062" t="s">
        <v>820</v>
      </c>
      <c r="C7" s="1063"/>
      <c r="D7" s="1064"/>
      <c r="E7" s="1065">
        <v>9</v>
      </c>
      <c r="F7" s="1066">
        <v>25</v>
      </c>
      <c r="G7" s="1066">
        <v>4</v>
      </c>
      <c r="H7" s="1067">
        <v>0</v>
      </c>
      <c r="I7" s="1068"/>
      <c r="J7" s="1069">
        <v>65</v>
      </c>
      <c r="K7" s="1070">
        <v>0</v>
      </c>
      <c r="L7" s="1070">
        <v>0</v>
      </c>
      <c r="M7" s="1070">
        <v>0</v>
      </c>
      <c r="N7" s="1071">
        <v>65</v>
      </c>
      <c r="O7" s="1072">
        <v>40</v>
      </c>
      <c r="P7" s="1073">
        <v>10</v>
      </c>
      <c r="Q7" s="1074">
        <v>7</v>
      </c>
      <c r="R7" s="1073">
        <v>2</v>
      </c>
      <c r="S7" s="1074">
        <v>2</v>
      </c>
      <c r="T7" s="1073">
        <v>0</v>
      </c>
      <c r="U7" s="1074">
        <v>64</v>
      </c>
      <c r="V7" s="1073">
        <v>7</v>
      </c>
      <c r="W7" s="1074">
        <v>87</v>
      </c>
      <c r="X7" s="1073">
        <v>17</v>
      </c>
      <c r="Y7" s="1074">
        <v>60</v>
      </c>
      <c r="Z7" s="1073">
        <v>10</v>
      </c>
      <c r="AA7" s="1074">
        <v>24</v>
      </c>
      <c r="AB7" s="1073">
        <v>1</v>
      </c>
      <c r="AC7" s="1072">
        <v>284</v>
      </c>
      <c r="AD7" s="1073">
        <v>47</v>
      </c>
      <c r="AE7" s="1075">
        <v>331</v>
      </c>
      <c r="AF7" s="1076">
        <v>23</v>
      </c>
    </row>
    <row r="8" spans="1:32" s="1034" customFormat="1" ht="18" customHeight="1">
      <c r="A8" s="1061"/>
      <c r="B8" s="1062" t="s">
        <v>821</v>
      </c>
      <c r="C8" s="1063"/>
      <c r="D8" s="1064"/>
      <c r="E8" s="1064">
        <v>8</v>
      </c>
      <c r="F8" s="1063">
        <v>25</v>
      </c>
      <c r="G8" s="1066">
        <v>4</v>
      </c>
      <c r="H8" s="1077">
        <v>0</v>
      </c>
      <c r="I8" s="1068"/>
      <c r="J8" s="1069">
        <v>65</v>
      </c>
      <c r="K8" s="1070">
        <v>0</v>
      </c>
      <c r="L8" s="1070">
        <v>0</v>
      </c>
      <c r="M8" s="1070">
        <v>0</v>
      </c>
      <c r="N8" s="1071">
        <v>65</v>
      </c>
      <c r="O8" s="1072">
        <v>38</v>
      </c>
      <c r="P8" s="1073">
        <v>11</v>
      </c>
      <c r="Q8" s="1074">
        <v>7</v>
      </c>
      <c r="R8" s="1073">
        <v>1</v>
      </c>
      <c r="S8" s="1074">
        <v>2</v>
      </c>
      <c r="T8" s="1073">
        <v>0</v>
      </c>
      <c r="U8" s="1074">
        <v>72</v>
      </c>
      <c r="V8" s="1073">
        <v>6</v>
      </c>
      <c r="W8" s="1074">
        <v>58</v>
      </c>
      <c r="X8" s="1073">
        <v>6</v>
      </c>
      <c r="Y8" s="1074">
        <v>66</v>
      </c>
      <c r="Z8" s="1073">
        <v>11</v>
      </c>
      <c r="AA8" s="1074">
        <v>18</v>
      </c>
      <c r="AB8" s="1073">
        <v>1</v>
      </c>
      <c r="AC8" s="1072">
        <v>261</v>
      </c>
      <c r="AD8" s="1073">
        <v>36</v>
      </c>
      <c r="AE8" s="1075">
        <v>297</v>
      </c>
      <c r="AF8" s="1076">
        <v>24</v>
      </c>
    </row>
    <row r="9" spans="1:32" s="1078" customFormat="1" ht="18" customHeight="1">
      <c r="A9" s="1061"/>
      <c r="B9" s="1062" t="s">
        <v>822</v>
      </c>
      <c r="C9" s="1063"/>
      <c r="D9" s="1064"/>
      <c r="E9" s="1064">
        <v>7</v>
      </c>
      <c r="F9" s="1063">
        <v>24</v>
      </c>
      <c r="G9" s="1066">
        <v>4</v>
      </c>
      <c r="H9" s="1077">
        <v>0</v>
      </c>
      <c r="I9" s="1068"/>
      <c r="J9" s="1069">
        <v>65</v>
      </c>
      <c r="K9" s="1070">
        <v>0</v>
      </c>
      <c r="L9" s="1070">
        <v>0</v>
      </c>
      <c r="M9" s="1070">
        <v>0</v>
      </c>
      <c r="N9" s="1071">
        <v>65</v>
      </c>
      <c r="O9" s="1072">
        <v>46</v>
      </c>
      <c r="P9" s="1073">
        <v>8</v>
      </c>
      <c r="Q9" s="1074">
        <v>8</v>
      </c>
      <c r="R9" s="1073">
        <v>1</v>
      </c>
      <c r="S9" s="1074">
        <v>1</v>
      </c>
      <c r="T9" s="1073">
        <v>0</v>
      </c>
      <c r="U9" s="1074">
        <v>63</v>
      </c>
      <c r="V9" s="1073">
        <v>5</v>
      </c>
      <c r="W9" s="1074">
        <v>68</v>
      </c>
      <c r="X9" s="1073">
        <v>9</v>
      </c>
      <c r="Y9" s="1074">
        <v>67</v>
      </c>
      <c r="Z9" s="1073">
        <v>12</v>
      </c>
      <c r="AA9" s="1074">
        <v>14</v>
      </c>
      <c r="AB9" s="1073">
        <v>0</v>
      </c>
      <c r="AC9" s="1072">
        <v>267</v>
      </c>
      <c r="AD9" s="1073">
        <v>35</v>
      </c>
      <c r="AE9" s="1075">
        <v>302</v>
      </c>
      <c r="AF9" s="1076">
        <v>25</v>
      </c>
    </row>
    <row r="10" spans="1:32" s="1078" customFormat="1" ht="18" customHeight="1">
      <c r="A10" s="1061"/>
      <c r="B10" s="1079" t="s">
        <v>823</v>
      </c>
      <c r="C10" s="1080"/>
      <c r="D10" s="1081"/>
      <c r="E10" s="1081">
        <f>SUM(E12:E56)-E17-E22-E26-E29-E31-E35-E41-E47-E50-E55</f>
        <v>7</v>
      </c>
      <c r="F10" s="1082">
        <f>SUM(F12:F56)-F17-F22-F26-F29-F31-F35-F41-F47-F50-F55</f>
        <v>24</v>
      </c>
      <c r="G10" s="1082">
        <f>SUM(G12:G56)-G17-G22-G26-G29-G31-G35-G41-G47-G50-G55</f>
        <v>4</v>
      </c>
      <c r="H10" s="1083">
        <f>SUM(H12:H56)-H17-H22-H26-H29-H31-H35-H41-H47-H50-H55</f>
        <v>0</v>
      </c>
      <c r="I10" s="1084"/>
      <c r="J10" s="1085">
        <f aca="true" t="shared" si="0" ref="J10:AE10">SUM(J12:J56)-J17-J22-J26-J29-J31-J35-J41-J47-J50-J55</f>
        <v>65</v>
      </c>
      <c r="K10" s="1086">
        <f t="shared" si="0"/>
        <v>0</v>
      </c>
      <c r="L10" s="1086">
        <f t="shared" si="0"/>
        <v>0</v>
      </c>
      <c r="M10" s="1086">
        <f t="shared" si="0"/>
        <v>0</v>
      </c>
      <c r="N10" s="1087">
        <f t="shared" si="0"/>
        <v>65</v>
      </c>
      <c r="O10" s="1088">
        <f t="shared" si="0"/>
        <v>50</v>
      </c>
      <c r="P10" s="1089">
        <f t="shared" si="0"/>
        <v>7</v>
      </c>
      <c r="Q10" s="1090">
        <f t="shared" si="0"/>
        <v>9</v>
      </c>
      <c r="R10" s="1089">
        <f t="shared" si="0"/>
        <v>1</v>
      </c>
      <c r="S10" s="1090">
        <f t="shared" si="0"/>
        <v>1</v>
      </c>
      <c r="T10" s="1089">
        <f t="shared" si="0"/>
        <v>0</v>
      </c>
      <c r="U10" s="1090">
        <f t="shared" si="0"/>
        <v>61</v>
      </c>
      <c r="V10" s="1089">
        <f t="shared" si="0"/>
        <v>5</v>
      </c>
      <c r="W10" s="1090">
        <f t="shared" si="0"/>
        <v>71</v>
      </c>
      <c r="X10" s="1089">
        <f t="shared" si="0"/>
        <v>10</v>
      </c>
      <c r="Y10" s="1090">
        <f t="shared" si="0"/>
        <v>69</v>
      </c>
      <c r="Z10" s="1089">
        <f t="shared" si="0"/>
        <v>17</v>
      </c>
      <c r="AA10" s="1090">
        <f t="shared" si="0"/>
        <v>13</v>
      </c>
      <c r="AB10" s="1089">
        <f t="shared" si="0"/>
        <v>0</v>
      </c>
      <c r="AC10" s="1091">
        <f t="shared" si="0"/>
        <v>274</v>
      </c>
      <c r="AD10" s="1092">
        <f t="shared" si="0"/>
        <v>40</v>
      </c>
      <c r="AE10" s="1093">
        <f t="shared" si="0"/>
        <v>314</v>
      </c>
      <c r="AF10" s="1094">
        <v>26</v>
      </c>
    </row>
    <row r="11" spans="1:32" s="1034" customFormat="1" ht="6.75" customHeight="1" thickBot="1">
      <c r="A11" s="1095"/>
      <c r="B11" s="1096"/>
      <c r="C11" s="1097"/>
      <c r="D11" s="1098"/>
      <c r="E11" s="1099"/>
      <c r="F11" s="1100"/>
      <c r="G11" s="1100"/>
      <c r="H11" s="1097"/>
      <c r="I11" s="1101"/>
      <c r="J11" s="1102"/>
      <c r="K11" s="1103"/>
      <c r="L11" s="1103"/>
      <c r="M11" s="1103"/>
      <c r="N11" s="1104"/>
      <c r="O11" s="1105"/>
      <c r="P11" s="1106"/>
      <c r="Q11" s="1107"/>
      <c r="R11" s="1106"/>
      <c r="S11" s="1107"/>
      <c r="T11" s="1106"/>
      <c r="U11" s="1107"/>
      <c r="V11" s="1106"/>
      <c r="W11" s="1107"/>
      <c r="X11" s="1106"/>
      <c r="Y11" s="1107"/>
      <c r="Z11" s="1106"/>
      <c r="AA11" s="1107"/>
      <c r="AB11" s="1108"/>
      <c r="AC11" s="1105"/>
      <c r="AD11" s="1106"/>
      <c r="AE11" s="1109"/>
      <c r="AF11" s="1110"/>
    </row>
    <row r="12" spans="1:32" s="1034" customFormat="1" ht="18" customHeight="1">
      <c r="A12" s="1111">
        <v>2</v>
      </c>
      <c r="B12" s="1112" t="s">
        <v>824</v>
      </c>
      <c r="C12" s="1113" t="s">
        <v>825</v>
      </c>
      <c r="D12" s="1114" t="s">
        <v>826</v>
      </c>
      <c r="E12" s="1115"/>
      <c r="F12" s="1116">
        <v>1</v>
      </c>
      <c r="G12" s="1117"/>
      <c r="H12" s="1118"/>
      <c r="I12" s="1119" t="s">
        <v>827</v>
      </c>
      <c r="J12" s="1120">
        <v>0</v>
      </c>
      <c r="K12" s="1121">
        <v>0</v>
      </c>
      <c r="L12" s="1121">
        <v>0</v>
      </c>
      <c r="M12" s="1121">
        <v>0</v>
      </c>
      <c r="N12" s="1122">
        <v>0</v>
      </c>
      <c r="O12" s="1123">
        <v>2</v>
      </c>
      <c r="P12" s="1124"/>
      <c r="Q12" s="1125"/>
      <c r="R12" s="1124"/>
      <c r="S12" s="1125"/>
      <c r="T12" s="1124"/>
      <c r="U12" s="1125">
        <v>5</v>
      </c>
      <c r="V12" s="1124"/>
      <c r="W12" s="1125">
        <v>2</v>
      </c>
      <c r="X12" s="1124"/>
      <c r="Y12" s="1125">
        <v>3</v>
      </c>
      <c r="Z12" s="1124"/>
      <c r="AA12" s="1125"/>
      <c r="AB12" s="1124"/>
      <c r="AC12" s="1126">
        <f aca="true" t="shared" si="1" ref="AC12:AD16">SUM(O12,Q12,S12,U12,W12,Y12,AA12)</f>
        <v>12</v>
      </c>
      <c r="AD12" s="1124">
        <f t="shared" si="1"/>
        <v>0</v>
      </c>
      <c r="AE12" s="1118">
        <f>SUM(AC12,AD12)</f>
        <v>12</v>
      </c>
      <c r="AF12" s="1127" t="s">
        <v>828</v>
      </c>
    </row>
    <row r="13" spans="1:32" s="1034" customFormat="1" ht="18" customHeight="1">
      <c r="A13" s="2205">
        <v>6</v>
      </c>
      <c r="B13" s="2208" t="s">
        <v>829</v>
      </c>
      <c r="C13" s="1128" t="s">
        <v>830</v>
      </c>
      <c r="D13" s="1129" t="s">
        <v>831</v>
      </c>
      <c r="E13" s="1130">
        <v>1</v>
      </c>
      <c r="F13" s="1131"/>
      <c r="G13" s="1131"/>
      <c r="H13" s="1132"/>
      <c r="I13" s="1133" t="s">
        <v>832</v>
      </c>
      <c r="J13" s="1134">
        <v>0</v>
      </c>
      <c r="K13" s="1131">
        <v>0</v>
      </c>
      <c r="L13" s="1131">
        <v>0</v>
      </c>
      <c r="M13" s="1131">
        <v>0</v>
      </c>
      <c r="N13" s="1135">
        <v>0</v>
      </c>
      <c r="O13" s="1136">
        <v>1</v>
      </c>
      <c r="P13" s="1137">
        <v>1</v>
      </c>
      <c r="Q13" s="1138"/>
      <c r="R13" s="1137"/>
      <c r="S13" s="1138"/>
      <c r="T13" s="1137"/>
      <c r="U13" s="1138"/>
      <c r="V13" s="1137"/>
      <c r="W13" s="1138">
        <v>1</v>
      </c>
      <c r="X13" s="1137"/>
      <c r="Y13" s="1138">
        <v>4</v>
      </c>
      <c r="Z13" s="1137">
        <v>3</v>
      </c>
      <c r="AA13" s="1138"/>
      <c r="AB13" s="1137"/>
      <c r="AC13" s="1139">
        <f t="shared" si="1"/>
        <v>6</v>
      </c>
      <c r="AD13" s="1137">
        <f t="shared" si="1"/>
        <v>4</v>
      </c>
      <c r="AE13" s="1140">
        <f aca="true" t="shared" si="2" ref="AE13:AE56">SUM(AC13,AD13)</f>
        <v>10</v>
      </c>
      <c r="AF13" s="1141" t="s">
        <v>833</v>
      </c>
    </row>
    <row r="14" spans="1:32" s="1034" customFormat="1" ht="18" customHeight="1">
      <c r="A14" s="2206"/>
      <c r="B14" s="2209"/>
      <c r="C14" s="1142" t="s">
        <v>834</v>
      </c>
      <c r="D14" s="1143" t="s">
        <v>835</v>
      </c>
      <c r="E14" s="1144"/>
      <c r="F14" s="1145"/>
      <c r="G14" s="1146">
        <v>1</v>
      </c>
      <c r="H14" s="1147"/>
      <c r="I14" s="1148" t="s">
        <v>836</v>
      </c>
      <c r="J14" s="1149">
        <v>19</v>
      </c>
      <c r="K14" s="1145">
        <v>0</v>
      </c>
      <c r="L14" s="1145">
        <v>0</v>
      </c>
      <c r="M14" s="1145">
        <v>0</v>
      </c>
      <c r="N14" s="1150">
        <v>19</v>
      </c>
      <c r="O14" s="1151">
        <v>3</v>
      </c>
      <c r="P14" s="1152"/>
      <c r="Q14" s="1153"/>
      <c r="R14" s="1152"/>
      <c r="S14" s="1153">
        <v>1</v>
      </c>
      <c r="T14" s="1152"/>
      <c r="U14" s="1153">
        <v>7</v>
      </c>
      <c r="V14" s="1152"/>
      <c r="W14" s="1153">
        <v>14</v>
      </c>
      <c r="X14" s="1152"/>
      <c r="Y14" s="1153">
        <v>6</v>
      </c>
      <c r="Z14" s="1152"/>
      <c r="AA14" s="1153">
        <v>8</v>
      </c>
      <c r="AB14" s="1152"/>
      <c r="AC14" s="1154">
        <f>SUM(O14,Q14,S14,U14,W14,Y14,AA14)</f>
        <v>39</v>
      </c>
      <c r="AD14" s="1152">
        <f t="shared" si="1"/>
        <v>0</v>
      </c>
      <c r="AE14" s="1140">
        <f t="shared" si="2"/>
        <v>39</v>
      </c>
      <c r="AF14" s="1155" t="s">
        <v>837</v>
      </c>
    </row>
    <row r="15" spans="1:32" s="1034" customFormat="1" ht="18" customHeight="1">
      <c r="A15" s="2206"/>
      <c r="B15" s="2209"/>
      <c r="C15" s="1142" t="s">
        <v>838</v>
      </c>
      <c r="D15" s="1143" t="s">
        <v>839</v>
      </c>
      <c r="E15" s="1144"/>
      <c r="F15" s="1146"/>
      <c r="G15" s="1146">
        <v>1</v>
      </c>
      <c r="H15" s="1147"/>
      <c r="I15" s="1156" t="s">
        <v>840</v>
      </c>
      <c r="J15" s="1149">
        <v>19</v>
      </c>
      <c r="K15" s="1145">
        <v>0</v>
      </c>
      <c r="L15" s="1145">
        <v>0</v>
      </c>
      <c r="M15" s="1145">
        <v>0</v>
      </c>
      <c r="N15" s="1150">
        <v>19</v>
      </c>
      <c r="O15" s="1151">
        <v>1</v>
      </c>
      <c r="P15" s="1152"/>
      <c r="Q15" s="1153"/>
      <c r="R15" s="1152"/>
      <c r="S15" s="1153"/>
      <c r="T15" s="1152"/>
      <c r="U15" s="1153">
        <v>2</v>
      </c>
      <c r="V15" s="1152"/>
      <c r="W15" s="1153">
        <v>4</v>
      </c>
      <c r="X15" s="1152"/>
      <c r="Y15" s="1153">
        <v>5</v>
      </c>
      <c r="Z15" s="1152">
        <v>3</v>
      </c>
      <c r="AA15" s="1153">
        <v>3</v>
      </c>
      <c r="AB15" s="1152"/>
      <c r="AC15" s="1154">
        <f t="shared" si="1"/>
        <v>15</v>
      </c>
      <c r="AD15" s="1152">
        <f t="shared" si="1"/>
        <v>3</v>
      </c>
      <c r="AE15" s="1140">
        <f t="shared" si="2"/>
        <v>18</v>
      </c>
      <c r="AF15" s="1155" t="s">
        <v>841</v>
      </c>
    </row>
    <row r="16" spans="1:32" s="1034" customFormat="1" ht="18" customHeight="1">
      <c r="A16" s="2206"/>
      <c r="B16" s="2209"/>
      <c r="C16" s="1142" t="s">
        <v>842</v>
      </c>
      <c r="D16" s="1157" t="s">
        <v>843</v>
      </c>
      <c r="E16" s="1158"/>
      <c r="F16" s="1146">
        <v>1</v>
      </c>
      <c r="G16" s="1159"/>
      <c r="H16" s="1147"/>
      <c r="I16" s="1160" t="s">
        <v>844</v>
      </c>
      <c r="J16" s="1161">
        <v>0</v>
      </c>
      <c r="K16" s="1162">
        <v>0</v>
      </c>
      <c r="L16" s="1162">
        <v>0</v>
      </c>
      <c r="M16" s="1162">
        <v>0</v>
      </c>
      <c r="N16" s="1163">
        <v>0</v>
      </c>
      <c r="O16" s="1164">
        <v>2</v>
      </c>
      <c r="P16" s="1165">
        <v>2</v>
      </c>
      <c r="Q16" s="1166"/>
      <c r="R16" s="1165"/>
      <c r="S16" s="1166"/>
      <c r="T16" s="1165"/>
      <c r="U16" s="1166"/>
      <c r="V16" s="1165"/>
      <c r="W16" s="1166">
        <v>1</v>
      </c>
      <c r="X16" s="1165">
        <v>1</v>
      </c>
      <c r="Y16" s="1166">
        <v>4</v>
      </c>
      <c r="Z16" s="1165">
        <v>4</v>
      </c>
      <c r="AA16" s="1166"/>
      <c r="AB16" s="1165"/>
      <c r="AC16" s="1167">
        <f t="shared" si="1"/>
        <v>7</v>
      </c>
      <c r="AD16" s="1165">
        <f t="shared" si="1"/>
        <v>7</v>
      </c>
      <c r="AE16" s="1140">
        <f t="shared" si="2"/>
        <v>14</v>
      </c>
      <c r="AF16" s="1168" t="s">
        <v>845</v>
      </c>
    </row>
    <row r="17" spans="1:32" s="1034" customFormat="1" ht="18" customHeight="1">
      <c r="A17" s="2207"/>
      <c r="B17" s="2210"/>
      <c r="C17" s="1169" t="s">
        <v>846</v>
      </c>
      <c r="D17" s="1170"/>
      <c r="E17" s="1171">
        <f>SUM(E13:E16)</f>
        <v>1</v>
      </c>
      <c r="F17" s="1172">
        <f>SUM(F13:F16)</f>
        <v>1</v>
      </c>
      <c r="G17" s="1172">
        <f>SUM(G13:G16)</f>
        <v>2</v>
      </c>
      <c r="H17" s="1173">
        <f>SUM(H13:H16)</f>
        <v>0</v>
      </c>
      <c r="I17" s="1174"/>
      <c r="J17" s="1175">
        <f>SUM(J13:J16)</f>
        <v>38</v>
      </c>
      <c r="K17" s="1176">
        <f aca="true" t="shared" si="3" ref="K17:AD17">SUM(K13:K16)</f>
        <v>0</v>
      </c>
      <c r="L17" s="1176">
        <f t="shared" si="3"/>
        <v>0</v>
      </c>
      <c r="M17" s="1176">
        <f t="shared" si="3"/>
        <v>0</v>
      </c>
      <c r="N17" s="1177">
        <f t="shared" si="3"/>
        <v>38</v>
      </c>
      <c r="O17" s="1178">
        <f t="shared" si="3"/>
        <v>7</v>
      </c>
      <c r="P17" s="1179">
        <f t="shared" si="3"/>
        <v>3</v>
      </c>
      <c r="Q17" s="1180">
        <f t="shared" si="3"/>
        <v>0</v>
      </c>
      <c r="R17" s="1179">
        <f t="shared" si="3"/>
        <v>0</v>
      </c>
      <c r="S17" s="1180">
        <f t="shared" si="3"/>
        <v>1</v>
      </c>
      <c r="T17" s="1179">
        <f t="shared" si="3"/>
        <v>0</v>
      </c>
      <c r="U17" s="1180">
        <f t="shared" si="3"/>
        <v>9</v>
      </c>
      <c r="V17" s="1179">
        <f t="shared" si="3"/>
        <v>0</v>
      </c>
      <c r="W17" s="1180">
        <f t="shared" si="3"/>
        <v>20</v>
      </c>
      <c r="X17" s="1179">
        <f t="shared" si="3"/>
        <v>1</v>
      </c>
      <c r="Y17" s="1180">
        <f t="shared" si="3"/>
        <v>19</v>
      </c>
      <c r="Z17" s="1179">
        <f t="shared" si="3"/>
        <v>10</v>
      </c>
      <c r="AA17" s="1180">
        <f t="shared" si="3"/>
        <v>11</v>
      </c>
      <c r="AB17" s="1179">
        <f t="shared" si="3"/>
        <v>0</v>
      </c>
      <c r="AC17" s="1181">
        <f t="shared" si="3"/>
        <v>67</v>
      </c>
      <c r="AD17" s="1179">
        <f t="shared" si="3"/>
        <v>14</v>
      </c>
      <c r="AE17" s="1173">
        <f t="shared" si="2"/>
        <v>81</v>
      </c>
      <c r="AF17" s="1182" t="s">
        <v>847</v>
      </c>
    </row>
    <row r="18" spans="1:32" s="1034" customFormat="1" ht="18" customHeight="1">
      <c r="A18" s="1183" t="s">
        <v>848</v>
      </c>
      <c r="B18" s="1184" t="s">
        <v>849</v>
      </c>
      <c r="C18" s="1185" t="s">
        <v>850</v>
      </c>
      <c r="D18" s="1186" t="s">
        <v>851</v>
      </c>
      <c r="E18" s="1187"/>
      <c r="F18" s="1188">
        <v>1</v>
      </c>
      <c r="G18" s="1189"/>
      <c r="H18" s="1190"/>
      <c r="I18" s="1191" t="s">
        <v>852</v>
      </c>
      <c r="J18" s="1192">
        <v>0</v>
      </c>
      <c r="K18" s="1193">
        <v>0</v>
      </c>
      <c r="L18" s="1193">
        <v>0</v>
      </c>
      <c r="M18" s="1193">
        <v>0</v>
      </c>
      <c r="N18" s="1194">
        <v>0</v>
      </c>
      <c r="O18" s="1195">
        <v>1</v>
      </c>
      <c r="P18" s="1196"/>
      <c r="Q18" s="1197">
        <v>2</v>
      </c>
      <c r="R18" s="1196"/>
      <c r="S18" s="1197"/>
      <c r="T18" s="1196"/>
      <c r="U18" s="1197">
        <v>2</v>
      </c>
      <c r="V18" s="1196"/>
      <c r="W18" s="1197">
        <v>4</v>
      </c>
      <c r="X18" s="1196"/>
      <c r="Y18" s="1197"/>
      <c r="Z18" s="1196"/>
      <c r="AA18" s="1197"/>
      <c r="AB18" s="1196"/>
      <c r="AC18" s="1198">
        <f aca="true" t="shared" si="4" ref="AC18:AD21">SUM(O18,Q18,S18,U18,W18,Y18,AA18)</f>
        <v>9</v>
      </c>
      <c r="AD18" s="1196">
        <f t="shared" si="4"/>
        <v>0</v>
      </c>
      <c r="AE18" s="1190">
        <f t="shared" si="2"/>
        <v>9</v>
      </c>
      <c r="AF18" s="1199" t="s">
        <v>853</v>
      </c>
    </row>
    <row r="19" spans="1:32" s="1034" customFormat="1" ht="18" customHeight="1">
      <c r="A19" s="1183">
        <v>27</v>
      </c>
      <c r="B19" s="1184" t="s">
        <v>854</v>
      </c>
      <c r="C19" s="1200" t="s">
        <v>855</v>
      </c>
      <c r="D19" s="1201" t="s">
        <v>856</v>
      </c>
      <c r="E19" s="1187"/>
      <c r="F19" s="1188">
        <v>1</v>
      </c>
      <c r="G19" s="1189"/>
      <c r="H19" s="1190"/>
      <c r="I19" s="1191" t="s">
        <v>857</v>
      </c>
      <c r="J19" s="1192">
        <v>0</v>
      </c>
      <c r="K19" s="1193">
        <v>0</v>
      </c>
      <c r="L19" s="1193">
        <v>0</v>
      </c>
      <c r="M19" s="1193">
        <v>0</v>
      </c>
      <c r="N19" s="1194">
        <v>0</v>
      </c>
      <c r="O19" s="1195">
        <v>1</v>
      </c>
      <c r="P19" s="1196"/>
      <c r="Q19" s="1197"/>
      <c r="R19" s="1196"/>
      <c r="S19" s="1197"/>
      <c r="T19" s="1196"/>
      <c r="U19" s="1197">
        <v>2</v>
      </c>
      <c r="V19" s="1196"/>
      <c r="W19" s="1197"/>
      <c r="X19" s="1196"/>
      <c r="Y19" s="1197">
        <v>2</v>
      </c>
      <c r="Z19" s="1196"/>
      <c r="AA19" s="1197"/>
      <c r="AB19" s="1196"/>
      <c r="AC19" s="1198">
        <f t="shared" si="4"/>
        <v>5</v>
      </c>
      <c r="AD19" s="1196">
        <f t="shared" si="4"/>
        <v>0</v>
      </c>
      <c r="AE19" s="1202">
        <f t="shared" si="2"/>
        <v>5</v>
      </c>
      <c r="AF19" s="1203" t="s">
        <v>858</v>
      </c>
    </row>
    <row r="20" spans="1:32" s="1078" customFormat="1" ht="18" customHeight="1">
      <c r="A20" s="2201">
        <v>50</v>
      </c>
      <c r="B20" s="2203" t="s">
        <v>859</v>
      </c>
      <c r="C20" s="1204" t="s">
        <v>860</v>
      </c>
      <c r="D20" s="1129" t="s">
        <v>861</v>
      </c>
      <c r="E20" s="1130"/>
      <c r="F20" s="1205">
        <v>1</v>
      </c>
      <c r="G20" s="1206"/>
      <c r="H20" s="1207"/>
      <c r="I20" s="1208" t="s">
        <v>862</v>
      </c>
      <c r="J20" s="1134">
        <v>0</v>
      </c>
      <c r="K20" s="1131">
        <v>0</v>
      </c>
      <c r="L20" s="1131">
        <v>0</v>
      </c>
      <c r="M20" s="1131">
        <v>0</v>
      </c>
      <c r="N20" s="1135">
        <v>0</v>
      </c>
      <c r="O20" s="1136">
        <v>1</v>
      </c>
      <c r="P20" s="1137"/>
      <c r="Q20" s="1138"/>
      <c r="R20" s="1137"/>
      <c r="S20" s="1138"/>
      <c r="T20" s="1137"/>
      <c r="U20" s="1138">
        <v>2</v>
      </c>
      <c r="V20" s="1137"/>
      <c r="W20" s="1138">
        <v>1</v>
      </c>
      <c r="X20" s="1137"/>
      <c r="Y20" s="1138">
        <v>3</v>
      </c>
      <c r="Z20" s="1137"/>
      <c r="AA20" s="1138"/>
      <c r="AB20" s="1137"/>
      <c r="AC20" s="1139">
        <f t="shared" si="4"/>
        <v>7</v>
      </c>
      <c r="AD20" s="1209">
        <f t="shared" si="4"/>
        <v>0</v>
      </c>
      <c r="AE20" s="1207">
        <f t="shared" si="2"/>
        <v>7</v>
      </c>
      <c r="AF20" s="1210" t="s">
        <v>863</v>
      </c>
    </row>
    <row r="21" spans="1:32" s="1078" customFormat="1" ht="18" customHeight="1">
      <c r="A21" s="2206"/>
      <c r="B21" s="2209"/>
      <c r="C21" s="1211" t="s">
        <v>864</v>
      </c>
      <c r="D21" s="1212" t="s">
        <v>865</v>
      </c>
      <c r="E21" s="1144"/>
      <c r="F21" s="1146">
        <v>1</v>
      </c>
      <c r="G21" s="1159"/>
      <c r="H21" s="1147"/>
      <c r="I21" s="1156" t="s">
        <v>866</v>
      </c>
      <c r="J21" s="1213">
        <v>0</v>
      </c>
      <c r="K21" s="1214">
        <v>0</v>
      </c>
      <c r="L21" s="1214">
        <v>0</v>
      </c>
      <c r="M21" s="1214">
        <v>0</v>
      </c>
      <c r="N21" s="1215">
        <v>0</v>
      </c>
      <c r="O21" s="1216">
        <v>1</v>
      </c>
      <c r="P21" s="1217"/>
      <c r="Q21" s="1218"/>
      <c r="R21" s="1217"/>
      <c r="S21" s="1218"/>
      <c r="T21" s="1217"/>
      <c r="U21" s="1218">
        <v>3</v>
      </c>
      <c r="V21" s="1217"/>
      <c r="W21" s="1218"/>
      <c r="X21" s="1217"/>
      <c r="Y21" s="1218">
        <v>4</v>
      </c>
      <c r="Z21" s="1217"/>
      <c r="AA21" s="1218"/>
      <c r="AB21" s="1217"/>
      <c r="AC21" s="1219">
        <f t="shared" si="4"/>
        <v>8</v>
      </c>
      <c r="AD21" s="1217">
        <f t="shared" si="4"/>
        <v>0</v>
      </c>
      <c r="AE21" s="1147">
        <f t="shared" si="2"/>
        <v>8</v>
      </c>
      <c r="AF21" s="1155" t="s">
        <v>867</v>
      </c>
    </row>
    <row r="22" spans="1:32" s="1078" customFormat="1" ht="18" customHeight="1">
      <c r="A22" s="2207"/>
      <c r="B22" s="2210"/>
      <c r="C22" s="1220" t="s">
        <v>846</v>
      </c>
      <c r="D22" s="1221"/>
      <c r="E22" s="1222">
        <f>SUM(E20:E21)</f>
        <v>0</v>
      </c>
      <c r="F22" s="1223">
        <f>SUM(F20:F21)</f>
        <v>2</v>
      </c>
      <c r="G22" s="1223">
        <f>SUM(G20:G21)</f>
        <v>0</v>
      </c>
      <c r="H22" s="1224">
        <f>SUM(H20:H21)</f>
        <v>0</v>
      </c>
      <c r="I22" s="1225"/>
      <c r="J22" s="1175">
        <f>SUM(J20:J21)</f>
        <v>0</v>
      </c>
      <c r="K22" s="1176">
        <f aca="true" t="shared" si="5" ref="K22:AD22">SUM(K20,K21)</f>
        <v>0</v>
      </c>
      <c r="L22" s="1176">
        <f t="shared" si="5"/>
        <v>0</v>
      </c>
      <c r="M22" s="1176">
        <f t="shared" si="5"/>
        <v>0</v>
      </c>
      <c r="N22" s="1177">
        <f t="shared" si="5"/>
        <v>0</v>
      </c>
      <c r="O22" s="1226">
        <f t="shared" si="5"/>
        <v>2</v>
      </c>
      <c r="P22" s="1227">
        <f t="shared" si="5"/>
        <v>0</v>
      </c>
      <c r="Q22" s="1228">
        <f t="shared" si="5"/>
        <v>0</v>
      </c>
      <c r="R22" s="1227">
        <f t="shared" si="5"/>
        <v>0</v>
      </c>
      <c r="S22" s="1228">
        <f t="shared" si="5"/>
        <v>0</v>
      </c>
      <c r="T22" s="1227">
        <f t="shared" si="5"/>
        <v>0</v>
      </c>
      <c r="U22" s="1228">
        <f t="shared" si="5"/>
        <v>5</v>
      </c>
      <c r="V22" s="1227">
        <f t="shared" si="5"/>
        <v>0</v>
      </c>
      <c r="W22" s="1228">
        <f t="shared" si="5"/>
        <v>1</v>
      </c>
      <c r="X22" s="1227">
        <f t="shared" si="5"/>
        <v>0</v>
      </c>
      <c r="Y22" s="1228">
        <f t="shared" si="5"/>
        <v>7</v>
      </c>
      <c r="Z22" s="1227">
        <f t="shared" si="5"/>
        <v>0</v>
      </c>
      <c r="AA22" s="1228">
        <f t="shared" si="5"/>
        <v>0</v>
      </c>
      <c r="AB22" s="1179">
        <f t="shared" si="5"/>
        <v>0</v>
      </c>
      <c r="AC22" s="1226">
        <f t="shared" si="5"/>
        <v>15</v>
      </c>
      <c r="AD22" s="1227">
        <f t="shared" si="5"/>
        <v>0</v>
      </c>
      <c r="AE22" s="1173">
        <f t="shared" si="2"/>
        <v>15</v>
      </c>
      <c r="AF22" s="1182" t="s">
        <v>847</v>
      </c>
    </row>
    <row r="23" spans="1:32" s="1078" customFormat="1" ht="18" customHeight="1">
      <c r="A23" s="2201">
        <v>57</v>
      </c>
      <c r="B23" s="2203" t="s">
        <v>868</v>
      </c>
      <c r="C23" s="1185" t="s">
        <v>869</v>
      </c>
      <c r="D23" s="1186" t="s">
        <v>870</v>
      </c>
      <c r="E23" s="1187"/>
      <c r="F23" s="1188">
        <v>1</v>
      </c>
      <c r="G23" s="1189"/>
      <c r="H23" s="1190"/>
      <c r="I23" s="1191" t="s">
        <v>871</v>
      </c>
      <c r="J23" s="1192">
        <v>0</v>
      </c>
      <c r="K23" s="1193">
        <v>0</v>
      </c>
      <c r="L23" s="1193">
        <v>0</v>
      </c>
      <c r="M23" s="1193">
        <v>0</v>
      </c>
      <c r="N23" s="1194">
        <v>0</v>
      </c>
      <c r="O23" s="1195">
        <v>1</v>
      </c>
      <c r="P23" s="1196"/>
      <c r="Q23" s="1197"/>
      <c r="R23" s="1196"/>
      <c r="S23" s="1197"/>
      <c r="T23" s="1196"/>
      <c r="U23" s="1197"/>
      <c r="V23" s="1196"/>
      <c r="W23" s="1197">
        <v>2</v>
      </c>
      <c r="X23" s="1196"/>
      <c r="Y23" s="1197">
        <v>2</v>
      </c>
      <c r="Z23" s="1196"/>
      <c r="AA23" s="1197"/>
      <c r="AB23" s="1196"/>
      <c r="AC23" s="1198">
        <f aca="true" t="shared" si="6" ref="AC23:AD25">SUM(O23,Q23,S23,U23,W23,Y23,AA23)</f>
        <v>5</v>
      </c>
      <c r="AD23" s="1196">
        <f t="shared" si="6"/>
        <v>0</v>
      </c>
      <c r="AE23" s="1190">
        <f t="shared" si="2"/>
        <v>5</v>
      </c>
      <c r="AF23" s="1199" t="s">
        <v>872</v>
      </c>
    </row>
    <row r="24" spans="1:32" s="1078" customFormat="1" ht="18" customHeight="1">
      <c r="A24" s="2195"/>
      <c r="B24" s="2198"/>
      <c r="C24" s="1204" t="s">
        <v>873</v>
      </c>
      <c r="D24" s="1129" t="s">
        <v>874</v>
      </c>
      <c r="E24" s="1130">
        <v>1</v>
      </c>
      <c r="F24" s="1205"/>
      <c r="G24" s="1206"/>
      <c r="H24" s="1207"/>
      <c r="I24" s="1229" t="s">
        <v>862</v>
      </c>
      <c r="J24" s="1134">
        <v>0</v>
      </c>
      <c r="K24" s="1131">
        <v>0</v>
      </c>
      <c r="L24" s="1131">
        <v>0</v>
      </c>
      <c r="M24" s="1131">
        <v>0</v>
      </c>
      <c r="N24" s="1135">
        <v>0</v>
      </c>
      <c r="O24" s="1136">
        <v>1</v>
      </c>
      <c r="P24" s="1137"/>
      <c r="Q24" s="1138"/>
      <c r="R24" s="1209"/>
      <c r="S24" s="1138"/>
      <c r="T24" s="1137"/>
      <c r="U24" s="1138">
        <v>1</v>
      </c>
      <c r="V24" s="1137"/>
      <c r="W24" s="1138">
        <v>1</v>
      </c>
      <c r="X24" s="1137"/>
      <c r="Y24" s="1138">
        <v>1</v>
      </c>
      <c r="Z24" s="1137"/>
      <c r="AA24" s="1230"/>
      <c r="AB24" s="1137"/>
      <c r="AC24" s="1139">
        <f t="shared" si="6"/>
        <v>4</v>
      </c>
      <c r="AD24" s="1137">
        <f t="shared" si="6"/>
        <v>0</v>
      </c>
      <c r="AE24" s="1207">
        <f t="shared" si="2"/>
        <v>4</v>
      </c>
      <c r="AF24" s="1210" t="s">
        <v>875</v>
      </c>
    </row>
    <row r="25" spans="1:32" s="1078" customFormat="1" ht="18" customHeight="1">
      <c r="A25" s="2195"/>
      <c r="B25" s="2198"/>
      <c r="C25" s="1231" t="s">
        <v>876</v>
      </c>
      <c r="D25" s="1232" t="s">
        <v>877</v>
      </c>
      <c r="E25" s="1233">
        <v>1</v>
      </c>
      <c r="F25" s="1234"/>
      <c r="G25" s="1235"/>
      <c r="H25" s="1236"/>
      <c r="I25" s="1148" t="s">
        <v>862</v>
      </c>
      <c r="J25" s="1237">
        <v>0</v>
      </c>
      <c r="K25" s="1238">
        <v>0</v>
      </c>
      <c r="L25" s="1238">
        <v>0</v>
      </c>
      <c r="M25" s="1238">
        <v>0</v>
      </c>
      <c r="N25" s="1239">
        <v>0</v>
      </c>
      <c r="O25" s="1240">
        <v>1</v>
      </c>
      <c r="P25" s="1241"/>
      <c r="Q25" s="1242"/>
      <c r="R25" s="1241"/>
      <c r="S25" s="1242"/>
      <c r="T25" s="1241"/>
      <c r="U25" s="1242">
        <v>1</v>
      </c>
      <c r="V25" s="1241">
        <v>1</v>
      </c>
      <c r="W25" s="1242">
        <v>1</v>
      </c>
      <c r="X25" s="1241">
        <v>1</v>
      </c>
      <c r="Y25" s="1242">
        <v>1</v>
      </c>
      <c r="Z25" s="1241">
        <v>1</v>
      </c>
      <c r="AA25" s="1242"/>
      <c r="AB25" s="1241"/>
      <c r="AC25" s="1243">
        <f t="shared" si="6"/>
        <v>4</v>
      </c>
      <c r="AD25" s="1241">
        <f t="shared" si="6"/>
        <v>3</v>
      </c>
      <c r="AE25" s="1236">
        <f t="shared" si="2"/>
        <v>7</v>
      </c>
      <c r="AF25" s="1244" t="s">
        <v>878</v>
      </c>
    </row>
    <row r="26" spans="1:32" s="1078" customFormat="1" ht="18" customHeight="1">
      <c r="A26" s="2195"/>
      <c r="B26" s="2198"/>
      <c r="C26" s="1245" t="s">
        <v>846</v>
      </c>
      <c r="D26" s="1246"/>
      <c r="E26" s="1247">
        <f>SUM(E24:E25)</f>
        <v>2</v>
      </c>
      <c r="F26" s="1248">
        <f>SUM(F24:F25)</f>
        <v>0</v>
      </c>
      <c r="G26" s="1248">
        <f>SUM(G24:G25)</f>
        <v>0</v>
      </c>
      <c r="H26" s="1224">
        <f>SUM(H24:H25)</f>
        <v>0</v>
      </c>
      <c r="I26" s="1174"/>
      <c r="J26" s="1249">
        <f aca="true" t="shared" si="7" ref="J26:AD26">SUM(J24:J25)</f>
        <v>0</v>
      </c>
      <c r="K26" s="1250">
        <f t="shared" si="7"/>
        <v>0</v>
      </c>
      <c r="L26" s="1250">
        <f t="shared" si="7"/>
        <v>0</v>
      </c>
      <c r="M26" s="1250">
        <f t="shared" si="7"/>
        <v>0</v>
      </c>
      <c r="N26" s="1251">
        <f t="shared" si="7"/>
        <v>0</v>
      </c>
      <c r="O26" s="1252">
        <f t="shared" si="7"/>
        <v>2</v>
      </c>
      <c r="P26" s="1253">
        <f t="shared" si="7"/>
        <v>0</v>
      </c>
      <c r="Q26" s="1254">
        <f t="shared" si="7"/>
        <v>0</v>
      </c>
      <c r="R26" s="1253">
        <f t="shared" si="7"/>
        <v>0</v>
      </c>
      <c r="S26" s="1254">
        <f t="shared" si="7"/>
        <v>0</v>
      </c>
      <c r="T26" s="1253">
        <f t="shared" si="7"/>
        <v>0</v>
      </c>
      <c r="U26" s="1254">
        <f t="shared" si="7"/>
        <v>2</v>
      </c>
      <c r="V26" s="1253">
        <f t="shared" si="7"/>
        <v>1</v>
      </c>
      <c r="W26" s="1254">
        <f t="shared" si="7"/>
        <v>2</v>
      </c>
      <c r="X26" s="1253">
        <f t="shared" si="7"/>
        <v>1</v>
      </c>
      <c r="Y26" s="1254">
        <f t="shared" si="7"/>
        <v>2</v>
      </c>
      <c r="Z26" s="1253">
        <f t="shared" si="7"/>
        <v>1</v>
      </c>
      <c r="AA26" s="1254">
        <f t="shared" si="7"/>
        <v>0</v>
      </c>
      <c r="AB26" s="1253">
        <f t="shared" si="7"/>
        <v>0</v>
      </c>
      <c r="AC26" s="1255">
        <f t="shared" si="7"/>
        <v>8</v>
      </c>
      <c r="AD26" s="1253">
        <f t="shared" si="7"/>
        <v>3</v>
      </c>
      <c r="AE26" s="1256">
        <f t="shared" si="2"/>
        <v>11</v>
      </c>
      <c r="AF26" s="1257" t="s">
        <v>847</v>
      </c>
    </row>
    <row r="27" spans="1:32" s="1078" customFormat="1" ht="18" customHeight="1">
      <c r="A27" s="2195"/>
      <c r="B27" s="2198"/>
      <c r="C27" s="1185" t="s">
        <v>879</v>
      </c>
      <c r="D27" s="1258" t="s">
        <v>880</v>
      </c>
      <c r="E27" s="1130"/>
      <c r="F27" s="1205">
        <v>1</v>
      </c>
      <c r="G27" s="1189"/>
      <c r="H27" s="1190"/>
      <c r="I27" s="1191" t="s">
        <v>881</v>
      </c>
      <c r="J27" s="1192">
        <v>0</v>
      </c>
      <c r="K27" s="1193">
        <v>0</v>
      </c>
      <c r="L27" s="1193">
        <v>0</v>
      </c>
      <c r="M27" s="1193">
        <v>0</v>
      </c>
      <c r="N27" s="1194">
        <v>0</v>
      </c>
      <c r="O27" s="1195"/>
      <c r="P27" s="1196"/>
      <c r="Q27" s="1197">
        <v>1</v>
      </c>
      <c r="R27" s="1196"/>
      <c r="S27" s="1197"/>
      <c r="T27" s="1196"/>
      <c r="U27" s="1197"/>
      <c r="V27" s="1196"/>
      <c r="W27" s="1197">
        <v>7</v>
      </c>
      <c r="X27" s="1196"/>
      <c r="Y27" s="1197">
        <v>1</v>
      </c>
      <c r="Z27" s="1196"/>
      <c r="AA27" s="1197"/>
      <c r="AB27" s="1196"/>
      <c r="AC27" s="1198">
        <f>SUM(O27,Q27,S27,U27,W27,Y27,AA27)</f>
        <v>9</v>
      </c>
      <c r="AD27" s="1196">
        <f>SUM(P27,R27,T27,V27,X27,Z27,AB27)</f>
        <v>0</v>
      </c>
      <c r="AE27" s="1190">
        <f t="shared" si="2"/>
        <v>9</v>
      </c>
      <c r="AF27" s="1199" t="s">
        <v>882</v>
      </c>
    </row>
    <row r="28" spans="1:32" s="1078" customFormat="1" ht="18" customHeight="1">
      <c r="A28" s="2195"/>
      <c r="B28" s="2198"/>
      <c r="C28" s="1259" t="s">
        <v>883</v>
      </c>
      <c r="D28" s="1157" t="s">
        <v>884</v>
      </c>
      <c r="E28" s="1144">
        <v>1</v>
      </c>
      <c r="F28" s="1145"/>
      <c r="G28" s="1260"/>
      <c r="H28" s="1140"/>
      <c r="I28" s="1160" t="s">
        <v>881</v>
      </c>
      <c r="J28" s="1161">
        <v>0</v>
      </c>
      <c r="K28" s="1162">
        <v>0</v>
      </c>
      <c r="L28" s="1162">
        <v>0</v>
      </c>
      <c r="M28" s="1162">
        <v>0</v>
      </c>
      <c r="N28" s="1163">
        <v>0</v>
      </c>
      <c r="O28" s="1164"/>
      <c r="P28" s="1165"/>
      <c r="Q28" s="1166">
        <v>1</v>
      </c>
      <c r="R28" s="1165">
        <v>1</v>
      </c>
      <c r="S28" s="1166"/>
      <c r="T28" s="1165"/>
      <c r="U28" s="1166"/>
      <c r="V28" s="1165"/>
      <c r="W28" s="1166">
        <v>7</v>
      </c>
      <c r="X28" s="1165">
        <v>7</v>
      </c>
      <c r="Y28" s="1166">
        <v>1</v>
      </c>
      <c r="Z28" s="1165">
        <v>1</v>
      </c>
      <c r="AA28" s="1166"/>
      <c r="AB28" s="1165"/>
      <c r="AC28" s="1167">
        <f>SUM(O28,Q28,S28,U28,W28,Y28,AA28)</f>
        <v>9</v>
      </c>
      <c r="AD28" s="1165">
        <f>SUM(P28,R28,T28,V28,X28,Z28,AB28)</f>
        <v>9</v>
      </c>
      <c r="AE28" s="1140">
        <f t="shared" si="2"/>
        <v>18</v>
      </c>
      <c r="AF28" s="1168" t="s">
        <v>885</v>
      </c>
    </row>
    <row r="29" spans="1:32" s="1078" customFormat="1" ht="18" customHeight="1">
      <c r="A29" s="2195"/>
      <c r="B29" s="2198"/>
      <c r="C29" s="1245" t="s">
        <v>846</v>
      </c>
      <c r="D29" s="1246"/>
      <c r="E29" s="1222">
        <f>SUM(E27:E28)</f>
        <v>1</v>
      </c>
      <c r="F29" s="1176">
        <f>SUM(F27:F28)</f>
        <v>1</v>
      </c>
      <c r="G29" s="1261">
        <f>SUM(G27:G28)</f>
        <v>0</v>
      </c>
      <c r="H29" s="1256">
        <f>SUM(H27:H28)</f>
        <v>0</v>
      </c>
      <c r="I29" s="1174"/>
      <c r="J29" s="1249">
        <f>SUM(J27,J28)</f>
        <v>0</v>
      </c>
      <c r="K29" s="1250">
        <f aca="true" t="shared" si="8" ref="K29:AD29">SUM(K27,K28)</f>
        <v>0</v>
      </c>
      <c r="L29" s="1250">
        <f t="shared" si="8"/>
        <v>0</v>
      </c>
      <c r="M29" s="1250">
        <f t="shared" si="8"/>
        <v>0</v>
      </c>
      <c r="N29" s="1251">
        <f t="shared" si="8"/>
        <v>0</v>
      </c>
      <c r="O29" s="1252">
        <f t="shared" si="8"/>
        <v>0</v>
      </c>
      <c r="P29" s="1253">
        <f t="shared" si="8"/>
        <v>0</v>
      </c>
      <c r="Q29" s="1254">
        <f t="shared" si="8"/>
        <v>2</v>
      </c>
      <c r="R29" s="1253">
        <f t="shared" si="8"/>
        <v>1</v>
      </c>
      <c r="S29" s="1254">
        <f t="shared" si="8"/>
        <v>0</v>
      </c>
      <c r="T29" s="1253">
        <f t="shared" si="8"/>
        <v>0</v>
      </c>
      <c r="U29" s="1254">
        <f t="shared" si="8"/>
        <v>0</v>
      </c>
      <c r="V29" s="1253">
        <f t="shared" si="8"/>
        <v>0</v>
      </c>
      <c r="W29" s="1254">
        <f t="shared" si="8"/>
        <v>14</v>
      </c>
      <c r="X29" s="1253">
        <f t="shared" si="8"/>
        <v>7</v>
      </c>
      <c r="Y29" s="1254">
        <f t="shared" si="8"/>
        <v>2</v>
      </c>
      <c r="Z29" s="1253">
        <f t="shared" si="8"/>
        <v>1</v>
      </c>
      <c r="AA29" s="1254">
        <f t="shared" si="8"/>
        <v>0</v>
      </c>
      <c r="AB29" s="1253">
        <f t="shared" si="8"/>
        <v>0</v>
      </c>
      <c r="AC29" s="1255">
        <f t="shared" si="8"/>
        <v>18</v>
      </c>
      <c r="AD29" s="1253">
        <f t="shared" si="8"/>
        <v>9</v>
      </c>
      <c r="AE29" s="1256">
        <f t="shared" si="2"/>
        <v>27</v>
      </c>
      <c r="AF29" s="1257" t="s">
        <v>847</v>
      </c>
    </row>
    <row r="30" spans="1:32" s="1078" customFormat="1" ht="18" customHeight="1">
      <c r="A30" s="2195"/>
      <c r="B30" s="2198"/>
      <c r="C30" s="1185" t="s">
        <v>886</v>
      </c>
      <c r="D30" s="1201" t="s">
        <v>887</v>
      </c>
      <c r="E30" s="1187"/>
      <c r="F30" s="1188">
        <v>1</v>
      </c>
      <c r="G30" s="1189"/>
      <c r="H30" s="1190"/>
      <c r="I30" s="1191" t="s">
        <v>888</v>
      </c>
      <c r="J30" s="1192">
        <v>0</v>
      </c>
      <c r="K30" s="1193">
        <v>0</v>
      </c>
      <c r="L30" s="1193">
        <v>0</v>
      </c>
      <c r="M30" s="1193">
        <v>0</v>
      </c>
      <c r="N30" s="1194">
        <v>0</v>
      </c>
      <c r="O30" s="1195">
        <v>1</v>
      </c>
      <c r="P30" s="1196"/>
      <c r="Q30" s="1197">
        <v>2</v>
      </c>
      <c r="R30" s="1196"/>
      <c r="S30" s="1197"/>
      <c r="T30" s="1196"/>
      <c r="U30" s="1197">
        <v>2</v>
      </c>
      <c r="V30" s="1196"/>
      <c r="W30" s="1197"/>
      <c r="X30" s="1196"/>
      <c r="Y30" s="1197">
        <v>2</v>
      </c>
      <c r="Z30" s="1196"/>
      <c r="AA30" s="1197"/>
      <c r="AB30" s="1196"/>
      <c r="AC30" s="1198">
        <f aca="true" t="shared" si="9" ref="AC30:AD40">SUM(O30,Q30,S30,U30,W30,Y30,AA30)</f>
        <v>7</v>
      </c>
      <c r="AD30" s="1196">
        <f t="shared" si="9"/>
        <v>0</v>
      </c>
      <c r="AE30" s="1190">
        <f t="shared" si="2"/>
        <v>7</v>
      </c>
      <c r="AF30" s="1199" t="s">
        <v>889</v>
      </c>
    </row>
    <row r="31" spans="1:32" s="1078" customFormat="1" ht="18" customHeight="1">
      <c r="A31" s="2202"/>
      <c r="B31" s="2204"/>
      <c r="C31" s="1262" t="s">
        <v>890</v>
      </c>
      <c r="D31" s="1263"/>
      <c r="E31" s="1264">
        <f>+E30+E29+E26+E23</f>
        <v>3</v>
      </c>
      <c r="F31" s="1265">
        <f>+F30+F29+F26+F23</f>
        <v>3</v>
      </c>
      <c r="G31" s="1266">
        <f>+G30+G29+G26+G23</f>
        <v>0</v>
      </c>
      <c r="H31" s="1267">
        <f>+H30+H29+H26+H23</f>
        <v>0</v>
      </c>
      <c r="I31" s="1268"/>
      <c r="J31" s="1269">
        <f aca="true" t="shared" si="10" ref="J31:AE31">+J30+J29+J26+J23</f>
        <v>0</v>
      </c>
      <c r="K31" s="1270">
        <f t="shared" si="10"/>
        <v>0</v>
      </c>
      <c r="L31" s="1270">
        <f t="shared" si="10"/>
        <v>0</v>
      </c>
      <c r="M31" s="1270">
        <f t="shared" si="10"/>
        <v>0</v>
      </c>
      <c r="N31" s="1271">
        <f t="shared" si="10"/>
        <v>0</v>
      </c>
      <c r="O31" s="1272">
        <f t="shared" si="10"/>
        <v>4</v>
      </c>
      <c r="P31" s="1273">
        <f t="shared" si="10"/>
        <v>0</v>
      </c>
      <c r="Q31" s="1274">
        <f t="shared" si="10"/>
        <v>4</v>
      </c>
      <c r="R31" s="1273">
        <f t="shared" si="10"/>
        <v>1</v>
      </c>
      <c r="S31" s="1274">
        <f t="shared" si="10"/>
        <v>0</v>
      </c>
      <c r="T31" s="1273">
        <f t="shared" si="10"/>
        <v>0</v>
      </c>
      <c r="U31" s="1274">
        <f t="shared" si="10"/>
        <v>4</v>
      </c>
      <c r="V31" s="1273">
        <f t="shared" si="10"/>
        <v>1</v>
      </c>
      <c r="W31" s="1274">
        <f t="shared" si="10"/>
        <v>18</v>
      </c>
      <c r="X31" s="1273">
        <f t="shared" si="10"/>
        <v>8</v>
      </c>
      <c r="Y31" s="1274">
        <f t="shared" si="10"/>
        <v>8</v>
      </c>
      <c r="Z31" s="1273">
        <f t="shared" si="10"/>
        <v>2</v>
      </c>
      <c r="AA31" s="1274">
        <f t="shared" si="10"/>
        <v>0</v>
      </c>
      <c r="AB31" s="1273">
        <f t="shared" si="10"/>
        <v>0</v>
      </c>
      <c r="AC31" s="1275">
        <f t="shared" si="10"/>
        <v>38</v>
      </c>
      <c r="AD31" s="1273">
        <f t="shared" si="10"/>
        <v>12</v>
      </c>
      <c r="AE31" s="1267">
        <f t="shared" si="10"/>
        <v>50</v>
      </c>
      <c r="AF31" s="1276" t="s">
        <v>890</v>
      </c>
    </row>
    <row r="32" spans="1:32" s="1078" customFormat="1" ht="18" customHeight="1">
      <c r="A32" s="2201">
        <v>62</v>
      </c>
      <c r="B32" s="2203" t="s">
        <v>891</v>
      </c>
      <c r="C32" s="1185" t="s">
        <v>892</v>
      </c>
      <c r="D32" s="1277" t="s">
        <v>893</v>
      </c>
      <c r="E32" s="1187"/>
      <c r="F32" s="1188">
        <v>1</v>
      </c>
      <c r="G32" s="1189"/>
      <c r="H32" s="1190"/>
      <c r="I32" s="1191" t="s">
        <v>827</v>
      </c>
      <c r="J32" s="1192">
        <v>0</v>
      </c>
      <c r="K32" s="1193">
        <v>0</v>
      </c>
      <c r="L32" s="1193">
        <v>0</v>
      </c>
      <c r="M32" s="1193">
        <v>0</v>
      </c>
      <c r="N32" s="1194">
        <v>0</v>
      </c>
      <c r="O32" s="1195">
        <v>1</v>
      </c>
      <c r="P32" s="1196"/>
      <c r="Q32" s="1197"/>
      <c r="R32" s="1196"/>
      <c r="S32" s="1197"/>
      <c r="T32" s="1196"/>
      <c r="U32" s="1197">
        <v>1</v>
      </c>
      <c r="V32" s="1196"/>
      <c r="W32" s="1197"/>
      <c r="X32" s="1196"/>
      <c r="Y32" s="1197"/>
      <c r="Z32" s="1196"/>
      <c r="AA32" s="1197"/>
      <c r="AB32" s="1196"/>
      <c r="AC32" s="1198">
        <f t="shared" si="9"/>
        <v>2</v>
      </c>
      <c r="AD32" s="1196">
        <f t="shared" si="9"/>
        <v>0</v>
      </c>
      <c r="AE32" s="1190">
        <f t="shared" si="2"/>
        <v>2</v>
      </c>
      <c r="AF32" s="1199" t="s">
        <v>894</v>
      </c>
    </row>
    <row r="33" spans="1:32" s="1078" customFormat="1" ht="18" customHeight="1">
      <c r="A33" s="2195"/>
      <c r="B33" s="2198"/>
      <c r="C33" s="1185" t="s">
        <v>895</v>
      </c>
      <c r="D33" s="1278">
        <v>20911</v>
      </c>
      <c r="E33" s="1279"/>
      <c r="F33" s="1280">
        <v>1</v>
      </c>
      <c r="G33" s="1189"/>
      <c r="H33" s="1190"/>
      <c r="I33" s="1191" t="s">
        <v>896</v>
      </c>
      <c r="J33" s="1192">
        <v>0</v>
      </c>
      <c r="K33" s="1193">
        <v>0</v>
      </c>
      <c r="L33" s="1193">
        <v>0</v>
      </c>
      <c r="M33" s="1193">
        <v>0</v>
      </c>
      <c r="N33" s="1194">
        <v>0</v>
      </c>
      <c r="O33" s="1195">
        <v>1</v>
      </c>
      <c r="P33" s="1196"/>
      <c r="Q33" s="1197"/>
      <c r="R33" s="1196"/>
      <c r="S33" s="1197"/>
      <c r="T33" s="1196"/>
      <c r="U33" s="1197">
        <v>1</v>
      </c>
      <c r="V33" s="1196">
        <v>1</v>
      </c>
      <c r="W33" s="1197"/>
      <c r="X33" s="1196"/>
      <c r="Y33" s="1197"/>
      <c r="Z33" s="1196"/>
      <c r="AA33" s="1197"/>
      <c r="AB33" s="1196"/>
      <c r="AC33" s="1198">
        <f>SUM(O33,Q33,S33,U33,W33,Y33,AA33)</f>
        <v>2</v>
      </c>
      <c r="AD33" s="1196">
        <f>SUM(P33,R33,T33,V33,X33,Z33,AB33)</f>
        <v>1</v>
      </c>
      <c r="AE33" s="1190">
        <f>SUM(AC33,AD33)</f>
        <v>3</v>
      </c>
      <c r="AF33" s="1199" t="s">
        <v>897</v>
      </c>
    </row>
    <row r="34" spans="1:32" s="1078" customFormat="1" ht="18" customHeight="1">
      <c r="A34" s="2195"/>
      <c r="B34" s="2198"/>
      <c r="C34" s="1185" t="s">
        <v>898</v>
      </c>
      <c r="D34" s="1281" t="s">
        <v>899</v>
      </c>
      <c r="E34" s="1279"/>
      <c r="F34" s="1280">
        <v>1</v>
      </c>
      <c r="G34" s="1189"/>
      <c r="H34" s="1190"/>
      <c r="I34" s="1191" t="s">
        <v>900</v>
      </c>
      <c r="J34" s="1192">
        <v>0</v>
      </c>
      <c r="K34" s="1193">
        <v>0</v>
      </c>
      <c r="L34" s="1193">
        <v>0</v>
      </c>
      <c r="M34" s="1193">
        <v>0</v>
      </c>
      <c r="N34" s="1194">
        <v>0</v>
      </c>
      <c r="O34" s="1195"/>
      <c r="P34" s="1196"/>
      <c r="Q34" s="1197">
        <v>2</v>
      </c>
      <c r="R34" s="1196"/>
      <c r="S34" s="1197"/>
      <c r="T34" s="1196"/>
      <c r="U34" s="1197"/>
      <c r="V34" s="1196"/>
      <c r="W34" s="1197">
        <v>4</v>
      </c>
      <c r="X34" s="1196"/>
      <c r="Y34" s="1197"/>
      <c r="Z34" s="1196"/>
      <c r="AA34" s="1197"/>
      <c r="AB34" s="1196"/>
      <c r="AC34" s="1198">
        <f t="shared" si="9"/>
        <v>6</v>
      </c>
      <c r="AD34" s="1196">
        <f t="shared" si="9"/>
        <v>0</v>
      </c>
      <c r="AE34" s="1190">
        <f t="shared" si="2"/>
        <v>6</v>
      </c>
      <c r="AF34" s="1199" t="s">
        <v>901</v>
      </c>
    </row>
    <row r="35" spans="1:32" s="1078" customFormat="1" ht="18" customHeight="1">
      <c r="A35" s="2202"/>
      <c r="B35" s="2204"/>
      <c r="C35" s="1262" t="s">
        <v>890</v>
      </c>
      <c r="D35" s="1282"/>
      <c r="E35" s="1283">
        <f>SUM(E32:E34)</f>
        <v>0</v>
      </c>
      <c r="F35" s="1284">
        <f>SUM(F32:F34)</f>
        <v>3</v>
      </c>
      <c r="G35" s="1266">
        <f>SUM(G32:G34)</f>
        <v>0</v>
      </c>
      <c r="H35" s="1267">
        <f>SUM(H32:H34)</f>
        <v>0</v>
      </c>
      <c r="I35" s="1268"/>
      <c r="J35" s="1269">
        <f aca="true" t="shared" si="11" ref="J35:AE35">SUM(J32:J34)</f>
        <v>0</v>
      </c>
      <c r="K35" s="1270">
        <f t="shared" si="11"/>
        <v>0</v>
      </c>
      <c r="L35" s="1270">
        <f t="shared" si="11"/>
        <v>0</v>
      </c>
      <c r="M35" s="1270">
        <f t="shared" si="11"/>
        <v>0</v>
      </c>
      <c r="N35" s="1271">
        <f t="shared" si="11"/>
        <v>0</v>
      </c>
      <c r="O35" s="1272">
        <f t="shared" si="11"/>
        <v>2</v>
      </c>
      <c r="P35" s="1273">
        <f t="shared" si="11"/>
        <v>0</v>
      </c>
      <c r="Q35" s="1274">
        <f t="shared" si="11"/>
        <v>2</v>
      </c>
      <c r="R35" s="1273">
        <f t="shared" si="11"/>
        <v>0</v>
      </c>
      <c r="S35" s="1274">
        <f t="shared" si="11"/>
        <v>0</v>
      </c>
      <c r="T35" s="1273">
        <f t="shared" si="11"/>
        <v>0</v>
      </c>
      <c r="U35" s="1274">
        <f t="shared" si="11"/>
        <v>2</v>
      </c>
      <c r="V35" s="1273">
        <f t="shared" si="11"/>
        <v>1</v>
      </c>
      <c r="W35" s="1274">
        <f t="shared" si="11"/>
        <v>4</v>
      </c>
      <c r="X35" s="1273">
        <f t="shared" si="11"/>
        <v>0</v>
      </c>
      <c r="Y35" s="1274">
        <f t="shared" si="11"/>
        <v>0</v>
      </c>
      <c r="Z35" s="1273">
        <f t="shared" si="11"/>
        <v>0</v>
      </c>
      <c r="AA35" s="1274">
        <f t="shared" si="11"/>
        <v>0</v>
      </c>
      <c r="AB35" s="1273">
        <f t="shared" si="11"/>
        <v>0</v>
      </c>
      <c r="AC35" s="1275">
        <f t="shared" si="11"/>
        <v>10</v>
      </c>
      <c r="AD35" s="1273">
        <f t="shared" si="11"/>
        <v>1</v>
      </c>
      <c r="AE35" s="1267">
        <f t="shared" si="11"/>
        <v>11</v>
      </c>
      <c r="AF35" s="1276" t="s">
        <v>890</v>
      </c>
    </row>
    <row r="36" spans="1:32" s="1078" customFormat="1" ht="18" customHeight="1">
      <c r="A36" s="2201">
        <v>65</v>
      </c>
      <c r="B36" s="2203" t="s">
        <v>902</v>
      </c>
      <c r="C36" s="1285" t="s">
        <v>903</v>
      </c>
      <c r="D36" s="1286" t="s">
        <v>904</v>
      </c>
      <c r="E36" s="1287"/>
      <c r="F36" s="1288">
        <v>1</v>
      </c>
      <c r="G36" s="1289"/>
      <c r="H36" s="1290"/>
      <c r="I36" s="1291" t="s">
        <v>905</v>
      </c>
      <c r="J36" s="1292">
        <v>0</v>
      </c>
      <c r="K36" s="1293">
        <v>0</v>
      </c>
      <c r="L36" s="1293">
        <v>0</v>
      </c>
      <c r="M36" s="1293">
        <v>0</v>
      </c>
      <c r="N36" s="1294">
        <v>0</v>
      </c>
      <c r="O36" s="1295">
        <v>1</v>
      </c>
      <c r="P36" s="1296"/>
      <c r="Q36" s="1297"/>
      <c r="R36" s="1296"/>
      <c r="S36" s="1297"/>
      <c r="T36" s="1296"/>
      <c r="U36" s="1297">
        <v>2</v>
      </c>
      <c r="V36" s="1296"/>
      <c r="W36" s="1297"/>
      <c r="X36" s="1296"/>
      <c r="Y36" s="1297">
        <v>1</v>
      </c>
      <c r="Z36" s="1296"/>
      <c r="AA36" s="1297"/>
      <c r="AB36" s="1296"/>
      <c r="AC36" s="1298">
        <f t="shared" si="9"/>
        <v>4</v>
      </c>
      <c r="AD36" s="1296">
        <f t="shared" si="9"/>
        <v>0</v>
      </c>
      <c r="AE36" s="1290">
        <f t="shared" si="2"/>
        <v>4</v>
      </c>
      <c r="AF36" s="1299" t="s">
        <v>906</v>
      </c>
    </row>
    <row r="37" spans="1:32" s="1078" customFormat="1" ht="18" customHeight="1">
      <c r="A37" s="2195"/>
      <c r="B37" s="2198"/>
      <c r="C37" s="1300" t="s">
        <v>907</v>
      </c>
      <c r="D37" s="1301">
        <v>11846</v>
      </c>
      <c r="E37" s="1302"/>
      <c r="F37" s="1303">
        <v>1</v>
      </c>
      <c r="G37" s="1304"/>
      <c r="H37" s="1305"/>
      <c r="I37" s="1306" t="s">
        <v>832</v>
      </c>
      <c r="J37" s="1307">
        <v>0</v>
      </c>
      <c r="K37" s="1308">
        <v>0</v>
      </c>
      <c r="L37" s="1308">
        <v>0</v>
      </c>
      <c r="M37" s="1308">
        <v>0</v>
      </c>
      <c r="N37" s="1309">
        <v>0</v>
      </c>
      <c r="O37" s="1310">
        <v>2</v>
      </c>
      <c r="P37" s="1311"/>
      <c r="Q37" s="1312"/>
      <c r="R37" s="1311"/>
      <c r="S37" s="1312"/>
      <c r="T37" s="1311"/>
      <c r="U37" s="1312">
        <v>3</v>
      </c>
      <c r="V37" s="1311"/>
      <c r="W37" s="1312"/>
      <c r="X37" s="1311"/>
      <c r="Y37" s="1312">
        <v>1</v>
      </c>
      <c r="Z37" s="1311"/>
      <c r="AA37" s="1312"/>
      <c r="AB37" s="1311"/>
      <c r="AC37" s="1313">
        <f t="shared" si="9"/>
        <v>6</v>
      </c>
      <c r="AD37" s="1311">
        <f t="shared" si="9"/>
        <v>0</v>
      </c>
      <c r="AE37" s="1305">
        <f t="shared" si="2"/>
        <v>6</v>
      </c>
      <c r="AF37" s="1314" t="s">
        <v>908</v>
      </c>
    </row>
    <row r="38" spans="1:32" s="1034" customFormat="1" ht="18" customHeight="1">
      <c r="A38" s="2195"/>
      <c r="B38" s="2198"/>
      <c r="C38" s="1285" t="s">
        <v>909</v>
      </c>
      <c r="D38" s="1315">
        <v>25903</v>
      </c>
      <c r="E38" s="1287"/>
      <c r="F38" s="1288">
        <v>1</v>
      </c>
      <c r="G38" s="1289"/>
      <c r="H38" s="1290"/>
      <c r="I38" s="1291" t="s">
        <v>881</v>
      </c>
      <c r="J38" s="1292">
        <v>0</v>
      </c>
      <c r="K38" s="1293">
        <v>0</v>
      </c>
      <c r="L38" s="1293">
        <v>0</v>
      </c>
      <c r="M38" s="1293">
        <v>0</v>
      </c>
      <c r="N38" s="1294">
        <v>0</v>
      </c>
      <c r="O38" s="1295"/>
      <c r="P38" s="1296"/>
      <c r="Q38" s="1297">
        <v>1</v>
      </c>
      <c r="R38" s="1296"/>
      <c r="S38" s="1297"/>
      <c r="T38" s="1296"/>
      <c r="U38" s="1297"/>
      <c r="V38" s="1296"/>
      <c r="W38" s="1297">
        <v>1</v>
      </c>
      <c r="X38" s="1296"/>
      <c r="Y38" s="1297">
        <v>1</v>
      </c>
      <c r="Z38" s="1296"/>
      <c r="AA38" s="1297">
        <v>1</v>
      </c>
      <c r="AB38" s="1296"/>
      <c r="AC38" s="1298">
        <f t="shared" si="9"/>
        <v>4</v>
      </c>
      <c r="AD38" s="1296">
        <f t="shared" si="9"/>
        <v>0</v>
      </c>
      <c r="AE38" s="1290">
        <f t="shared" si="2"/>
        <v>4</v>
      </c>
      <c r="AF38" s="1299" t="s">
        <v>910</v>
      </c>
    </row>
    <row r="39" spans="1:32" s="1034" customFormat="1" ht="18" customHeight="1">
      <c r="A39" s="2195"/>
      <c r="B39" s="2198"/>
      <c r="C39" s="1316" t="s">
        <v>911</v>
      </c>
      <c r="D39" s="1315">
        <v>30042</v>
      </c>
      <c r="E39" s="1287"/>
      <c r="F39" s="1317">
        <v>1</v>
      </c>
      <c r="G39" s="1289"/>
      <c r="H39" s="1290"/>
      <c r="I39" s="1291" t="s">
        <v>912</v>
      </c>
      <c r="J39" s="1292">
        <v>0</v>
      </c>
      <c r="K39" s="1293">
        <v>0</v>
      </c>
      <c r="L39" s="1293">
        <v>0</v>
      </c>
      <c r="M39" s="1293">
        <v>0</v>
      </c>
      <c r="N39" s="1294">
        <v>0</v>
      </c>
      <c r="O39" s="1295">
        <v>1</v>
      </c>
      <c r="P39" s="1296"/>
      <c r="Q39" s="1297"/>
      <c r="R39" s="1296"/>
      <c r="S39" s="1297"/>
      <c r="T39" s="1296"/>
      <c r="U39" s="1297"/>
      <c r="V39" s="1296"/>
      <c r="W39" s="1297">
        <v>3</v>
      </c>
      <c r="X39" s="1296"/>
      <c r="Y39" s="1297">
        <v>1</v>
      </c>
      <c r="Z39" s="1296"/>
      <c r="AA39" s="1297"/>
      <c r="AB39" s="1296"/>
      <c r="AC39" s="1298">
        <f t="shared" si="9"/>
        <v>5</v>
      </c>
      <c r="AD39" s="1296">
        <f t="shared" si="9"/>
        <v>0</v>
      </c>
      <c r="AE39" s="1290">
        <f t="shared" si="2"/>
        <v>5</v>
      </c>
      <c r="AF39" s="1299" t="s">
        <v>913</v>
      </c>
    </row>
    <row r="40" spans="1:32" s="1034" customFormat="1" ht="18" customHeight="1">
      <c r="A40" s="2195"/>
      <c r="B40" s="2198"/>
      <c r="C40" s="1316" t="s">
        <v>914</v>
      </c>
      <c r="D40" s="1315">
        <v>14655</v>
      </c>
      <c r="E40" s="1318"/>
      <c r="F40" s="1317">
        <v>1</v>
      </c>
      <c r="G40" s="1319"/>
      <c r="H40" s="1320"/>
      <c r="I40" s="1321" t="s">
        <v>915</v>
      </c>
      <c r="J40" s="1322">
        <v>0</v>
      </c>
      <c r="K40" s="1323">
        <v>0</v>
      </c>
      <c r="L40" s="1323">
        <v>0</v>
      </c>
      <c r="M40" s="1323">
        <v>0</v>
      </c>
      <c r="N40" s="1324">
        <v>0</v>
      </c>
      <c r="O40" s="1325">
        <v>1</v>
      </c>
      <c r="P40" s="1326"/>
      <c r="Q40" s="1327"/>
      <c r="R40" s="1326"/>
      <c r="S40" s="1327"/>
      <c r="T40" s="1326"/>
      <c r="U40" s="1327">
        <v>1</v>
      </c>
      <c r="V40" s="1326"/>
      <c r="W40" s="1327">
        <v>2</v>
      </c>
      <c r="X40" s="1326"/>
      <c r="Y40" s="1327">
        <v>1</v>
      </c>
      <c r="Z40" s="1326"/>
      <c r="AA40" s="1327"/>
      <c r="AB40" s="1326"/>
      <c r="AC40" s="1328">
        <f t="shared" si="9"/>
        <v>5</v>
      </c>
      <c r="AD40" s="1326">
        <f t="shared" si="9"/>
        <v>0</v>
      </c>
      <c r="AE40" s="1320">
        <f t="shared" si="2"/>
        <v>5</v>
      </c>
      <c r="AF40" s="1329" t="s">
        <v>916</v>
      </c>
    </row>
    <row r="41" spans="1:32" s="1034" customFormat="1" ht="18" customHeight="1">
      <c r="A41" s="2202"/>
      <c r="B41" s="2204"/>
      <c r="C41" s="1330" t="s">
        <v>890</v>
      </c>
      <c r="D41" s="1331"/>
      <c r="E41" s="1332">
        <f>SUM(E36:E40)</f>
        <v>0</v>
      </c>
      <c r="F41" s="1333">
        <f>SUM(F36:F40)</f>
        <v>5</v>
      </c>
      <c r="G41" s="1334">
        <f>SUM(G36:G40)</f>
        <v>0</v>
      </c>
      <c r="H41" s="1335">
        <f>SUM(H36:H40)</f>
        <v>0</v>
      </c>
      <c r="I41" s="1336"/>
      <c r="J41" s="1337">
        <f>SUM(J36:J40)</f>
        <v>0</v>
      </c>
      <c r="K41" s="1333">
        <f aca="true" t="shared" si="12" ref="K41:AE41">SUM(K36:K40)</f>
        <v>0</v>
      </c>
      <c r="L41" s="1333">
        <f t="shared" si="12"/>
        <v>0</v>
      </c>
      <c r="M41" s="1333">
        <f t="shared" si="12"/>
        <v>0</v>
      </c>
      <c r="N41" s="1338">
        <f t="shared" si="12"/>
        <v>0</v>
      </c>
      <c r="O41" s="1339">
        <f t="shared" si="12"/>
        <v>5</v>
      </c>
      <c r="P41" s="1340">
        <f t="shared" si="12"/>
        <v>0</v>
      </c>
      <c r="Q41" s="1341">
        <f t="shared" si="12"/>
        <v>1</v>
      </c>
      <c r="R41" s="1340">
        <f t="shared" si="12"/>
        <v>0</v>
      </c>
      <c r="S41" s="1341">
        <f t="shared" si="12"/>
        <v>0</v>
      </c>
      <c r="T41" s="1340">
        <f t="shared" si="12"/>
        <v>0</v>
      </c>
      <c r="U41" s="1341">
        <f t="shared" si="12"/>
        <v>6</v>
      </c>
      <c r="V41" s="1340">
        <f t="shared" si="12"/>
        <v>0</v>
      </c>
      <c r="W41" s="1341">
        <f t="shared" si="12"/>
        <v>6</v>
      </c>
      <c r="X41" s="1340">
        <f t="shared" si="12"/>
        <v>0</v>
      </c>
      <c r="Y41" s="1341">
        <f t="shared" si="12"/>
        <v>5</v>
      </c>
      <c r="Z41" s="1340">
        <f t="shared" si="12"/>
        <v>0</v>
      </c>
      <c r="AA41" s="1341">
        <f t="shared" si="12"/>
        <v>1</v>
      </c>
      <c r="AB41" s="1340">
        <f t="shared" si="12"/>
        <v>0</v>
      </c>
      <c r="AC41" s="1342">
        <f t="shared" si="12"/>
        <v>24</v>
      </c>
      <c r="AD41" s="1340">
        <f t="shared" si="12"/>
        <v>0</v>
      </c>
      <c r="AE41" s="1335">
        <f t="shared" si="12"/>
        <v>24</v>
      </c>
      <c r="AF41" s="1343" t="s">
        <v>890</v>
      </c>
    </row>
    <row r="42" spans="1:32" s="1034" customFormat="1" ht="18" customHeight="1">
      <c r="A42" s="1183">
        <v>73</v>
      </c>
      <c r="B42" s="1344" t="s">
        <v>917</v>
      </c>
      <c r="C42" s="1345" t="s">
        <v>918</v>
      </c>
      <c r="D42" s="1346" t="s">
        <v>919</v>
      </c>
      <c r="E42" s="1347"/>
      <c r="F42" s="1348"/>
      <c r="G42" s="1349">
        <v>1</v>
      </c>
      <c r="H42" s="1350"/>
      <c r="I42" s="1351" t="s">
        <v>920</v>
      </c>
      <c r="J42" s="1213">
        <v>8</v>
      </c>
      <c r="K42" s="1214">
        <v>0</v>
      </c>
      <c r="L42" s="1214">
        <v>0</v>
      </c>
      <c r="M42" s="1214">
        <v>0</v>
      </c>
      <c r="N42" s="1215">
        <v>8</v>
      </c>
      <c r="O42" s="1216">
        <v>4</v>
      </c>
      <c r="P42" s="1217"/>
      <c r="Q42" s="1218"/>
      <c r="R42" s="1217"/>
      <c r="S42" s="1218"/>
      <c r="T42" s="1217"/>
      <c r="U42" s="1218">
        <v>3</v>
      </c>
      <c r="V42" s="1217"/>
      <c r="W42" s="1218">
        <v>9</v>
      </c>
      <c r="X42" s="1217"/>
      <c r="Y42" s="1218">
        <v>6</v>
      </c>
      <c r="Z42" s="1217"/>
      <c r="AA42" s="1218"/>
      <c r="AB42" s="1217"/>
      <c r="AC42" s="1219">
        <f aca="true" t="shared" si="13" ref="AC42:AD44">SUM(O42,Q42,S42,U42,W42,Y42,AA42)</f>
        <v>22</v>
      </c>
      <c r="AD42" s="1217">
        <f t="shared" si="13"/>
        <v>0</v>
      </c>
      <c r="AE42" s="1350">
        <f t="shared" si="2"/>
        <v>22</v>
      </c>
      <c r="AF42" s="1244" t="s">
        <v>921</v>
      </c>
    </row>
    <row r="43" spans="1:32" s="1034" customFormat="1" ht="18" customHeight="1">
      <c r="A43" s="2201" t="s">
        <v>922</v>
      </c>
      <c r="B43" s="2203" t="s">
        <v>923</v>
      </c>
      <c r="C43" s="1185" t="s">
        <v>924</v>
      </c>
      <c r="D43" s="1352" t="s">
        <v>925</v>
      </c>
      <c r="E43" s="1279"/>
      <c r="F43" s="1280">
        <v>1</v>
      </c>
      <c r="G43" s="1189"/>
      <c r="H43" s="1190"/>
      <c r="I43" s="1191" t="s">
        <v>862</v>
      </c>
      <c r="J43" s="1192">
        <v>0</v>
      </c>
      <c r="K43" s="1193">
        <v>0</v>
      </c>
      <c r="L43" s="1193">
        <v>0</v>
      </c>
      <c r="M43" s="1193">
        <v>0</v>
      </c>
      <c r="N43" s="1194">
        <v>0</v>
      </c>
      <c r="O43" s="1195">
        <v>1</v>
      </c>
      <c r="P43" s="1196"/>
      <c r="Q43" s="1197"/>
      <c r="R43" s="1196"/>
      <c r="S43" s="1197"/>
      <c r="T43" s="1196"/>
      <c r="U43" s="1197">
        <v>1</v>
      </c>
      <c r="V43" s="1196"/>
      <c r="W43" s="1197">
        <v>1</v>
      </c>
      <c r="X43" s="1196"/>
      <c r="Y43" s="1197">
        <v>2</v>
      </c>
      <c r="Z43" s="1196"/>
      <c r="AA43" s="1197"/>
      <c r="AB43" s="1196"/>
      <c r="AC43" s="1198">
        <f t="shared" si="13"/>
        <v>5</v>
      </c>
      <c r="AD43" s="1196">
        <f t="shared" si="13"/>
        <v>0</v>
      </c>
      <c r="AE43" s="1190">
        <f t="shared" si="2"/>
        <v>5</v>
      </c>
      <c r="AF43" s="1199" t="s">
        <v>926</v>
      </c>
    </row>
    <row r="44" spans="1:32" s="1034" customFormat="1" ht="18" customHeight="1">
      <c r="A44" s="2195"/>
      <c r="B44" s="2198"/>
      <c r="C44" s="1353" t="s">
        <v>927</v>
      </c>
      <c r="D44" s="1354" t="s">
        <v>928</v>
      </c>
      <c r="E44" s="1187">
        <v>1</v>
      </c>
      <c r="F44" s="1355"/>
      <c r="G44" s="1356"/>
      <c r="H44" s="1202"/>
      <c r="I44" s="1357" t="s">
        <v>862</v>
      </c>
      <c r="J44" s="1358">
        <v>0</v>
      </c>
      <c r="K44" s="1355">
        <v>0</v>
      </c>
      <c r="L44" s="1355">
        <v>0</v>
      </c>
      <c r="M44" s="1355">
        <v>0</v>
      </c>
      <c r="N44" s="1359">
        <v>0</v>
      </c>
      <c r="O44" s="1360">
        <v>1</v>
      </c>
      <c r="P44" s="1361">
        <v>1</v>
      </c>
      <c r="Q44" s="1362"/>
      <c r="R44" s="1361"/>
      <c r="S44" s="1362"/>
      <c r="T44" s="1361"/>
      <c r="U44" s="1362">
        <v>1</v>
      </c>
      <c r="V44" s="1361">
        <v>1</v>
      </c>
      <c r="W44" s="1362">
        <v>1</v>
      </c>
      <c r="X44" s="1361">
        <v>1</v>
      </c>
      <c r="Y44" s="1362">
        <v>2</v>
      </c>
      <c r="Z44" s="1361">
        <v>2</v>
      </c>
      <c r="AA44" s="1362">
        <v>1</v>
      </c>
      <c r="AB44" s="1361"/>
      <c r="AC44" s="1363">
        <f t="shared" si="13"/>
        <v>6</v>
      </c>
      <c r="AD44" s="1361">
        <f t="shared" si="13"/>
        <v>5</v>
      </c>
      <c r="AE44" s="1202">
        <f t="shared" si="2"/>
        <v>11</v>
      </c>
      <c r="AF44" s="1364" t="s">
        <v>929</v>
      </c>
    </row>
    <row r="45" spans="1:32" s="1034" customFormat="1" ht="18" customHeight="1">
      <c r="A45" s="2195"/>
      <c r="B45" s="2198"/>
      <c r="C45" s="1365" t="s">
        <v>930</v>
      </c>
      <c r="D45" s="1366" t="s">
        <v>931</v>
      </c>
      <c r="E45" s="1347"/>
      <c r="F45" s="1348">
        <v>1</v>
      </c>
      <c r="G45" s="1367"/>
      <c r="H45" s="1236"/>
      <c r="I45" s="1368" t="s">
        <v>932</v>
      </c>
      <c r="J45" s="1237">
        <v>0</v>
      </c>
      <c r="K45" s="1238">
        <v>0</v>
      </c>
      <c r="L45" s="1238">
        <v>0</v>
      </c>
      <c r="M45" s="1238">
        <v>0</v>
      </c>
      <c r="N45" s="1239">
        <v>0</v>
      </c>
      <c r="O45" s="1369">
        <v>7</v>
      </c>
      <c r="P45" s="1241"/>
      <c r="Q45" s="1242"/>
      <c r="R45" s="1241"/>
      <c r="S45" s="1242"/>
      <c r="T45" s="1241"/>
      <c r="U45" s="1242">
        <v>2</v>
      </c>
      <c r="V45" s="1241"/>
      <c r="W45" s="1242"/>
      <c r="X45" s="1241"/>
      <c r="Y45" s="1242">
        <v>2</v>
      </c>
      <c r="Z45" s="1241"/>
      <c r="AA45" s="1242"/>
      <c r="AB45" s="1241"/>
      <c r="AC45" s="1243">
        <f>SUM(O45,Q45,S45,U45,W45,Y45,AA45)</f>
        <v>11</v>
      </c>
      <c r="AD45" s="1241">
        <f>SUM(P45,R45,T45,V45,X45,Z45,AB45)</f>
        <v>0</v>
      </c>
      <c r="AE45" s="1236">
        <f>SUM(AC45,AD45)</f>
        <v>11</v>
      </c>
      <c r="AF45" s="1244" t="s">
        <v>933</v>
      </c>
    </row>
    <row r="46" spans="1:32" s="1034" customFormat="1" ht="18" customHeight="1">
      <c r="A46" s="2195"/>
      <c r="B46" s="2198"/>
      <c r="C46" s="1353" t="s">
        <v>934</v>
      </c>
      <c r="D46" s="1277" t="s">
        <v>935</v>
      </c>
      <c r="E46" s="1187"/>
      <c r="F46" s="1188">
        <v>1</v>
      </c>
      <c r="G46" s="1355"/>
      <c r="H46" s="1190"/>
      <c r="I46" s="1191" t="s">
        <v>936</v>
      </c>
      <c r="J46" s="1192">
        <v>0</v>
      </c>
      <c r="K46" s="1193">
        <v>0</v>
      </c>
      <c r="L46" s="1193">
        <v>0</v>
      </c>
      <c r="M46" s="1193">
        <v>0</v>
      </c>
      <c r="N46" s="1194">
        <v>0</v>
      </c>
      <c r="O46" s="1198">
        <v>2</v>
      </c>
      <c r="P46" s="1196"/>
      <c r="Q46" s="1197"/>
      <c r="R46" s="1196"/>
      <c r="S46" s="1197"/>
      <c r="T46" s="1196"/>
      <c r="U46" s="1197">
        <v>1</v>
      </c>
      <c r="V46" s="1196"/>
      <c r="W46" s="1197"/>
      <c r="X46" s="1196"/>
      <c r="Y46" s="1197">
        <v>2</v>
      </c>
      <c r="Z46" s="1196">
        <v>1</v>
      </c>
      <c r="AA46" s="1197"/>
      <c r="AB46" s="1196"/>
      <c r="AC46" s="1198">
        <f aca="true" t="shared" si="14" ref="AC46:AD49">SUM(O46,Q46,S46,U46,W46,Y46,AA46)</f>
        <v>5</v>
      </c>
      <c r="AD46" s="1196">
        <f t="shared" si="14"/>
        <v>1</v>
      </c>
      <c r="AE46" s="1190">
        <f t="shared" si="2"/>
        <v>6</v>
      </c>
      <c r="AF46" s="1199" t="s">
        <v>937</v>
      </c>
    </row>
    <row r="47" spans="1:32" s="1034" customFormat="1" ht="18" customHeight="1">
      <c r="A47" s="2202"/>
      <c r="B47" s="2204"/>
      <c r="C47" s="1370" t="s">
        <v>890</v>
      </c>
      <c r="D47" s="1263"/>
      <c r="E47" s="1264">
        <f>SUM(E43:E46)</f>
        <v>1</v>
      </c>
      <c r="F47" s="1265">
        <f>SUM(F43:F46)</f>
        <v>3</v>
      </c>
      <c r="G47" s="1265">
        <f>SUM(G43:G46)</f>
        <v>0</v>
      </c>
      <c r="H47" s="1267">
        <f>SUM(H43:H46)</f>
        <v>0</v>
      </c>
      <c r="I47" s="1268"/>
      <c r="J47" s="1269">
        <f aca="true" t="shared" si="15" ref="J47:AE47">SUM(J43:J46)</f>
        <v>0</v>
      </c>
      <c r="K47" s="1270">
        <f t="shared" si="15"/>
        <v>0</v>
      </c>
      <c r="L47" s="1270">
        <f t="shared" si="15"/>
        <v>0</v>
      </c>
      <c r="M47" s="1270">
        <f t="shared" si="15"/>
        <v>0</v>
      </c>
      <c r="N47" s="1271">
        <f t="shared" si="15"/>
        <v>0</v>
      </c>
      <c r="O47" s="1275">
        <f t="shared" si="15"/>
        <v>11</v>
      </c>
      <c r="P47" s="1273">
        <f t="shared" si="15"/>
        <v>1</v>
      </c>
      <c r="Q47" s="1274">
        <f t="shared" si="15"/>
        <v>0</v>
      </c>
      <c r="R47" s="1273">
        <f t="shared" si="15"/>
        <v>0</v>
      </c>
      <c r="S47" s="1274">
        <f t="shared" si="15"/>
        <v>0</v>
      </c>
      <c r="T47" s="1273">
        <f t="shared" si="15"/>
        <v>0</v>
      </c>
      <c r="U47" s="1274">
        <f t="shared" si="15"/>
        <v>5</v>
      </c>
      <c r="V47" s="1273">
        <f t="shared" si="15"/>
        <v>1</v>
      </c>
      <c r="W47" s="1274">
        <f t="shared" si="15"/>
        <v>2</v>
      </c>
      <c r="X47" s="1273">
        <f t="shared" si="15"/>
        <v>1</v>
      </c>
      <c r="Y47" s="1274">
        <f t="shared" si="15"/>
        <v>8</v>
      </c>
      <c r="Z47" s="1273">
        <f t="shared" si="15"/>
        <v>3</v>
      </c>
      <c r="AA47" s="1274">
        <f t="shared" si="15"/>
        <v>1</v>
      </c>
      <c r="AB47" s="1273">
        <f t="shared" si="15"/>
        <v>0</v>
      </c>
      <c r="AC47" s="1275">
        <f t="shared" si="15"/>
        <v>27</v>
      </c>
      <c r="AD47" s="1273">
        <f t="shared" si="15"/>
        <v>6</v>
      </c>
      <c r="AE47" s="1267">
        <f t="shared" si="15"/>
        <v>33</v>
      </c>
      <c r="AF47" s="1276" t="s">
        <v>890</v>
      </c>
    </row>
    <row r="48" spans="1:32" s="1034" customFormat="1" ht="18" customHeight="1">
      <c r="A48" s="2195">
        <v>86</v>
      </c>
      <c r="B48" s="2198" t="s">
        <v>938</v>
      </c>
      <c r="C48" s="1231" t="s">
        <v>939</v>
      </c>
      <c r="D48" s="1157" t="s">
        <v>940</v>
      </c>
      <c r="E48" s="1213"/>
      <c r="F48" s="1214"/>
      <c r="G48" s="1371">
        <v>1</v>
      </c>
      <c r="H48" s="1190"/>
      <c r="I48" s="1191" t="s">
        <v>941</v>
      </c>
      <c r="J48" s="1192">
        <v>19</v>
      </c>
      <c r="K48" s="1193">
        <v>0</v>
      </c>
      <c r="L48" s="1193">
        <v>0</v>
      </c>
      <c r="M48" s="1193">
        <v>0</v>
      </c>
      <c r="N48" s="1194">
        <v>19</v>
      </c>
      <c r="O48" s="1198">
        <v>4</v>
      </c>
      <c r="P48" s="1196"/>
      <c r="Q48" s="1197"/>
      <c r="R48" s="1196"/>
      <c r="S48" s="1197"/>
      <c r="T48" s="1196"/>
      <c r="U48" s="1197">
        <v>6</v>
      </c>
      <c r="V48" s="1196"/>
      <c r="W48" s="1197">
        <v>4</v>
      </c>
      <c r="X48" s="1196"/>
      <c r="Y48" s="1197">
        <v>6</v>
      </c>
      <c r="Z48" s="1196"/>
      <c r="AA48" s="1197"/>
      <c r="AB48" s="1196"/>
      <c r="AC48" s="1198">
        <f t="shared" si="14"/>
        <v>20</v>
      </c>
      <c r="AD48" s="1196">
        <f t="shared" si="14"/>
        <v>0</v>
      </c>
      <c r="AE48" s="1190">
        <f t="shared" si="2"/>
        <v>20</v>
      </c>
      <c r="AF48" s="1199" t="s">
        <v>942</v>
      </c>
    </row>
    <row r="49" spans="1:32" s="1034" customFormat="1" ht="18" customHeight="1">
      <c r="A49" s="2196"/>
      <c r="B49" s="2199"/>
      <c r="C49" s="1259" t="s">
        <v>943</v>
      </c>
      <c r="D49" s="1143" t="s">
        <v>944</v>
      </c>
      <c r="E49" s="1144">
        <v>1</v>
      </c>
      <c r="F49" s="1145"/>
      <c r="G49" s="1260"/>
      <c r="H49" s="1140"/>
      <c r="I49" s="1160" t="s">
        <v>945</v>
      </c>
      <c r="J49" s="1161">
        <v>0</v>
      </c>
      <c r="K49" s="1162">
        <v>0</v>
      </c>
      <c r="L49" s="1162">
        <v>0</v>
      </c>
      <c r="M49" s="1162">
        <v>0</v>
      </c>
      <c r="N49" s="1163">
        <v>0</v>
      </c>
      <c r="O49" s="1154">
        <v>2</v>
      </c>
      <c r="P49" s="1165">
        <v>2</v>
      </c>
      <c r="Q49" s="1166"/>
      <c r="R49" s="1165"/>
      <c r="S49" s="1166"/>
      <c r="T49" s="1165"/>
      <c r="U49" s="1166">
        <v>1</v>
      </c>
      <c r="V49" s="1165"/>
      <c r="W49" s="1166"/>
      <c r="X49" s="1165"/>
      <c r="Y49" s="1166">
        <v>2</v>
      </c>
      <c r="Z49" s="1165">
        <v>2</v>
      </c>
      <c r="AA49" s="1166"/>
      <c r="AB49" s="1165"/>
      <c r="AC49" s="1167">
        <f t="shared" si="14"/>
        <v>5</v>
      </c>
      <c r="AD49" s="1165">
        <f t="shared" si="14"/>
        <v>4</v>
      </c>
      <c r="AE49" s="1140">
        <f t="shared" si="2"/>
        <v>9</v>
      </c>
      <c r="AF49" s="1168" t="s">
        <v>946</v>
      </c>
    </row>
    <row r="50" spans="1:32" s="1034" customFormat="1" ht="18" customHeight="1">
      <c r="A50" s="2197"/>
      <c r="B50" s="2200"/>
      <c r="C50" s="1220" t="s">
        <v>846</v>
      </c>
      <c r="D50" s="1246"/>
      <c r="E50" s="1175">
        <f>SUM(E48:E49)</f>
        <v>1</v>
      </c>
      <c r="F50" s="1176">
        <f>SUM(F48:F49)</f>
        <v>0</v>
      </c>
      <c r="G50" s="1172">
        <f>SUM(G48:G49)</f>
        <v>1</v>
      </c>
      <c r="H50" s="1173">
        <f>SUM(H48:H49)</f>
        <v>0</v>
      </c>
      <c r="I50" s="1372"/>
      <c r="J50" s="1175">
        <f>SUM(J48,J49)</f>
        <v>19</v>
      </c>
      <c r="K50" s="1176">
        <f aca="true" t="shared" si="16" ref="K50:AD50">SUM(K48,K49)</f>
        <v>0</v>
      </c>
      <c r="L50" s="1176">
        <f t="shared" si="16"/>
        <v>0</v>
      </c>
      <c r="M50" s="1176">
        <f t="shared" si="16"/>
        <v>0</v>
      </c>
      <c r="N50" s="1177">
        <f t="shared" si="16"/>
        <v>19</v>
      </c>
      <c r="O50" s="1181">
        <f t="shared" si="16"/>
        <v>6</v>
      </c>
      <c r="P50" s="1179">
        <f t="shared" si="16"/>
        <v>2</v>
      </c>
      <c r="Q50" s="1180">
        <f t="shared" si="16"/>
        <v>0</v>
      </c>
      <c r="R50" s="1179">
        <f t="shared" si="16"/>
        <v>0</v>
      </c>
      <c r="S50" s="1180">
        <f t="shared" si="16"/>
        <v>0</v>
      </c>
      <c r="T50" s="1179">
        <f t="shared" si="16"/>
        <v>0</v>
      </c>
      <c r="U50" s="1180">
        <f t="shared" si="16"/>
        <v>7</v>
      </c>
      <c r="V50" s="1179">
        <f t="shared" si="16"/>
        <v>0</v>
      </c>
      <c r="W50" s="1180">
        <f t="shared" si="16"/>
        <v>4</v>
      </c>
      <c r="X50" s="1179">
        <f t="shared" si="16"/>
        <v>0</v>
      </c>
      <c r="Y50" s="1180">
        <f t="shared" si="16"/>
        <v>8</v>
      </c>
      <c r="Z50" s="1179">
        <f t="shared" si="16"/>
        <v>2</v>
      </c>
      <c r="AA50" s="1180">
        <f t="shared" si="16"/>
        <v>0</v>
      </c>
      <c r="AB50" s="1179">
        <f t="shared" si="16"/>
        <v>0</v>
      </c>
      <c r="AC50" s="1181">
        <f>SUM(AC48,AC49)</f>
        <v>25</v>
      </c>
      <c r="AD50" s="1179">
        <f t="shared" si="16"/>
        <v>4</v>
      </c>
      <c r="AE50" s="1173">
        <f t="shared" si="2"/>
        <v>29</v>
      </c>
      <c r="AF50" s="1182" t="s">
        <v>847</v>
      </c>
    </row>
    <row r="51" spans="1:32" s="1034" customFormat="1" ht="18" customHeight="1">
      <c r="A51" s="2201">
        <v>93</v>
      </c>
      <c r="B51" s="2203" t="s">
        <v>947</v>
      </c>
      <c r="C51" s="1373" t="s">
        <v>948</v>
      </c>
      <c r="D51" s="1143" t="s">
        <v>949</v>
      </c>
      <c r="E51" s="1374"/>
      <c r="F51" s="1371">
        <v>1</v>
      </c>
      <c r="G51" s="1206"/>
      <c r="H51" s="1236"/>
      <c r="I51" s="1191" t="s">
        <v>827</v>
      </c>
      <c r="J51" s="1192">
        <v>0</v>
      </c>
      <c r="K51" s="1193">
        <v>0</v>
      </c>
      <c r="L51" s="1193">
        <v>0</v>
      </c>
      <c r="M51" s="1193">
        <v>0</v>
      </c>
      <c r="N51" s="1194">
        <v>0</v>
      </c>
      <c r="O51" s="1198">
        <v>1</v>
      </c>
      <c r="P51" s="1196"/>
      <c r="Q51" s="1197"/>
      <c r="R51" s="1196"/>
      <c r="S51" s="1197"/>
      <c r="T51" s="1196"/>
      <c r="U51" s="1197">
        <v>2</v>
      </c>
      <c r="V51" s="1196"/>
      <c r="W51" s="1197"/>
      <c r="X51" s="1196"/>
      <c r="Y51" s="1197"/>
      <c r="Z51" s="1196"/>
      <c r="AA51" s="1197"/>
      <c r="AB51" s="1196"/>
      <c r="AC51" s="1198">
        <f aca="true" t="shared" si="17" ref="AC51:AD53">SUM(O51,Q51,S51,U51,W51,Y51,AA51)</f>
        <v>3</v>
      </c>
      <c r="AD51" s="1196">
        <f t="shared" si="17"/>
        <v>0</v>
      </c>
      <c r="AE51" s="1190">
        <f t="shared" si="2"/>
        <v>3</v>
      </c>
      <c r="AF51" s="1199" t="s">
        <v>950</v>
      </c>
    </row>
    <row r="52" spans="1:32" s="1034" customFormat="1" ht="18" customHeight="1">
      <c r="A52" s="2195"/>
      <c r="B52" s="2198"/>
      <c r="C52" s="1375" t="s">
        <v>951</v>
      </c>
      <c r="D52" s="1143" t="s">
        <v>952</v>
      </c>
      <c r="E52" s="1144">
        <v>1</v>
      </c>
      <c r="F52" s="1159"/>
      <c r="G52" s="1159"/>
      <c r="H52" s="1147"/>
      <c r="I52" s="1156" t="s">
        <v>953</v>
      </c>
      <c r="J52" s="1149">
        <v>0</v>
      </c>
      <c r="K52" s="1145">
        <v>0</v>
      </c>
      <c r="L52" s="1145">
        <v>0</v>
      </c>
      <c r="M52" s="1145">
        <v>0</v>
      </c>
      <c r="N52" s="1150">
        <v>0</v>
      </c>
      <c r="O52" s="1154">
        <v>1</v>
      </c>
      <c r="P52" s="1152">
        <v>1</v>
      </c>
      <c r="Q52" s="1153"/>
      <c r="R52" s="1152"/>
      <c r="S52" s="1153"/>
      <c r="T52" s="1152"/>
      <c r="U52" s="1153">
        <v>2</v>
      </c>
      <c r="V52" s="1152">
        <v>2</v>
      </c>
      <c r="W52" s="1153"/>
      <c r="X52" s="1152"/>
      <c r="Y52" s="1153"/>
      <c r="Z52" s="1152"/>
      <c r="AA52" s="1153"/>
      <c r="AB52" s="1152"/>
      <c r="AC52" s="1154">
        <f t="shared" si="17"/>
        <v>3</v>
      </c>
      <c r="AD52" s="1152">
        <f t="shared" si="17"/>
        <v>3</v>
      </c>
      <c r="AE52" s="1147">
        <f t="shared" si="2"/>
        <v>6</v>
      </c>
      <c r="AF52" s="1155" t="s">
        <v>954</v>
      </c>
    </row>
    <row r="53" spans="1:32" s="1034" customFormat="1" ht="18" customHeight="1">
      <c r="A53" s="2195"/>
      <c r="B53" s="2198"/>
      <c r="C53" s="1375" t="s">
        <v>955</v>
      </c>
      <c r="D53" s="1212" t="s">
        <v>956</v>
      </c>
      <c r="E53" s="1158"/>
      <c r="F53" s="1146">
        <v>1</v>
      </c>
      <c r="G53" s="1159"/>
      <c r="H53" s="1147"/>
      <c r="I53" s="1148" t="s">
        <v>953</v>
      </c>
      <c r="J53" s="1149">
        <v>0</v>
      </c>
      <c r="K53" s="1145">
        <v>0</v>
      </c>
      <c r="L53" s="1145">
        <v>0</v>
      </c>
      <c r="M53" s="1145">
        <v>0</v>
      </c>
      <c r="N53" s="1150">
        <v>0</v>
      </c>
      <c r="O53" s="1154">
        <v>1</v>
      </c>
      <c r="P53" s="1152"/>
      <c r="Q53" s="1153"/>
      <c r="R53" s="1152"/>
      <c r="S53" s="1153"/>
      <c r="T53" s="1152"/>
      <c r="U53" s="1153">
        <v>3</v>
      </c>
      <c r="V53" s="1152"/>
      <c r="W53" s="1153"/>
      <c r="X53" s="1152"/>
      <c r="Y53" s="1153">
        <v>1</v>
      </c>
      <c r="Z53" s="1152"/>
      <c r="AA53" s="1153"/>
      <c r="AB53" s="1152"/>
      <c r="AC53" s="1154">
        <f t="shared" si="17"/>
        <v>5</v>
      </c>
      <c r="AD53" s="1152">
        <f t="shared" si="17"/>
        <v>0</v>
      </c>
      <c r="AE53" s="1147">
        <f>SUM(AC53,AD53)</f>
        <v>5</v>
      </c>
      <c r="AF53" s="1155" t="s">
        <v>957</v>
      </c>
    </row>
    <row r="54" spans="1:32" s="1034" customFormat="1" ht="18" customHeight="1">
      <c r="A54" s="2195"/>
      <c r="B54" s="2198"/>
      <c r="C54" s="1375" t="s">
        <v>958</v>
      </c>
      <c r="D54" s="1376">
        <v>29312</v>
      </c>
      <c r="E54" s="1158"/>
      <c r="F54" s="1146">
        <v>1</v>
      </c>
      <c r="G54" s="1159"/>
      <c r="H54" s="1147"/>
      <c r="I54" s="1148" t="s">
        <v>959</v>
      </c>
      <c r="J54" s="1149">
        <v>0</v>
      </c>
      <c r="K54" s="1145">
        <v>0</v>
      </c>
      <c r="L54" s="1145">
        <v>0</v>
      </c>
      <c r="M54" s="1145">
        <v>0</v>
      </c>
      <c r="N54" s="1150">
        <v>0</v>
      </c>
      <c r="O54" s="1154">
        <v>1</v>
      </c>
      <c r="P54" s="1152"/>
      <c r="Q54" s="1153"/>
      <c r="R54" s="1152"/>
      <c r="S54" s="1153"/>
      <c r="T54" s="1152"/>
      <c r="U54" s="1153">
        <v>1</v>
      </c>
      <c r="V54" s="1152"/>
      <c r="W54" s="1153">
        <v>1</v>
      </c>
      <c r="X54" s="1152"/>
      <c r="Y54" s="1153">
        <v>1</v>
      </c>
      <c r="Z54" s="1152"/>
      <c r="AA54" s="1153"/>
      <c r="AB54" s="1152"/>
      <c r="AC54" s="1154">
        <f>SUM(O54,Q54,S54,U54,W54,Y54,AA54)</f>
        <v>4</v>
      </c>
      <c r="AD54" s="1152">
        <f>SUM(P54,R54,T54,V54,X54,Z54,AB54)</f>
        <v>0</v>
      </c>
      <c r="AE54" s="1147">
        <f>SUM(AC54,AD54)</f>
        <v>4</v>
      </c>
      <c r="AF54" s="1155" t="s">
        <v>960</v>
      </c>
    </row>
    <row r="55" spans="1:32" s="1034" customFormat="1" ht="18" customHeight="1">
      <c r="A55" s="2202"/>
      <c r="B55" s="2204"/>
      <c r="C55" s="1377" t="s">
        <v>846</v>
      </c>
      <c r="D55" s="1378"/>
      <c r="E55" s="1379">
        <f>SUM(E51:E54)</f>
        <v>1</v>
      </c>
      <c r="F55" s="1380">
        <f>SUM(F51:F54)</f>
        <v>3</v>
      </c>
      <c r="G55" s="1380">
        <f>SUM(G51:G54)</f>
        <v>0</v>
      </c>
      <c r="H55" s="1381">
        <f>SUM(H51:H54)</f>
        <v>0</v>
      </c>
      <c r="I55" s="1382"/>
      <c r="J55" s="1383">
        <f>SUM(J51,J52)</f>
        <v>0</v>
      </c>
      <c r="K55" s="1384">
        <f>SUM(K51,K52)</f>
        <v>0</v>
      </c>
      <c r="L55" s="1384">
        <f>SUM(L51,L52)</f>
        <v>0</v>
      </c>
      <c r="M55" s="1384">
        <f>SUM(M51,M52)</f>
        <v>0</v>
      </c>
      <c r="N55" s="1385">
        <f>SUM(N51,N52)</f>
        <v>0</v>
      </c>
      <c r="O55" s="1386">
        <f>SUM(O51,O52:O54)</f>
        <v>4</v>
      </c>
      <c r="P55" s="1387">
        <f aca="true" t="shared" si="18" ref="P55:AB55">SUM(P51,P52:P54)</f>
        <v>1</v>
      </c>
      <c r="Q55" s="1388">
        <f t="shared" si="18"/>
        <v>0</v>
      </c>
      <c r="R55" s="1387">
        <f t="shared" si="18"/>
        <v>0</v>
      </c>
      <c r="S55" s="1388">
        <f t="shared" si="18"/>
        <v>0</v>
      </c>
      <c r="T55" s="1387">
        <f t="shared" si="18"/>
        <v>0</v>
      </c>
      <c r="U55" s="1388">
        <f t="shared" si="18"/>
        <v>8</v>
      </c>
      <c r="V55" s="1387">
        <f t="shared" si="18"/>
        <v>2</v>
      </c>
      <c r="W55" s="1388">
        <f t="shared" si="18"/>
        <v>1</v>
      </c>
      <c r="X55" s="1387">
        <f t="shared" si="18"/>
        <v>0</v>
      </c>
      <c r="Y55" s="1388">
        <f t="shared" si="18"/>
        <v>2</v>
      </c>
      <c r="Z55" s="1387">
        <f t="shared" si="18"/>
        <v>0</v>
      </c>
      <c r="AA55" s="1388">
        <f t="shared" si="18"/>
        <v>0</v>
      </c>
      <c r="AB55" s="1387">
        <f t="shared" si="18"/>
        <v>0</v>
      </c>
      <c r="AC55" s="1386">
        <f>SUM(AC51,AC52:AC54)</f>
        <v>15</v>
      </c>
      <c r="AD55" s="1387">
        <f>SUM(AD51,AD52:AD54)</f>
        <v>3</v>
      </c>
      <c r="AE55" s="1381">
        <f>SUM(AC55,AD55)</f>
        <v>18</v>
      </c>
      <c r="AF55" s="1389" t="s">
        <v>847</v>
      </c>
    </row>
    <row r="56" spans="1:32" s="1034" customFormat="1" ht="18" customHeight="1" thickBot="1">
      <c r="A56" s="1390">
        <v>95</v>
      </c>
      <c r="B56" s="1391" t="s">
        <v>961</v>
      </c>
      <c r="C56" s="1392" t="s">
        <v>962</v>
      </c>
      <c r="D56" s="1393" t="s">
        <v>963</v>
      </c>
      <c r="E56" s="1394"/>
      <c r="F56" s="1395">
        <v>1</v>
      </c>
      <c r="G56" s="1396"/>
      <c r="H56" s="1397"/>
      <c r="I56" s="1398" t="s">
        <v>964</v>
      </c>
      <c r="J56" s="1399">
        <v>0</v>
      </c>
      <c r="K56" s="1400">
        <v>0</v>
      </c>
      <c r="L56" s="1400">
        <v>0</v>
      </c>
      <c r="M56" s="1400">
        <v>0</v>
      </c>
      <c r="N56" s="1401">
        <v>0</v>
      </c>
      <c r="O56" s="1402">
        <v>1</v>
      </c>
      <c r="P56" s="1403"/>
      <c r="Q56" s="1404"/>
      <c r="R56" s="1403"/>
      <c r="S56" s="1404"/>
      <c r="T56" s="1403"/>
      <c r="U56" s="1404">
        <v>3</v>
      </c>
      <c r="V56" s="1403"/>
      <c r="W56" s="1404"/>
      <c r="X56" s="1403"/>
      <c r="Y56" s="1404">
        <v>1</v>
      </c>
      <c r="Z56" s="1403"/>
      <c r="AA56" s="1404"/>
      <c r="AB56" s="1403"/>
      <c r="AC56" s="1402">
        <f>SUM(O56,Q56,S56,U56,W56,Y56,AA56)</f>
        <v>5</v>
      </c>
      <c r="AD56" s="1403">
        <f>SUM(P56,R56,T56,V56,X56,Z56,AB56)</f>
        <v>0</v>
      </c>
      <c r="AE56" s="1397">
        <f t="shared" si="2"/>
        <v>5</v>
      </c>
      <c r="AF56" s="1405" t="s">
        <v>965</v>
      </c>
    </row>
    <row r="57" spans="1:32" s="1034" customFormat="1" ht="18" customHeight="1">
      <c r="A57" s="1406" t="s">
        <v>966</v>
      </c>
      <c r="B57" s="1407" t="s">
        <v>967</v>
      </c>
      <c r="C57" s="1408"/>
      <c r="D57" s="1408"/>
      <c r="E57" s="1408"/>
      <c r="F57" s="1408"/>
      <c r="G57" s="1408"/>
      <c r="H57" s="1408"/>
      <c r="I57" s="1408"/>
      <c r="J57" s="1408"/>
      <c r="K57" s="1408"/>
      <c r="L57" s="1408"/>
      <c r="M57" s="1408"/>
      <c r="N57" s="1408"/>
      <c r="O57" s="1408"/>
      <c r="P57" s="1408"/>
      <c r="Q57" s="1408"/>
      <c r="R57" s="1408"/>
      <c r="S57" s="1408"/>
      <c r="T57" s="1408"/>
      <c r="U57" s="1408"/>
      <c r="V57" s="1408"/>
      <c r="W57" s="1409"/>
      <c r="X57" s="1409"/>
      <c r="Y57" s="1409"/>
      <c r="Z57" s="1409"/>
      <c r="AA57" s="1409"/>
      <c r="AB57" s="1409"/>
      <c r="AC57" s="1409"/>
      <c r="AD57" s="1409"/>
      <c r="AE57" s="1409"/>
      <c r="AF57" s="1410"/>
    </row>
    <row r="58" spans="1:32" s="1034" customFormat="1" ht="18" customHeight="1">
      <c r="A58" s="1411"/>
      <c r="B58" s="1412" t="s">
        <v>968</v>
      </c>
      <c r="C58" s="1412"/>
      <c r="D58" s="1412"/>
      <c r="E58" s="1412"/>
      <c r="F58" s="1412"/>
      <c r="G58" s="1412"/>
      <c r="H58" s="1412"/>
      <c r="I58" s="1412"/>
      <c r="J58" s="1412"/>
      <c r="K58" s="1412"/>
      <c r="L58" s="1412"/>
      <c r="M58" s="1412"/>
      <c r="N58" s="1412"/>
      <c r="O58" s="1412"/>
      <c r="P58" s="1413"/>
      <c r="Q58" s="1413"/>
      <c r="R58" s="1413"/>
      <c r="S58" s="1413"/>
      <c r="T58" s="1413"/>
      <c r="U58" s="1413"/>
      <c r="V58" s="1413"/>
      <c r="W58" s="1413"/>
      <c r="X58" s="1413"/>
      <c r="Y58" s="1413"/>
      <c r="Z58" s="1413"/>
      <c r="AA58" s="1412"/>
      <c r="AB58" s="1412"/>
      <c r="AC58" s="1412"/>
      <c r="AD58" s="1412"/>
      <c r="AE58" s="1412"/>
      <c r="AF58" s="1414"/>
    </row>
    <row r="59" spans="1:32" s="1034" customFormat="1" ht="18" customHeight="1">
      <c r="A59" s="1415"/>
      <c r="B59" s="1416" t="s">
        <v>969</v>
      </c>
      <c r="C59" s="1416"/>
      <c r="D59" s="1416"/>
      <c r="E59" s="1416"/>
      <c r="F59" s="1416"/>
      <c r="G59" s="1416"/>
      <c r="H59" s="1416"/>
      <c r="I59" s="1416"/>
      <c r="J59" s="1416"/>
      <c r="K59" s="1416"/>
      <c r="L59" s="1416"/>
      <c r="M59" s="1416"/>
      <c r="N59" s="1416"/>
      <c r="O59" s="1416"/>
      <c r="P59" s="1416"/>
      <c r="Q59" s="1416"/>
      <c r="R59" s="1416"/>
      <c r="S59" s="1416"/>
      <c r="T59" s="1416"/>
      <c r="U59" s="1416"/>
      <c r="V59" s="1416"/>
      <c r="W59" s="1416"/>
      <c r="X59" s="1416"/>
      <c r="Y59" s="1416"/>
      <c r="Z59" s="1416"/>
      <c r="AA59" s="1412"/>
      <c r="AB59" s="1412"/>
      <c r="AC59" s="1412"/>
      <c r="AD59" s="1412"/>
      <c r="AE59" s="1412"/>
      <c r="AF59" s="1414"/>
    </row>
  </sheetData>
  <sheetProtection/>
  <mergeCells count="31">
    <mergeCell ref="A2:A4"/>
    <mergeCell ref="C2:C4"/>
    <mergeCell ref="D2:D4"/>
    <mergeCell ref="E2:H3"/>
    <mergeCell ref="I2:I4"/>
    <mergeCell ref="J2:N3"/>
    <mergeCell ref="O2:AE2"/>
    <mergeCell ref="O3:P3"/>
    <mergeCell ref="Q3:R3"/>
    <mergeCell ref="S3:T3"/>
    <mergeCell ref="U3:V3"/>
    <mergeCell ref="W3:X3"/>
    <mergeCell ref="Y3:Z3"/>
    <mergeCell ref="AA3:AB3"/>
    <mergeCell ref="AC3:AE3"/>
    <mergeCell ref="A13:A17"/>
    <mergeCell ref="B13:B17"/>
    <mergeCell ref="A20:A22"/>
    <mergeCell ref="B20:B22"/>
    <mergeCell ref="A23:A31"/>
    <mergeCell ref="B23:B31"/>
    <mergeCell ref="A48:A50"/>
    <mergeCell ref="B48:B50"/>
    <mergeCell ref="A51:A55"/>
    <mergeCell ref="B51:B55"/>
    <mergeCell ref="A32:A35"/>
    <mergeCell ref="B32:B35"/>
    <mergeCell ref="A36:A41"/>
    <mergeCell ref="B36:B41"/>
    <mergeCell ref="A43:A47"/>
    <mergeCell ref="B43:B47"/>
  </mergeCells>
  <printOptions horizontalCentered="1" verticalCentered="1"/>
  <pageMargins left="0.7874015748031497" right="0.6299212598425197" top="0.2755905511811024" bottom="0.1968503937007874" header="0.15748031496062992" footer="0.15748031496062992"/>
  <pageSetup fitToHeight="1" fitToWidth="1" horizontalDpi="600" verticalDpi="600" orientation="landscape" paperSize="9" scale="46" r:id="rId1"/>
</worksheet>
</file>

<file path=xl/worksheets/sheet24.xml><?xml version="1.0" encoding="utf-8"?>
<worksheet xmlns="http://schemas.openxmlformats.org/spreadsheetml/2006/main" xmlns:r="http://schemas.openxmlformats.org/officeDocument/2006/relationships">
  <sheetPr>
    <tabColor theme="0" tint="-0.24997000396251678"/>
  </sheetPr>
  <dimension ref="A1:AP63"/>
  <sheetViews>
    <sheetView view="pageBreakPreview" zoomScaleSheetLayoutView="100" zoomScalePageLayoutView="0" workbookViewId="0" topLeftCell="A1">
      <pane xSplit="3" ySplit="10" topLeftCell="D18" activePane="bottomRight" state="frozen"/>
      <selection pane="topLeft" activeCell="H31" sqref="H31"/>
      <selection pane="topRight" activeCell="H31" sqref="H31"/>
      <selection pane="bottomLeft" activeCell="H31" sqref="H31"/>
      <selection pane="bottomRight" activeCell="A1" sqref="A1"/>
    </sheetView>
  </sheetViews>
  <sheetFormatPr defaultColWidth="9.00390625" defaultRowHeight="16.5" customHeight="1"/>
  <cols>
    <col min="1" max="1" width="7.75390625" style="1421" customWidth="1"/>
    <col min="2" max="2" width="12.75390625" style="1421" customWidth="1"/>
    <col min="3" max="3" width="20.75390625" style="1421" customWidth="1"/>
    <col min="4" max="18" width="15.75390625" style="1421" customWidth="1"/>
    <col min="19" max="19" width="14.75390625" style="1421" customWidth="1"/>
    <col min="20" max="20" width="7.75390625" style="1421" customWidth="1"/>
    <col min="21" max="21" width="12.75390625" style="1421" customWidth="1"/>
    <col min="22" max="22" width="20.75390625" style="1421" customWidth="1"/>
    <col min="23" max="37" width="15.75390625" style="1421" customWidth="1"/>
    <col min="38" max="38" width="14.75390625" style="1421" customWidth="1"/>
    <col min="39" max="41" width="9.125" style="1421" customWidth="1"/>
    <col min="42" max="42" width="16.25390625" style="1421" customWidth="1"/>
    <col min="43" max="44" width="9.125" style="1421" customWidth="1"/>
    <col min="45" max="16384" width="9.125" style="1421" customWidth="1"/>
  </cols>
  <sheetData>
    <row r="1" spans="1:38" ht="16.5" customHeight="1" thickBot="1">
      <c r="A1" s="1418" t="s">
        <v>970</v>
      </c>
      <c r="B1" s="1419" t="s">
        <v>971</v>
      </c>
      <c r="C1" s="1420"/>
      <c r="D1" s="1420"/>
      <c r="E1" s="1418"/>
      <c r="F1" s="1418"/>
      <c r="G1" s="1418"/>
      <c r="H1" s="1418"/>
      <c r="I1" s="1418"/>
      <c r="J1" s="1418"/>
      <c r="K1" s="1418"/>
      <c r="L1" s="1418"/>
      <c r="M1" s="1418"/>
      <c r="N1" s="1418"/>
      <c r="O1" s="1418"/>
      <c r="P1" s="1418"/>
      <c r="Q1" s="1418"/>
      <c r="R1" s="1418"/>
      <c r="S1" s="1418"/>
      <c r="T1" s="1419"/>
      <c r="U1" s="1419" t="s">
        <v>972</v>
      </c>
      <c r="V1" s="1420"/>
      <c r="W1" s="1420"/>
      <c r="X1" s="1420"/>
      <c r="Y1" s="1418"/>
      <c r="Z1" s="1418"/>
      <c r="AA1" s="1418"/>
      <c r="AB1" s="1418"/>
      <c r="AC1" s="1418"/>
      <c r="AD1" s="1418"/>
      <c r="AE1" s="1418"/>
      <c r="AF1" s="1418"/>
      <c r="AG1" s="1418"/>
      <c r="AH1" s="1418"/>
      <c r="AI1" s="1418"/>
      <c r="AJ1" s="1418"/>
      <c r="AK1" s="1418"/>
      <c r="AL1" s="1418"/>
    </row>
    <row r="2" spans="1:38" ht="16.5" customHeight="1" thickBot="1">
      <c r="A2" s="2257" t="s">
        <v>973</v>
      </c>
      <c r="B2" s="1422" t="s">
        <v>974</v>
      </c>
      <c r="C2" s="2260" t="s">
        <v>975</v>
      </c>
      <c r="D2" s="2251" t="s">
        <v>976</v>
      </c>
      <c r="E2" s="2252"/>
      <c r="F2" s="2252"/>
      <c r="G2" s="2252"/>
      <c r="H2" s="2252"/>
      <c r="I2" s="2252"/>
      <c r="J2" s="2252"/>
      <c r="K2" s="2252"/>
      <c r="L2" s="2252"/>
      <c r="M2" s="2252"/>
      <c r="N2" s="2252"/>
      <c r="O2" s="2252"/>
      <c r="P2" s="2252"/>
      <c r="Q2" s="2252"/>
      <c r="R2" s="2253"/>
      <c r="S2" s="1423" t="s">
        <v>977</v>
      </c>
      <c r="T2" s="2257" t="s">
        <v>973</v>
      </c>
      <c r="U2" s="1422" t="s">
        <v>974</v>
      </c>
      <c r="V2" s="2260" t="s">
        <v>975</v>
      </c>
      <c r="W2" s="2251" t="s">
        <v>978</v>
      </c>
      <c r="X2" s="2252"/>
      <c r="Y2" s="2252"/>
      <c r="Z2" s="2252"/>
      <c r="AA2" s="2252"/>
      <c r="AB2" s="2252"/>
      <c r="AC2" s="2252"/>
      <c r="AD2" s="2252"/>
      <c r="AE2" s="2252"/>
      <c r="AF2" s="2252"/>
      <c r="AG2" s="2252"/>
      <c r="AH2" s="2252"/>
      <c r="AI2" s="2252"/>
      <c r="AJ2" s="2252"/>
      <c r="AK2" s="2253"/>
      <c r="AL2" s="1423" t="s">
        <v>977</v>
      </c>
    </row>
    <row r="3" spans="1:38" ht="16.5" customHeight="1" thickBot="1">
      <c r="A3" s="2258"/>
      <c r="B3" s="1424" t="s">
        <v>276</v>
      </c>
      <c r="C3" s="2261"/>
      <c r="D3" s="2251" t="s">
        <v>979</v>
      </c>
      <c r="E3" s="2252"/>
      <c r="F3" s="2253"/>
      <c r="G3" s="2251" t="s">
        <v>980</v>
      </c>
      <c r="H3" s="2252"/>
      <c r="I3" s="2253"/>
      <c r="J3" s="2251" t="s">
        <v>981</v>
      </c>
      <c r="K3" s="2252"/>
      <c r="L3" s="2253"/>
      <c r="M3" s="2254" t="s">
        <v>982</v>
      </c>
      <c r="N3" s="2255"/>
      <c r="O3" s="2256"/>
      <c r="P3" s="2251" t="s">
        <v>983</v>
      </c>
      <c r="Q3" s="2252"/>
      <c r="R3" s="2253"/>
      <c r="S3" s="1425"/>
      <c r="T3" s="2258"/>
      <c r="U3" s="1424"/>
      <c r="V3" s="2261"/>
      <c r="W3" s="2251" t="s">
        <v>979</v>
      </c>
      <c r="X3" s="2252"/>
      <c r="Y3" s="2253"/>
      <c r="Z3" s="2251" t="s">
        <v>980</v>
      </c>
      <c r="AA3" s="2252"/>
      <c r="AB3" s="2253"/>
      <c r="AC3" s="2251" t="s">
        <v>981</v>
      </c>
      <c r="AD3" s="2252"/>
      <c r="AE3" s="2253"/>
      <c r="AF3" s="2254" t="s">
        <v>982</v>
      </c>
      <c r="AG3" s="2255"/>
      <c r="AH3" s="2256"/>
      <c r="AI3" s="2251" t="s">
        <v>983</v>
      </c>
      <c r="AJ3" s="2252"/>
      <c r="AK3" s="2253"/>
      <c r="AL3" s="1425"/>
    </row>
    <row r="4" spans="1:38" ht="16.5" customHeight="1" thickBot="1">
      <c r="A4" s="2259"/>
      <c r="B4" s="1426" t="s">
        <v>8</v>
      </c>
      <c r="C4" s="2262"/>
      <c r="D4" s="1427" t="s">
        <v>984</v>
      </c>
      <c r="E4" s="1422" t="s">
        <v>985</v>
      </c>
      <c r="F4" s="1422" t="s">
        <v>986</v>
      </c>
      <c r="G4" s="1427" t="s">
        <v>984</v>
      </c>
      <c r="H4" s="1422" t="s">
        <v>985</v>
      </c>
      <c r="I4" s="1422" t="s">
        <v>986</v>
      </c>
      <c r="J4" s="1427" t="s">
        <v>984</v>
      </c>
      <c r="K4" s="1422" t="s">
        <v>985</v>
      </c>
      <c r="L4" s="1422" t="s">
        <v>986</v>
      </c>
      <c r="M4" s="1427" t="s">
        <v>984</v>
      </c>
      <c r="N4" s="1422" t="s">
        <v>987</v>
      </c>
      <c r="O4" s="1422" t="s">
        <v>986</v>
      </c>
      <c r="P4" s="1427" t="s">
        <v>984</v>
      </c>
      <c r="Q4" s="1422" t="s">
        <v>985</v>
      </c>
      <c r="R4" s="1422" t="s">
        <v>986</v>
      </c>
      <c r="S4" s="1428" t="s">
        <v>988</v>
      </c>
      <c r="T4" s="2259"/>
      <c r="U4" s="1426" t="s">
        <v>8</v>
      </c>
      <c r="V4" s="2262"/>
      <c r="W4" s="1427" t="s">
        <v>984</v>
      </c>
      <c r="X4" s="1422" t="s">
        <v>985</v>
      </c>
      <c r="Y4" s="1422" t="s">
        <v>986</v>
      </c>
      <c r="Z4" s="1427" t="s">
        <v>984</v>
      </c>
      <c r="AA4" s="1422" t="s">
        <v>985</v>
      </c>
      <c r="AB4" s="1422" t="s">
        <v>986</v>
      </c>
      <c r="AC4" s="1427" t="s">
        <v>984</v>
      </c>
      <c r="AD4" s="1422" t="s">
        <v>985</v>
      </c>
      <c r="AE4" s="1422" t="s">
        <v>986</v>
      </c>
      <c r="AF4" s="1427" t="s">
        <v>984</v>
      </c>
      <c r="AG4" s="1422" t="s">
        <v>989</v>
      </c>
      <c r="AH4" s="1422" t="s">
        <v>986</v>
      </c>
      <c r="AI4" s="1427" t="s">
        <v>984</v>
      </c>
      <c r="AJ4" s="1422" t="s">
        <v>985</v>
      </c>
      <c r="AK4" s="1422" t="s">
        <v>986</v>
      </c>
      <c r="AL4" s="1425" t="s">
        <v>988</v>
      </c>
    </row>
    <row r="5" spans="1:38" ht="7.5" customHeight="1">
      <c r="A5" s="1429"/>
      <c r="B5" s="1430" t="s">
        <v>276</v>
      </c>
      <c r="C5" s="1431"/>
      <c r="D5" s="1432"/>
      <c r="E5" s="1431"/>
      <c r="F5" s="1433"/>
      <c r="G5" s="1434"/>
      <c r="H5" s="1431"/>
      <c r="I5" s="1431"/>
      <c r="J5" s="1432"/>
      <c r="K5" s="1431"/>
      <c r="L5" s="1433"/>
      <c r="M5" s="1434"/>
      <c r="N5" s="1435"/>
      <c r="O5" s="1434"/>
      <c r="P5" s="1432"/>
      <c r="Q5" s="1431"/>
      <c r="R5" s="1433"/>
      <c r="S5" s="1425" t="s">
        <v>276</v>
      </c>
      <c r="T5" s="1429"/>
      <c r="U5" s="1431"/>
      <c r="V5" s="1433"/>
      <c r="W5" s="1432"/>
      <c r="X5" s="1431"/>
      <c r="Y5" s="1431"/>
      <c r="Z5" s="1432"/>
      <c r="AA5" s="1431"/>
      <c r="AB5" s="1431"/>
      <c r="AC5" s="1432"/>
      <c r="AD5" s="1431"/>
      <c r="AE5" s="1431"/>
      <c r="AF5" s="1432"/>
      <c r="AG5" s="1435"/>
      <c r="AH5" s="1434"/>
      <c r="AI5" s="1432"/>
      <c r="AJ5" s="1431"/>
      <c r="AK5" s="1431"/>
      <c r="AL5" s="1436"/>
    </row>
    <row r="6" spans="1:38" ht="16.5" customHeight="1">
      <c r="A6" s="1437"/>
      <c r="B6" s="1424" t="s">
        <v>990</v>
      </c>
      <c r="C6" s="1438"/>
      <c r="D6" s="1439">
        <v>37</v>
      </c>
      <c r="E6" s="1440">
        <v>454</v>
      </c>
      <c r="F6" s="1441">
        <v>4821610</v>
      </c>
      <c r="G6" s="1442">
        <v>50516</v>
      </c>
      <c r="H6" s="1440">
        <v>82308</v>
      </c>
      <c r="I6" s="1440">
        <v>692818307</v>
      </c>
      <c r="J6" s="1439">
        <v>7136</v>
      </c>
      <c r="K6" s="1440">
        <v>12612</v>
      </c>
      <c r="L6" s="1441">
        <v>91386564</v>
      </c>
      <c r="M6" s="1442">
        <v>37</v>
      </c>
      <c r="N6" s="1440">
        <v>1245</v>
      </c>
      <c r="O6" s="1440">
        <v>629970</v>
      </c>
      <c r="P6" s="1439">
        <v>57689</v>
      </c>
      <c r="Q6" s="1440">
        <v>95374</v>
      </c>
      <c r="R6" s="1441">
        <v>789656451</v>
      </c>
      <c r="S6" s="1443">
        <v>22</v>
      </c>
      <c r="T6" s="1444"/>
      <c r="U6" s="1424" t="s">
        <v>991</v>
      </c>
      <c r="V6" s="1438"/>
      <c r="W6" s="1439">
        <v>382</v>
      </c>
      <c r="X6" s="1440">
        <v>5389</v>
      </c>
      <c r="Y6" s="1440">
        <v>53789560</v>
      </c>
      <c r="Z6" s="1439">
        <v>102790</v>
      </c>
      <c r="AA6" s="1440">
        <v>157349</v>
      </c>
      <c r="AB6" s="1440">
        <v>1324718996</v>
      </c>
      <c r="AC6" s="1439">
        <v>15028</v>
      </c>
      <c r="AD6" s="1440">
        <v>25311</v>
      </c>
      <c r="AE6" s="1440">
        <v>181293760</v>
      </c>
      <c r="AF6" s="1439">
        <v>366</v>
      </c>
      <c r="AG6" s="1440">
        <v>14353</v>
      </c>
      <c r="AH6" s="1440">
        <v>7556480</v>
      </c>
      <c r="AI6" s="1439">
        <v>118200</v>
      </c>
      <c r="AJ6" s="1440">
        <v>188049</v>
      </c>
      <c r="AK6" s="1440">
        <v>1567358796</v>
      </c>
      <c r="AL6" s="1443">
        <v>22</v>
      </c>
    </row>
    <row r="7" spans="1:38" ht="16.5" customHeight="1">
      <c r="A7" s="1437"/>
      <c r="B7" s="1424" t="s">
        <v>992</v>
      </c>
      <c r="C7" s="1438"/>
      <c r="D7" s="1439">
        <v>24</v>
      </c>
      <c r="E7" s="1440">
        <v>369</v>
      </c>
      <c r="F7" s="1441">
        <v>3413070</v>
      </c>
      <c r="G7" s="1442">
        <v>47075</v>
      </c>
      <c r="H7" s="1440">
        <v>73123</v>
      </c>
      <c r="I7" s="1440">
        <v>630171134</v>
      </c>
      <c r="J7" s="1439">
        <v>7055</v>
      </c>
      <c r="K7" s="1440">
        <v>12180</v>
      </c>
      <c r="L7" s="1441">
        <v>88867777</v>
      </c>
      <c r="M7" s="1442">
        <v>28</v>
      </c>
      <c r="N7" s="1440">
        <v>970</v>
      </c>
      <c r="O7" s="1440">
        <v>520674</v>
      </c>
      <c r="P7" s="1439">
        <v>54154</v>
      </c>
      <c r="Q7" s="1440">
        <v>85672</v>
      </c>
      <c r="R7" s="1441">
        <v>722972655</v>
      </c>
      <c r="S7" s="1443">
        <v>23</v>
      </c>
      <c r="T7" s="1444"/>
      <c r="U7" s="1424" t="s">
        <v>820</v>
      </c>
      <c r="V7" s="1438"/>
      <c r="W7" s="1439">
        <v>307</v>
      </c>
      <c r="X7" s="1440">
        <v>4162</v>
      </c>
      <c r="Y7" s="1440">
        <v>40478520</v>
      </c>
      <c r="Z7" s="1439">
        <v>98457</v>
      </c>
      <c r="AA7" s="1440">
        <v>144102</v>
      </c>
      <c r="AB7" s="1440">
        <v>1255309946</v>
      </c>
      <c r="AC7" s="1439">
        <v>14869</v>
      </c>
      <c r="AD7" s="1440">
        <v>26155</v>
      </c>
      <c r="AE7" s="1440">
        <v>184957014</v>
      </c>
      <c r="AF7" s="1439">
        <v>281</v>
      </c>
      <c r="AG7" s="1440">
        <v>10415</v>
      </c>
      <c r="AH7" s="1440">
        <v>5781315</v>
      </c>
      <c r="AI7" s="1439">
        <v>113633</v>
      </c>
      <c r="AJ7" s="1440">
        <v>174419</v>
      </c>
      <c r="AK7" s="1440">
        <v>1486526795</v>
      </c>
      <c r="AL7" s="1443">
        <v>23</v>
      </c>
    </row>
    <row r="8" spans="1:38" ht="16.5" customHeight="1">
      <c r="A8" s="1437"/>
      <c r="B8" s="1445" t="s">
        <v>993</v>
      </c>
      <c r="C8" s="1418"/>
      <c r="D8" s="1439">
        <v>14</v>
      </c>
      <c r="E8" s="1446">
        <v>212</v>
      </c>
      <c r="F8" s="1447">
        <v>2319279</v>
      </c>
      <c r="G8" s="1418">
        <v>44905</v>
      </c>
      <c r="H8" s="1446">
        <v>68463</v>
      </c>
      <c r="I8" s="1418">
        <v>589395595</v>
      </c>
      <c r="J8" s="1439">
        <v>6732</v>
      </c>
      <c r="K8" s="1446">
        <v>11509</v>
      </c>
      <c r="L8" s="1447">
        <v>85574094</v>
      </c>
      <c r="M8" s="1418">
        <v>14</v>
      </c>
      <c r="N8" s="1446">
        <v>612</v>
      </c>
      <c r="O8" s="1418">
        <v>288024</v>
      </c>
      <c r="P8" s="1439">
        <v>51651</v>
      </c>
      <c r="Q8" s="1446">
        <v>80184</v>
      </c>
      <c r="R8" s="1447">
        <v>677576992</v>
      </c>
      <c r="S8" s="1448">
        <v>24</v>
      </c>
      <c r="T8" s="1444"/>
      <c r="U8" s="1424" t="s">
        <v>821</v>
      </c>
      <c r="V8" s="1449"/>
      <c r="W8" s="1439">
        <v>248</v>
      </c>
      <c r="X8" s="1440">
        <v>3592</v>
      </c>
      <c r="Y8" s="1440">
        <v>41354560</v>
      </c>
      <c r="Z8" s="1439">
        <v>97655</v>
      </c>
      <c r="AA8" s="1440">
        <v>142035</v>
      </c>
      <c r="AB8" s="1440">
        <v>1185836952</v>
      </c>
      <c r="AC8" s="1439">
        <v>15538</v>
      </c>
      <c r="AD8" s="1440">
        <v>25881</v>
      </c>
      <c r="AE8" s="1440">
        <v>186478571</v>
      </c>
      <c r="AF8" s="1439">
        <v>237</v>
      </c>
      <c r="AG8" s="1440">
        <v>9646</v>
      </c>
      <c r="AH8" s="1440">
        <v>4884788</v>
      </c>
      <c r="AI8" s="1439">
        <v>113441</v>
      </c>
      <c r="AJ8" s="1440">
        <v>171508</v>
      </c>
      <c r="AK8" s="1440">
        <v>1418554871</v>
      </c>
      <c r="AL8" s="1443">
        <v>24</v>
      </c>
    </row>
    <row r="9" spans="1:38" ht="16.5" customHeight="1">
      <c r="A9" s="1437"/>
      <c r="B9" s="1445" t="s">
        <v>994</v>
      </c>
      <c r="C9" s="1418"/>
      <c r="D9" s="1439">
        <v>33</v>
      </c>
      <c r="E9" s="1446">
        <v>586</v>
      </c>
      <c r="F9" s="1447">
        <v>5512814</v>
      </c>
      <c r="G9" s="1418">
        <v>43979</v>
      </c>
      <c r="H9" s="1446">
        <v>65674</v>
      </c>
      <c r="I9" s="1418">
        <v>576167273</v>
      </c>
      <c r="J9" s="1439">
        <v>6445</v>
      </c>
      <c r="K9" s="1446">
        <v>10726</v>
      </c>
      <c r="L9" s="1447">
        <v>76881131</v>
      </c>
      <c r="M9" s="1418">
        <v>31</v>
      </c>
      <c r="N9" s="1446">
        <v>1584</v>
      </c>
      <c r="O9" s="1418">
        <v>1104680</v>
      </c>
      <c r="P9" s="1439">
        <v>50457</v>
      </c>
      <c r="Q9" s="1446">
        <v>76986</v>
      </c>
      <c r="R9" s="1447">
        <v>659665898</v>
      </c>
      <c r="S9" s="1448">
        <v>25</v>
      </c>
      <c r="T9" s="1444"/>
      <c r="U9" s="1424" t="s">
        <v>822</v>
      </c>
      <c r="V9" s="1449"/>
      <c r="W9" s="1439">
        <v>195</v>
      </c>
      <c r="X9" s="1440">
        <v>2578</v>
      </c>
      <c r="Y9" s="1440">
        <v>26573405</v>
      </c>
      <c r="Z9" s="1439">
        <v>95292</v>
      </c>
      <c r="AA9" s="1440">
        <v>137546</v>
      </c>
      <c r="AB9" s="1440">
        <v>1192780543</v>
      </c>
      <c r="AC9" s="1439">
        <v>15753</v>
      </c>
      <c r="AD9" s="1440">
        <v>28069</v>
      </c>
      <c r="AE9" s="1440">
        <v>185455045</v>
      </c>
      <c r="AF9" s="1439">
        <v>187</v>
      </c>
      <c r="AG9" s="1440">
        <v>6858</v>
      </c>
      <c r="AH9" s="1440">
        <v>4684274</v>
      </c>
      <c r="AI9" s="1439">
        <v>111240</v>
      </c>
      <c r="AJ9" s="1440">
        <v>168193</v>
      </c>
      <c r="AK9" s="1440">
        <v>1409493267</v>
      </c>
      <c r="AL9" s="1443">
        <v>25</v>
      </c>
    </row>
    <row r="10" spans="1:40" ht="16.5" customHeight="1" thickBot="1">
      <c r="A10" s="1437"/>
      <c r="B10" s="1450" t="s">
        <v>995</v>
      </c>
      <c r="C10" s="1451"/>
      <c r="D10" s="1452">
        <f>SUM(D11:D55)-D16-D21-D25-D28-D49-D54-D30-D40-D46-D34</f>
        <v>4</v>
      </c>
      <c r="E10" s="1453">
        <f aca="true" t="shared" si="0" ref="E10:R10">SUM(E11:E55)-E16-E21-E25-E28-E49-E54-E30-E40-E46-E34</f>
        <v>63</v>
      </c>
      <c r="F10" s="1454">
        <f t="shared" si="0"/>
        <v>480012</v>
      </c>
      <c r="G10" s="1455">
        <f t="shared" si="0"/>
        <v>45466</v>
      </c>
      <c r="H10" s="1456">
        <f t="shared" si="0"/>
        <v>66436</v>
      </c>
      <c r="I10" s="1457">
        <f t="shared" si="0"/>
        <v>590910425</v>
      </c>
      <c r="J10" s="1452">
        <f t="shared" si="0"/>
        <v>6652</v>
      </c>
      <c r="K10" s="1453">
        <f t="shared" si="0"/>
        <v>11388</v>
      </c>
      <c r="L10" s="1454">
        <f t="shared" si="0"/>
        <v>83909883</v>
      </c>
      <c r="M10" s="1455">
        <f t="shared" si="0"/>
        <v>4</v>
      </c>
      <c r="N10" s="1456">
        <f t="shared" si="0"/>
        <v>171</v>
      </c>
      <c r="O10" s="1457">
        <f t="shared" si="0"/>
        <v>130986</v>
      </c>
      <c r="P10" s="1452">
        <f t="shared" si="0"/>
        <v>52122</v>
      </c>
      <c r="Q10" s="1453">
        <f t="shared" si="0"/>
        <v>77887</v>
      </c>
      <c r="R10" s="1454">
        <f t="shared" si="0"/>
        <v>675431306</v>
      </c>
      <c r="S10" s="1458">
        <v>26</v>
      </c>
      <c r="T10" s="1459"/>
      <c r="U10" s="1450" t="s">
        <v>823</v>
      </c>
      <c r="V10" s="1460"/>
      <c r="W10" s="1461">
        <f aca="true" t="shared" si="1" ref="W10:AK10">SUM(W11:W55)-W16-W21-W25-W28-W49-W54-W30-W40-W46-W34</f>
        <v>137</v>
      </c>
      <c r="X10" s="1456">
        <f t="shared" si="1"/>
        <v>1793</v>
      </c>
      <c r="Y10" s="1462">
        <f t="shared" si="1"/>
        <v>16669399</v>
      </c>
      <c r="Z10" s="1461">
        <f t="shared" si="1"/>
        <v>91384</v>
      </c>
      <c r="AA10" s="1456">
        <f t="shared" si="1"/>
        <v>127759</v>
      </c>
      <c r="AB10" s="1462">
        <f t="shared" si="1"/>
        <v>1185704459</v>
      </c>
      <c r="AC10" s="1461">
        <f t="shared" si="1"/>
        <v>15701</v>
      </c>
      <c r="AD10" s="1456">
        <f t="shared" si="1"/>
        <v>26410</v>
      </c>
      <c r="AE10" s="1462">
        <f t="shared" si="1"/>
        <v>193737424</v>
      </c>
      <c r="AF10" s="1461">
        <f t="shared" si="1"/>
        <v>119</v>
      </c>
      <c r="AG10" s="1456">
        <f t="shared" si="1"/>
        <v>4492</v>
      </c>
      <c r="AH10" s="1462">
        <f t="shared" si="1"/>
        <v>3428422</v>
      </c>
      <c r="AI10" s="1452">
        <f t="shared" si="1"/>
        <v>107222</v>
      </c>
      <c r="AJ10" s="1453">
        <f t="shared" si="1"/>
        <v>155962</v>
      </c>
      <c r="AK10" s="1454">
        <f t="shared" si="1"/>
        <v>1399539704</v>
      </c>
      <c r="AL10" s="1463">
        <v>26</v>
      </c>
      <c r="AN10" s="1421" t="s">
        <v>996</v>
      </c>
    </row>
    <row r="11" spans="1:42" ht="16.5" customHeight="1">
      <c r="A11" s="1464">
        <v>2</v>
      </c>
      <c r="B11" s="1465" t="s">
        <v>824</v>
      </c>
      <c r="C11" s="1466" t="s">
        <v>825</v>
      </c>
      <c r="D11" s="1467">
        <v>0</v>
      </c>
      <c r="E11" s="1468">
        <v>0</v>
      </c>
      <c r="F11" s="1468">
        <v>0</v>
      </c>
      <c r="G11" s="1467">
        <v>3386</v>
      </c>
      <c r="H11" s="1468">
        <v>5014</v>
      </c>
      <c r="I11" s="1468">
        <v>65107220</v>
      </c>
      <c r="J11" s="1467">
        <v>0</v>
      </c>
      <c r="K11" s="1468">
        <v>0</v>
      </c>
      <c r="L11" s="1468">
        <v>0</v>
      </c>
      <c r="M11" s="1467">
        <v>0</v>
      </c>
      <c r="N11" s="1469">
        <v>0</v>
      </c>
      <c r="O11" s="1470">
        <v>0</v>
      </c>
      <c r="P11" s="1467">
        <f>+J11+G11+D11</f>
        <v>3386</v>
      </c>
      <c r="Q11" s="1468">
        <f aca="true" t="shared" si="2" ref="Q11:Q55">+K11+H11+E11</f>
        <v>5014</v>
      </c>
      <c r="R11" s="1468">
        <f>+L11+I11+F11+O11</f>
        <v>65107220</v>
      </c>
      <c r="S11" s="1471" t="s">
        <v>828</v>
      </c>
      <c r="T11" s="1429">
        <v>2</v>
      </c>
      <c r="U11" s="1430" t="s">
        <v>824</v>
      </c>
      <c r="V11" s="1472" t="s">
        <v>825</v>
      </c>
      <c r="W11" s="1432">
        <v>0</v>
      </c>
      <c r="X11" s="1431">
        <v>0</v>
      </c>
      <c r="Y11" s="1431">
        <v>0</v>
      </c>
      <c r="Z11" s="1432">
        <v>9539</v>
      </c>
      <c r="AA11" s="1431">
        <v>14870</v>
      </c>
      <c r="AB11" s="1431">
        <v>170563450</v>
      </c>
      <c r="AC11" s="1432">
        <v>0</v>
      </c>
      <c r="AD11" s="1431">
        <v>0</v>
      </c>
      <c r="AE11" s="1431">
        <v>0</v>
      </c>
      <c r="AF11" s="1432">
        <v>0</v>
      </c>
      <c r="AG11" s="1435">
        <v>0</v>
      </c>
      <c r="AH11" s="1434">
        <v>0</v>
      </c>
      <c r="AI11" s="1432">
        <f>+AC11+Z11+W11</f>
        <v>9539</v>
      </c>
      <c r="AJ11" s="1431">
        <f aca="true" t="shared" si="3" ref="AJ11:AJ55">+AD11+AA11+X11</f>
        <v>14870</v>
      </c>
      <c r="AK11" s="1431">
        <f>+AE11+AB11+Y11+AH11</f>
        <v>170563450</v>
      </c>
      <c r="AL11" s="1423" t="s">
        <v>828</v>
      </c>
      <c r="AN11" s="1473">
        <f aca="true" t="shared" si="4" ref="AN11:AP15">P11+AI11</f>
        <v>12925</v>
      </c>
      <c r="AO11" s="1473">
        <f t="shared" si="4"/>
        <v>19884</v>
      </c>
      <c r="AP11" s="1473">
        <f t="shared" si="4"/>
        <v>235670670</v>
      </c>
    </row>
    <row r="12" spans="1:42" ht="16.5" customHeight="1">
      <c r="A12" s="2245">
        <v>6</v>
      </c>
      <c r="B12" s="2248" t="s">
        <v>678</v>
      </c>
      <c r="C12" s="1474" t="s">
        <v>830</v>
      </c>
      <c r="D12" s="1475">
        <v>0</v>
      </c>
      <c r="E12" s="1476">
        <v>0</v>
      </c>
      <c r="F12" s="1476">
        <v>0</v>
      </c>
      <c r="G12" s="1477">
        <v>37</v>
      </c>
      <c r="H12" s="1478">
        <v>38</v>
      </c>
      <c r="I12" s="1478">
        <v>211905</v>
      </c>
      <c r="J12" s="1475">
        <v>0</v>
      </c>
      <c r="K12" s="1476">
        <v>0</v>
      </c>
      <c r="L12" s="1476">
        <v>0</v>
      </c>
      <c r="M12" s="1475">
        <v>0</v>
      </c>
      <c r="N12" s="1479">
        <v>0</v>
      </c>
      <c r="O12" s="1480">
        <v>0</v>
      </c>
      <c r="P12" s="1477">
        <f aca="true" t="shared" si="5" ref="P12:P55">+J12+G12+D12</f>
        <v>37</v>
      </c>
      <c r="Q12" s="1481">
        <f t="shared" si="2"/>
        <v>38</v>
      </c>
      <c r="R12" s="1478">
        <f aca="true" t="shared" si="6" ref="R12:R55">+L12+I12+F12+O12</f>
        <v>211905</v>
      </c>
      <c r="S12" s="1482" t="s">
        <v>997</v>
      </c>
      <c r="T12" s="2245">
        <v>6</v>
      </c>
      <c r="U12" s="2248" t="s">
        <v>678</v>
      </c>
      <c r="V12" s="1483" t="s">
        <v>830</v>
      </c>
      <c r="W12" s="1477">
        <v>0</v>
      </c>
      <c r="X12" s="1478">
        <v>0</v>
      </c>
      <c r="Y12" s="1478">
        <v>0</v>
      </c>
      <c r="Z12" s="1477">
        <v>248</v>
      </c>
      <c r="AA12" s="1478">
        <v>390</v>
      </c>
      <c r="AB12" s="1478">
        <v>4273139</v>
      </c>
      <c r="AC12" s="1477">
        <v>0</v>
      </c>
      <c r="AD12" s="1478">
        <v>0</v>
      </c>
      <c r="AE12" s="1478">
        <v>0</v>
      </c>
      <c r="AF12" s="1477">
        <v>0</v>
      </c>
      <c r="AG12" s="1484">
        <v>0</v>
      </c>
      <c r="AH12" s="1485">
        <v>0</v>
      </c>
      <c r="AI12" s="1477">
        <f aca="true" t="shared" si="7" ref="AI12:AI55">+AC12+Z12+W12</f>
        <v>248</v>
      </c>
      <c r="AJ12" s="1478">
        <f t="shared" si="3"/>
        <v>390</v>
      </c>
      <c r="AK12" s="1478">
        <f aca="true" t="shared" si="8" ref="AK12:AK55">+AE12+AB12+Y12+AH12</f>
        <v>4273139</v>
      </c>
      <c r="AL12" s="1482" t="s">
        <v>997</v>
      </c>
      <c r="AN12" s="1473">
        <f t="shared" si="4"/>
        <v>285</v>
      </c>
      <c r="AO12" s="1473">
        <f t="shared" si="4"/>
        <v>428</v>
      </c>
      <c r="AP12" s="1473">
        <f t="shared" si="4"/>
        <v>4485044</v>
      </c>
    </row>
    <row r="13" spans="1:42" ht="16.5" customHeight="1">
      <c r="A13" s="2246"/>
      <c r="B13" s="2249"/>
      <c r="C13" s="1486" t="s">
        <v>834</v>
      </c>
      <c r="D13" s="1487">
        <v>4</v>
      </c>
      <c r="E13" s="1488">
        <v>63</v>
      </c>
      <c r="F13" s="1489">
        <v>480012</v>
      </c>
      <c r="G13" s="1487">
        <v>2616</v>
      </c>
      <c r="H13" s="1488">
        <v>3482</v>
      </c>
      <c r="I13" s="1488">
        <v>29921778</v>
      </c>
      <c r="J13" s="1487">
        <v>0</v>
      </c>
      <c r="K13" s="1488">
        <v>0</v>
      </c>
      <c r="L13" s="1488">
        <v>0</v>
      </c>
      <c r="M13" s="1487">
        <v>4</v>
      </c>
      <c r="N13" s="1490">
        <v>171</v>
      </c>
      <c r="O13" s="1491">
        <v>130986</v>
      </c>
      <c r="P13" s="1487">
        <f t="shared" si="5"/>
        <v>2620</v>
      </c>
      <c r="Q13" s="1490">
        <f t="shared" si="2"/>
        <v>3545</v>
      </c>
      <c r="R13" s="1488">
        <f t="shared" si="6"/>
        <v>30532776</v>
      </c>
      <c r="S13" s="1492" t="s">
        <v>998</v>
      </c>
      <c r="T13" s="2246"/>
      <c r="U13" s="2249"/>
      <c r="V13" s="1489" t="s">
        <v>999</v>
      </c>
      <c r="W13" s="1487">
        <v>136</v>
      </c>
      <c r="X13" s="1488">
        <v>1790</v>
      </c>
      <c r="Y13" s="1488">
        <v>16595529</v>
      </c>
      <c r="Z13" s="1487">
        <v>6709</v>
      </c>
      <c r="AA13" s="1488">
        <v>10850</v>
      </c>
      <c r="AB13" s="1488">
        <v>145398694</v>
      </c>
      <c r="AC13" s="1487">
        <v>0</v>
      </c>
      <c r="AD13" s="1488">
        <v>0</v>
      </c>
      <c r="AE13" s="1488">
        <v>0</v>
      </c>
      <c r="AF13" s="1487">
        <v>119</v>
      </c>
      <c r="AG13" s="1490">
        <v>4492</v>
      </c>
      <c r="AH13" s="1491">
        <v>3428422</v>
      </c>
      <c r="AI13" s="1487">
        <f t="shared" si="7"/>
        <v>6845</v>
      </c>
      <c r="AJ13" s="1488">
        <f t="shared" si="3"/>
        <v>12640</v>
      </c>
      <c r="AK13" s="1488">
        <f t="shared" si="8"/>
        <v>165422645</v>
      </c>
      <c r="AL13" s="1492" t="s">
        <v>837</v>
      </c>
      <c r="AN13" s="1473">
        <f t="shared" si="4"/>
        <v>9465</v>
      </c>
      <c r="AO13" s="1473">
        <f t="shared" si="4"/>
        <v>16185</v>
      </c>
      <c r="AP13" s="1473">
        <f t="shared" si="4"/>
        <v>195955421</v>
      </c>
    </row>
    <row r="14" spans="1:42" ht="16.5" customHeight="1">
      <c r="A14" s="2246"/>
      <c r="B14" s="2249"/>
      <c r="C14" s="1486" t="s">
        <v>838</v>
      </c>
      <c r="D14" s="1487">
        <v>0</v>
      </c>
      <c r="E14" s="1488">
        <v>0</v>
      </c>
      <c r="F14" s="1489">
        <v>0</v>
      </c>
      <c r="G14" s="1487">
        <v>1149</v>
      </c>
      <c r="H14" s="1488">
        <v>1308</v>
      </c>
      <c r="I14" s="1488">
        <v>12403996</v>
      </c>
      <c r="J14" s="1487">
        <v>0</v>
      </c>
      <c r="K14" s="1488">
        <v>0</v>
      </c>
      <c r="L14" s="1488">
        <v>0</v>
      </c>
      <c r="M14" s="1487">
        <v>0</v>
      </c>
      <c r="N14" s="1490">
        <v>0</v>
      </c>
      <c r="O14" s="1491">
        <v>0</v>
      </c>
      <c r="P14" s="1487">
        <f t="shared" si="5"/>
        <v>1149</v>
      </c>
      <c r="Q14" s="1488">
        <f t="shared" si="2"/>
        <v>1308</v>
      </c>
      <c r="R14" s="1488">
        <f t="shared" si="6"/>
        <v>12403996</v>
      </c>
      <c r="S14" s="1492" t="s">
        <v>1000</v>
      </c>
      <c r="T14" s="2246"/>
      <c r="U14" s="2249"/>
      <c r="V14" s="1489" t="s">
        <v>1001</v>
      </c>
      <c r="W14" s="1487">
        <v>0</v>
      </c>
      <c r="X14" s="1488">
        <v>0</v>
      </c>
      <c r="Y14" s="1488">
        <v>0</v>
      </c>
      <c r="Z14" s="1487">
        <v>3875</v>
      </c>
      <c r="AA14" s="1488">
        <v>4972</v>
      </c>
      <c r="AB14" s="1488">
        <v>53345482</v>
      </c>
      <c r="AC14" s="1487">
        <v>0</v>
      </c>
      <c r="AD14" s="1488">
        <v>0</v>
      </c>
      <c r="AE14" s="1488">
        <v>0</v>
      </c>
      <c r="AF14" s="1487">
        <v>0</v>
      </c>
      <c r="AG14" s="1490">
        <v>0</v>
      </c>
      <c r="AH14" s="1491">
        <v>0</v>
      </c>
      <c r="AI14" s="1487">
        <f t="shared" si="7"/>
        <v>3875</v>
      </c>
      <c r="AJ14" s="1488">
        <f t="shared" si="3"/>
        <v>4972</v>
      </c>
      <c r="AK14" s="1488">
        <f t="shared" si="8"/>
        <v>53345482</v>
      </c>
      <c r="AL14" s="1492" t="s">
        <v>841</v>
      </c>
      <c r="AN14" s="1473">
        <f t="shared" si="4"/>
        <v>5024</v>
      </c>
      <c r="AO14" s="1473">
        <f t="shared" si="4"/>
        <v>6280</v>
      </c>
      <c r="AP14" s="1473">
        <f t="shared" si="4"/>
        <v>65749478</v>
      </c>
    </row>
    <row r="15" spans="1:42" ht="16.5" customHeight="1">
      <c r="A15" s="2246"/>
      <c r="B15" s="2249"/>
      <c r="C15" s="1493" t="s">
        <v>842</v>
      </c>
      <c r="D15" s="1494">
        <v>0</v>
      </c>
      <c r="E15" s="1495">
        <v>0</v>
      </c>
      <c r="F15" s="1496">
        <v>0</v>
      </c>
      <c r="G15" s="1494">
        <v>331</v>
      </c>
      <c r="H15" s="1495">
        <v>354</v>
      </c>
      <c r="I15" s="1495">
        <v>4579752</v>
      </c>
      <c r="J15" s="1494">
        <v>0</v>
      </c>
      <c r="K15" s="1495">
        <v>0</v>
      </c>
      <c r="L15" s="1495">
        <v>0</v>
      </c>
      <c r="M15" s="1494">
        <v>0</v>
      </c>
      <c r="N15" s="1497">
        <v>0</v>
      </c>
      <c r="O15" s="1498">
        <v>0</v>
      </c>
      <c r="P15" s="1487">
        <f>+J15+G15+D15</f>
        <v>331</v>
      </c>
      <c r="Q15" s="1488">
        <f>+K15+H15+E15</f>
        <v>354</v>
      </c>
      <c r="R15" s="1488">
        <f>+L15+I15+F15+O15</f>
        <v>4579752</v>
      </c>
      <c r="S15" s="1499" t="s">
        <v>845</v>
      </c>
      <c r="T15" s="2246"/>
      <c r="U15" s="2249"/>
      <c r="V15" s="1496" t="s">
        <v>1002</v>
      </c>
      <c r="W15" s="1487">
        <v>0</v>
      </c>
      <c r="X15" s="1488">
        <v>0</v>
      </c>
      <c r="Y15" s="1488">
        <v>0</v>
      </c>
      <c r="Z15" s="1487">
        <v>1027</v>
      </c>
      <c r="AA15" s="1488">
        <v>1239</v>
      </c>
      <c r="AB15" s="1488">
        <v>16969385</v>
      </c>
      <c r="AC15" s="1487">
        <v>0</v>
      </c>
      <c r="AD15" s="1488">
        <v>0</v>
      </c>
      <c r="AE15" s="1488">
        <v>0</v>
      </c>
      <c r="AF15" s="1487">
        <v>0</v>
      </c>
      <c r="AG15" s="1490">
        <v>0</v>
      </c>
      <c r="AH15" s="1491">
        <v>0</v>
      </c>
      <c r="AI15" s="1494">
        <f t="shared" si="7"/>
        <v>1027</v>
      </c>
      <c r="AJ15" s="1495">
        <f t="shared" si="3"/>
        <v>1239</v>
      </c>
      <c r="AK15" s="1495">
        <f t="shared" si="8"/>
        <v>16969385</v>
      </c>
      <c r="AL15" s="1499" t="s">
        <v>845</v>
      </c>
      <c r="AN15" s="1473">
        <f t="shared" si="4"/>
        <v>1358</v>
      </c>
      <c r="AO15" s="1473">
        <f t="shared" si="4"/>
        <v>1593</v>
      </c>
      <c r="AP15" s="1473">
        <f t="shared" si="4"/>
        <v>21549137</v>
      </c>
    </row>
    <row r="16" spans="1:38" ht="16.5" customHeight="1">
      <c r="A16" s="2247"/>
      <c r="B16" s="2250"/>
      <c r="C16" s="1500" t="s">
        <v>1003</v>
      </c>
      <c r="D16" s="1501">
        <f>SUM(D12:D15)</f>
        <v>4</v>
      </c>
      <c r="E16" s="1502">
        <f aca="true" t="shared" si="9" ref="E16:R16">SUM(E12:E15)</f>
        <v>63</v>
      </c>
      <c r="F16" s="1503">
        <f t="shared" si="9"/>
        <v>480012</v>
      </c>
      <c r="G16" s="1501">
        <f t="shared" si="9"/>
        <v>4133</v>
      </c>
      <c r="H16" s="1502">
        <f t="shared" si="9"/>
        <v>5182</v>
      </c>
      <c r="I16" s="1503">
        <f t="shared" si="9"/>
        <v>47117431</v>
      </c>
      <c r="J16" s="1501">
        <f t="shared" si="9"/>
        <v>0</v>
      </c>
      <c r="K16" s="1502">
        <f t="shared" si="9"/>
        <v>0</v>
      </c>
      <c r="L16" s="1503">
        <f t="shared" si="9"/>
        <v>0</v>
      </c>
      <c r="M16" s="1501">
        <f t="shared" si="9"/>
        <v>4</v>
      </c>
      <c r="N16" s="1502">
        <f t="shared" si="9"/>
        <v>171</v>
      </c>
      <c r="O16" s="1503">
        <f t="shared" si="9"/>
        <v>130986</v>
      </c>
      <c r="P16" s="1504">
        <f t="shared" si="9"/>
        <v>4137</v>
      </c>
      <c r="Q16" s="1505">
        <f t="shared" si="9"/>
        <v>5245</v>
      </c>
      <c r="R16" s="1505">
        <f t="shared" si="9"/>
        <v>47728429</v>
      </c>
      <c r="S16" s="1506" t="s">
        <v>1003</v>
      </c>
      <c r="T16" s="2247"/>
      <c r="U16" s="2250"/>
      <c r="V16" s="1507" t="s">
        <v>846</v>
      </c>
      <c r="W16" s="1501">
        <f aca="true" t="shared" si="10" ref="W16:AH16">SUM(W12:W15)</f>
        <v>136</v>
      </c>
      <c r="X16" s="1502">
        <f t="shared" si="10"/>
        <v>1790</v>
      </c>
      <c r="Y16" s="1503">
        <f t="shared" si="10"/>
        <v>16595529</v>
      </c>
      <c r="Z16" s="1501">
        <f t="shared" si="10"/>
        <v>11859</v>
      </c>
      <c r="AA16" s="1502">
        <f t="shared" si="10"/>
        <v>17451</v>
      </c>
      <c r="AB16" s="1503">
        <f t="shared" si="10"/>
        <v>219986700</v>
      </c>
      <c r="AC16" s="1501">
        <f t="shared" si="10"/>
        <v>0</v>
      </c>
      <c r="AD16" s="1502">
        <f t="shared" si="10"/>
        <v>0</v>
      </c>
      <c r="AE16" s="1503">
        <f t="shared" si="10"/>
        <v>0</v>
      </c>
      <c r="AF16" s="1501">
        <f t="shared" si="10"/>
        <v>119</v>
      </c>
      <c r="AG16" s="1502">
        <f t="shared" si="10"/>
        <v>4492</v>
      </c>
      <c r="AH16" s="1503">
        <f t="shared" si="10"/>
        <v>3428422</v>
      </c>
      <c r="AI16" s="1504">
        <f t="shared" si="7"/>
        <v>11995</v>
      </c>
      <c r="AJ16" s="1505">
        <f t="shared" si="3"/>
        <v>19241</v>
      </c>
      <c r="AK16" s="1505">
        <f t="shared" si="8"/>
        <v>240010651</v>
      </c>
      <c r="AL16" s="1506" t="s">
        <v>1003</v>
      </c>
    </row>
    <row r="17" spans="1:42" ht="16.5" customHeight="1">
      <c r="A17" s="1508">
        <v>15</v>
      </c>
      <c r="B17" s="1509" t="s">
        <v>492</v>
      </c>
      <c r="C17" s="1510" t="s">
        <v>850</v>
      </c>
      <c r="D17" s="1511">
        <v>0</v>
      </c>
      <c r="E17" s="1481">
        <v>0</v>
      </c>
      <c r="F17" s="1481">
        <v>0</v>
      </c>
      <c r="G17" s="1511">
        <v>605</v>
      </c>
      <c r="H17" s="1481">
        <v>719</v>
      </c>
      <c r="I17" s="1481">
        <v>6000170</v>
      </c>
      <c r="J17" s="1511">
        <v>551</v>
      </c>
      <c r="K17" s="1481">
        <v>1208</v>
      </c>
      <c r="L17" s="1481">
        <v>6826700</v>
      </c>
      <c r="M17" s="1511">
        <v>0</v>
      </c>
      <c r="N17" s="1512">
        <v>0</v>
      </c>
      <c r="O17" s="1513">
        <v>0</v>
      </c>
      <c r="P17" s="1511">
        <f t="shared" si="5"/>
        <v>1156</v>
      </c>
      <c r="Q17" s="1481">
        <f t="shared" si="2"/>
        <v>1927</v>
      </c>
      <c r="R17" s="1481">
        <f t="shared" si="6"/>
        <v>12826870</v>
      </c>
      <c r="S17" s="1514" t="s">
        <v>853</v>
      </c>
      <c r="T17" s="1508" t="s">
        <v>848</v>
      </c>
      <c r="U17" s="1509" t="s">
        <v>492</v>
      </c>
      <c r="V17" s="1515" t="s">
        <v>1004</v>
      </c>
      <c r="W17" s="1511">
        <v>0</v>
      </c>
      <c r="X17" s="1481">
        <v>0</v>
      </c>
      <c r="Y17" s="1481">
        <v>0</v>
      </c>
      <c r="Z17" s="1511">
        <v>1041</v>
      </c>
      <c r="AA17" s="1481">
        <v>1327</v>
      </c>
      <c r="AB17" s="1481">
        <v>13538717</v>
      </c>
      <c r="AC17" s="1511">
        <v>2482</v>
      </c>
      <c r="AD17" s="1481">
        <v>5413</v>
      </c>
      <c r="AE17" s="1481">
        <v>34685804</v>
      </c>
      <c r="AF17" s="1511">
        <v>0</v>
      </c>
      <c r="AG17" s="1512">
        <v>0</v>
      </c>
      <c r="AH17" s="1513">
        <v>0</v>
      </c>
      <c r="AI17" s="1511">
        <f t="shared" si="7"/>
        <v>3523</v>
      </c>
      <c r="AJ17" s="1481">
        <f t="shared" si="3"/>
        <v>6740</v>
      </c>
      <c r="AK17" s="1481">
        <f t="shared" si="8"/>
        <v>48224521</v>
      </c>
      <c r="AL17" s="1514" t="s">
        <v>853</v>
      </c>
      <c r="AN17" s="1473">
        <f aca="true" t="shared" si="11" ref="AN17:AP20">P17+AI17</f>
        <v>4679</v>
      </c>
      <c r="AO17" s="1473">
        <f t="shared" si="11"/>
        <v>8667</v>
      </c>
      <c r="AP17" s="1473">
        <f t="shared" si="11"/>
        <v>61051391</v>
      </c>
    </row>
    <row r="18" spans="1:42" ht="16.5" customHeight="1">
      <c r="A18" s="1508">
        <v>27</v>
      </c>
      <c r="B18" s="1509" t="s">
        <v>854</v>
      </c>
      <c r="C18" s="1510" t="s">
        <v>855</v>
      </c>
      <c r="D18" s="1511">
        <v>0</v>
      </c>
      <c r="E18" s="1481">
        <v>0</v>
      </c>
      <c r="F18" s="1481">
        <v>0</v>
      </c>
      <c r="G18" s="1511">
        <v>1873</v>
      </c>
      <c r="H18" s="1481">
        <v>2393</v>
      </c>
      <c r="I18" s="1481">
        <v>11562170</v>
      </c>
      <c r="J18" s="1511">
        <v>0</v>
      </c>
      <c r="K18" s="1481">
        <v>0</v>
      </c>
      <c r="L18" s="1481">
        <v>0</v>
      </c>
      <c r="M18" s="1511">
        <v>0</v>
      </c>
      <c r="N18" s="1512">
        <v>0</v>
      </c>
      <c r="O18" s="1513">
        <v>0</v>
      </c>
      <c r="P18" s="1511">
        <f t="shared" si="5"/>
        <v>1873</v>
      </c>
      <c r="Q18" s="1481">
        <f t="shared" si="2"/>
        <v>2393</v>
      </c>
      <c r="R18" s="1516">
        <f t="shared" si="6"/>
        <v>11562170</v>
      </c>
      <c r="S18" s="1517" t="s">
        <v>858</v>
      </c>
      <c r="T18" s="1508">
        <v>27</v>
      </c>
      <c r="U18" s="1509" t="s">
        <v>854</v>
      </c>
      <c r="V18" s="1515" t="s">
        <v>855</v>
      </c>
      <c r="W18" s="1511">
        <v>0</v>
      </c>
      <c r="X18" s="1481">
        <v>0</v>
      </c>
      <c r="Y18" s="1481">
        <v>0</v>
      </c>
      <c r="Z18" s="1511">
        <v>7118</v>
      </c>
      <c r="AA18" s="1481">
        <v>10060</v>
      </c>
      <c r="AB18" s="1481">
        <v>41510014</v>
      </c>
      <c r="AC18" s="1511">
        <v>0</v>
      </c>
      <c r="AD18" s="1481">
        <v>0</v>
      </c>
      <c r="AE18" s="1481">
        <v>0</v>
      </c>
      <c r="AF18" s="1511">
        <v>0</v>
      </c>
      <c r="AG18" s="1512">
        <v>0</v>
      </c>
      <c r="AH18" s="1513">
        <v>0</v>
      </c>
      <c r="AI18" s="1511">
        <f t="shared" si="7"/>
        <v>7118</v>
      </c>
      <c r="AJ18" s="1481">
        <f t="shared" si="3"/>
        <v>10060</v>
      </c>
      <c r="AK18" s="1516">
        <f t="shared" si="8"/>
        <v>41510014</v>
      </c>
      <c r="AL18" s="1517" t="s">
        <v>858</v>
      </c>
      <c r="AN18" s="1473">
        <f t="shared" si="11"/>
        <v>8991</v>
      </c>
      <c r="AO18" s="1473">
        <f t="shared" si="11"/>
        <v>12453</v>
      </c>
      <c r="AP18" s="1473">
        <f t="shared" si="11"/>
        <v>53072184</v>
      </c>
    </row>
    <row r="19" spans="1:42" ht="16.5" customHeight="1">
      <c r="A19" s="2239">
        <v>50</v>
      </c>
      <c r="B19" s="2242" t="s">
        <v>1005</v>
      </c>
      <c r="C19" s="1518" t="s">
        <v>860</v>
      </c>
      <c r="D19" s="1477">
        <v>0</v>
      </c>
      <c r="E19" s="1478">
        <v>0</v>
      </c>
      <c r="F19" s="1519">
        <v>0</v>
      </c>
      <c r="G19" s="1477">
        <v>1496</v>
      </c>
      <c r="H19" s="1478">
        <v>2220</v>
      </c>
      <c r="I19" s="1478">
        <v>14858137</v>
      </c>
      <c r="J19" s="1477">
        <v>0</v>
      </c>
      <c r="K19" s="1478">
        <v>0</v>
      </c>
      <c r="L19" s="1478">
        <v>0</v>
      </c>
      <c r="M19" s="1477">
        <v>0</v>
      </c>
      <c r="N19" s="1484">
        <v>0</v>
      </c>
      <c r="O19" s="1485">
        <v>0</v>
      </c>
      <c r="P19" s="1477">
        <f t="shared" si="5"/>
        <v>1496</v>
      </c>
      <c r="Q19" s="1478">
        <f t="shared" si="2"/>
        <v>2220</v>
      </c>
      <c r="R19" s="1478">
        <f t="shared" si="6"/>
        <v>14858137</v>
      </c>
      <c r="S19" s="1520" t="s">
        <v>863</v>
      </c>
      <c r="T19" s="2239">
        <v>50</v>
      </c>
      <c r="U19" s="2242" t="s">
        <v>1006</v>
      </c>
      <c r="V19" s="1519" t="s">
        <v>1007</v>
      </c>
      <c r="W19" s="1477">
        <v>0</v>
      </c>
      <c r="X19" s="1478">
        <v>0</v>
      </c>
      <c r="Y19" s="1478">
        <v>0</v>
      </c>
      <c r="Z19" s="1477">
        <v>4114</v>
      </c>
      <c r="AA19" s="1478">
        <v>6671</v>
      </c>
      <c r="AB19" s="1478">
        <v>68138306</v>
      </c>
      <c r="AC19" s="1477">
        <v>0</v>
      </c>
      <c r="AD19" s="1478">
        <v>0</v>
      </c>
      <c r="AE19" s="1478">
        <v>0</v>
      </c>
      <c r="AF19" s="1477">
        <v>0</v>
      </c>
      <c r="AG19" s="1484">
        <v>0</v>
      </c>
      <c r="AH19" s="1485">
        <v>0</v>
      </c>
      <c r="AI19" s="1477">
        <f t="shared" si="7"/>
        <v>4114</v>
      </c>
      <c r="AJ19" s="1478">
        <f t="shared" si="3"/>
        <v>6671</v>
      </c>
      <c r="AK19" s="1478">
        <f t="shared" si="8"/>
        <v>68138306</v>
      </c>
      <c r="AL19" s="1520" t="s">
        <v>863</v>
      </c>
      <c r="AN19" s="1473">
        <f t="shared" si="11"/>
        <v>5610</v>
      </c>
      <c r="AO19" s="1473">
        <f t="shared" si="11"/>
        <v>8891</v>
      </c>
      <c r="AP19" s="1473">
        <f t="shared" si="11"/>
        <v>82996443</v>
      </c>
    </row>
    <row r="20" spans="1:42" ht="16.5" customHeight="1">
      <c r="A20" s="2240"/>
      <c r="B20" s="2243"/>
      <c r="C20" s="1486" t="s">
        <v>1008</v>
      </c>
      <c r="D20" s="1487">
        <v>0</v>
      </c>
      <c r="E20" s="1488">
        <v>0</v>
      </c>
      <c r="F20" s="1489">
        <v>0</v>
      </c>
      <c r="G20" s="1487">
        <v>2034</v>
      </c>
      <c r="H20" s="1488">
        <v>2404</v>
      </c>
      <c r="I20" s="1488">
        <v>24829152</v>
      </c>
      <c r="J20" s="1487">
        <v>0</v>
      </c>
      <c r="K20" s="1488">
        <v>0</v>
      </c>
      <c r="L20" s="1488">
        <v>0</v>
      </c>
      <c r="M20" s="1487">
        <v>0</v>
      </c>
      <c r="N20" s="1490">
        <v>0</v>
      </c>
      <c r="O20" s="1491">
        <v>0</v>
      </c>
      <c r="P20" s="1487">
        <f t="shared" si="5"/>
        <v>2034</v>
      </c>
      <c r="Q20" s="1488">
        <f t="shared" si="2"/>
        <v>2404</v>
      </c>
      <c r="R20" s="1488">
        <f t="shared" si="6"/>
        <v>24829152</v>
      </c>
      <c r="S20" s="1492" t="s">
        <v>867</v>
      </c>
      <c r="T20" s="2240"/>
      <c r="U20" s="2243"/>
      <c r="V20" s="1489" t="s">
        <v>1009</v>
      </c>
      <c r="W20" s="1487">
        <v>0</v>
      </c>
      <c r="X20" s="1488">
        <v>0</v>
      </c>
      <c r="Y20" s="1488">
        <v>0</v>
      </c>
      <c r="Z20" s="1487">
        <v>4698</v>
      </c>
      <c r="AA20" s="1488">
        <v>6032</v>
      </c>
      <c r="AB20" s="1488">
        <v>98494942</v>
      </c>
      <c r="AC20" s="1487">
        <v>0</v>
      </c>
      <c r="AD20" s="1488">
        <v>0</v>
      </c>
      <c r="AE20" s="1488">
        <v>0</v>
      </c>
      <c r="AF20" s="1487">
        <v>0</v>
      </c>
      <c r="AG20" s="1490">
        <v>0</v>
      </c>
      <c r="AH20" s="1491">
        <v>0</v>
      </c>
      <c r="AI20" s="1487">
        <f t="shared" si="7"/>
        <v>4698</v>
      </c>
      <c r="AJ20" s="1488">
        <f t="shared" si="3"/>
        <v>6032</v>
      </c>
      <c r="AK20" s="1488">
        <f t="shared" si="8"/>
        <v>98494942</v>
      </c>
      <c r="AL20" s="1492" t="s">
        <v>867</v>
      </c>
      <c r="AN20" s="1473">
        <f t="shared" si="11"/>
        <v>6732</v>
      </c>
      <c r="AO20" s="1473">
        <f t="shared" si="11"/>
        <v>8436</v>
      </c>
      <c r="AP20" s="1473">
        <f t="shared" si="11"/>
        <v>123324094</v>
      </c>
    </row>
    <row r="21" spans="1:38" ht="16.5" customHeight="1">
      <c r="A21" s="2241"/>
      <c r="B21" s="2244"/>
      <c r="C21" s="1500" t="s">
        <v>1003</v>
      </c>
      <c r="D21" s="1501">
        <f>D19+D20</f>
        <v>0</v>
      </c>
      <c r="E21" s="1502">
        <f aca="true" t="shared" si="12" ref="E21:O21">E19+E20</f>
        <v>0</v>
      </c>
      <c r="F21" s="1503">
        <f t="shared" si="12"/>
        <v>0</v>
      </c>
      <c r="G21" s="1501">
        <f t="shared" si="12"/>
        <v>3530</v>
      </c>
      <c r="H21" s="1502">
        <f t="shared" si="12"/>
        <v>4624</v>
      </c>
      <c r="I21" s="1503">
        <f t="shared" si="12"/>
        <v>39687289</v>
      </c>
      <c r="J21" s="1501">
        <f t="shared" si="12"/>
        <v>0</v>
      </c>
      <c r="K21" s="1502">
        <f t="shared" si="12"/>
        <v>0</v>
      </c>
      <c r="L21" s="1503">
        <f t="shared" si="12"/>
        <v>0</v>
      </c>
      <c r="M21" s="1501">
        <f t="shared" si="12"/>
        <v>0</v>
      </c>
      <c r="N21" s="1502">
        <f t="shared" si="12"/>
        <v>0</v>
      </c>
      <c r="O21" s="1503">
        <f t="shared" si="12"/>
        <v>0</v>
      </c>
      <c r="P21" s="1501">
        <f t="shared" si="5"/>
        <v>3530</v>
      </c>
      <c r="Q21" s="1502">
        <f t="shared" si="2"/>
        <v>4624</v>
      </c>
      <c r="R21" s="1503">
        <f t="shared" si="6"/>
        <v>39687289</v>
      </c>
      <c r="S21" s="1506" t="s">
        <v>1003</v>
      </c>
      <c r="T21" s="2241"/>
      <c r="U21" s="2244"/>
      <c r="V21" s="1507" t="s">
        <v>846</v>
      </c>
      <c r="W21" s="1501">
        <f aca="true" t="shared" si="13" ref="W21:AH21">W19+W20</f>
        <v>0</v>
      </c>
      <c r="X21" s="1502">
        <f t="shared" si="13"/>
        <v>0</v>
      </c>
      <c r="Y21" s="1503">
        <f t="shared" si="13"/>
        <v>0</v>
      </c>
      <c r="Z21" s="1501">
        <f t="shared" si="13"/>
        <v>8812</v>
      </c>
      <c r="AA21" s="1502">
        <f t="shared" si="13"/>
        <v>12703</v>
      </c>
      <c r="AB21" s="1503">
        <f t="shared" si="13"/>
        <v>166633248</v>
      </c>
      <c r="AC21" s="1501">
        <f t="shared" si="13"/>
        <v>0</v>
      </c>
      <c r="AD21" s="1502">
        <f t="shared" si="13"/>
        <v>0</v>
      </c>
      <c r="AE21" s="1503">
        <f t="shared" si="13"/>
        <v>0</v>
      </c>
      <c r="AF21" s="1501">
        <f t="shared" si="13"/>
        <v>0</v>
      </c>
      <c r="AG21" s="1502">
        <f t="shared" si="13"/>
        <v>0</v>
      </c>
      <c r="AH21" s="1503">
        <f t="shared" si="13"/>
        <v>0</v>
      </c>
      <c r="AI21" s="1501">
        <f t="shared" si="7"/>
        <v>8812</v>
      </c>
      <c r="AJ21" s="1502">
        <f t="shared" si="3"/>
        <v>12703</v>
      </c>
      <c r="AK21" s="1503">
        <f t="shared" si="8"/>
        <v>166633248</v>
      </c>
      <c r="AL21" s="1506" t="s">
        <v>1003</v>
      </c>
    </row>
    <row r="22" spans="1:42" ht="16.5" customHeight="1">
      <c r="A22" s="2239">
        <v>57</v>
      </c>
      <c r="B22" s="2242" t="s">
        <v>1010</v>
      </c>
      <c r="C22" s="1510" t="s">
        <v>869</v>
      </c>
      <c r="D22" s="1511">
        <v>0</v>
      </c>
      <c r="E22" s="1481">
        <v>0</v>
      </c>
      <c r="F22" s="1515">
        <v>0</v>
      </c>
      <c r="G22" s="1511">
        <v>206</v>
      </c>
      <c r="H22" s="1481">
        <v>234</v>
      </c>
      <c r="I22" s="1481">
        <v>1428370</v>
      </c>
      <c r="J22" s="1511">
        <v>0</v>
      </c>
      <c r="K22" s="1481">
        <v>0</v>
      </c>
      <c r="L22" s="1481">
        <v>0</v>
      </c>
      <c r="M22" s="1511">
        <v>0</v>
      </c>
      <c r="N22" s="1512">
        <v>0</v>
      </c>
      <c r="O22" s="1513">
        <v>0</v>
      </c>
      <c r="P22" s="1511">
        <f t="shared" si="5"/>
        <v>206</v>
      </c>
      <c r="Q22" s="1481">
        <f t="shared" si="2"/>
        <v>234</v>
      </c>
      <c r="R22" s="1481">
        <f t="shared" si="6"/>
        <v>1428370</v>
      </c>
      <c r="S22" s="1514" t="s">
        <v>872</v>
      </c>
      <c r="T22" s="2239" t="s">
        <v>1011</v>
      </c>
      <c r="U22" s="2242" t="s">
        <v>1010</v>
      </c>
      <c r="V22" s="1515" t="s">
        <v>1012</v>
      </c>
      <c r="W22" s="1511">
        <v>0</v>
      </c>
      <c r="X22" s="1481">
        <v>0</v>
      </c>
      <c r="Y22" s="1481">
        <v>0</v>
      </c>
      <c r="Z22" s="1511">
        <v>708</v>
      </c>
      <c r="AA22" s="1481">
        <v>897</v>
      </c>
      <c r="AB22" s="1481">
        <v>5212450</v>
      </c>
      <c r="AC22" s="1511">
        <v>0</v>
      </c>
      <c r="AD22" s="1481">
        <v>0</v>
      </c>
      <c r="AE22" s="1481">
        <v>0</v>
      </c>
      <c r="AF22" s="1511">
        <v>0</v>
      </c>
      <c r="AG22" s="1512">
        <v>0</v>
      </c>
      <c r="AH22" s="1513">
        <v>0</v>
      </c>
      <c r="AI22" s="1511">
        <f t="shared" si="7"/>
        <v>708</v>
      </c>
      <c r="AJ22" s="1481">
        <f t="shared" si="3"/>
        <v>897</v>
      </c>
      <c r="AK22" s="1481">
        <f t="shared" si="8"/>
        <v>5212450</v>
      </c>
      <c r="AL22" s="1514" t="s">
        <v>872</v>
      </c>
      <c r="AN22" s="1473">
        <f aca="true" t="shared" si="14" ref="AN22:AP24">P22+AI22</f>
        <v>914</v>
      </c>
      <c r="AO22" s="1473">
        <f t="shared" si="14"/>
        <v>1131</v>
      </c>
      <c r="AP22" s="1473">
        <f t="shared" si="14"/>
        <v>6640820</v>
      </c>
    </row>
    <row r="23" spans="1:42" ht="16.5" customHeight="1">
      <c r="A23" s="2240"/>
      <c r="B23" s="2243"/>
      <c r="C23" s="1518" t="s">
        <v>873</v>
      </c>
      <c r="D23" s="1477">
        <v>0</v>
      </c>
      <c r="E23" s="1484">
        <v>0</v>
      </c>
      <c r="F23" s="1519">
        <v>0</v>
      </c>
      <c r="G23" s="1477">
        <v>85</v>
      </c>
      <c r="H23" s="1478">
        <v>85</v>
      </c>
      <c r="I23" s="1478">
        <v>1200060</v>
      </c>
      <c r="J23" s="1477">
        <v>0</v>
      </c>
      <c r="K23" s="1478">
        <v>0</v>
      </c>
      <c r="L23" s="1478">
        <v>0</v>
      </c>
      <c r="M23" s="1477">
        <v>0</v>
      </c>
      <c r="N23" s="1484">
        <v>0</v>
      </c>
      <c r="O23" s="1485">
        <v>0</v>
      </c>
      <c r="P23" s="1477">
        <f t="shared" si="5"/>
        <v>85</v>
      </c>
      <c r="Q23" s="1478">
        <f t="shared" si="2"/>
        <v>85</v>
      </c>
      <c r="R23" s="1478">
        <f t="shared" si="6"/>
        <v>1200060</v>
      </c>
      <c r="S23" s="1520" t="s">
        <v>875</v>
      </c>
      <c r="T23" s="2240"/>
      <c r="U23" s="2243"/>
      <c r="V23" s="1519" t="s">
        <v>1013</v>
      </c>
      <c r="W23" s="1477">
        <v>0</v>
      </c>
      <c r="X23" s="1478">
        <v>0</v>
      </c>
      <c r="Y23" s="1478">
        <v>0</v>
      </c>
      <c r="Z23" s="1477">
        <v>349</v>
      </c>
      <c r="AA23" s="1478">
        <v>392</v>
      </c>
      <c r="AB23" s="1478">
        <v>6352930</v>
      </c>
      <c r="AC23" s="1477">
        <v>0</v>
      </c>
      <c r="AD23" s="1478">
        <v>0</v>
      </c>
      <c r="AE23" s="1478">
        <v>0</v>
      </c>
      <c r="AF23" s="1477">
        <v>0</v>
      </c>
      <c r="AG23" s="1484">
        <v>0</v>
      </c>
      <c r="AH23" s="1485">
        <v>0</v>
      </c>
      <c r="AI23" s="1477">
        <f t="shared" si="7"/>
        <v>349</v>
      </c>
      <c r="AJ23" s="1478">
        <f t="shared" si="3"/>
        <v>392</v>
      </c>
      <c r="AK23" s="1478">
        <f t="shared" si="8"/>
        <v>6352930</v>
      </c>
      <c r="AL23" s="1520" t="s">
        <v>875</v>
      </c>
      <c r="AN23" s="1473">
        <f t="shared" si="14"/>
        <v>434</v>
      </c>
      <c r="AO23" s="1473">
        <f t="shared" si="14"/>
        <v>477</v>
      </c>
      <c r="AP23" s="1473">
        <f t="shared" si="14"/>
        <v>7552990</v>
      </c>
    </row>
    <row r="24" spans="1:42" ht="16.5" customHeight="1">
      <c r="A24" s="2240"/>
      <c r="B24" s="2243"/>
      <c r="C24" s="1521" t="s">
        <v>876</v>
      </c>
      <c r="D24" s="1444">
        <v>0</v>
      </c>
      <c r="E24" s="1438">
        <v>0</v>
      </c>
      <c r="F24" s="1449">
        <v>0</v>
      </c>
      <c r="G24" s="1444">
        <v>15</v>
      </c>
      <c r="H24" s="1438">
        <v>15</v>
      </c>
      <c r="I24" s="1438">
        <v>171750</v>
      </c>
      <c r="J24" s="1444">
        <v>0</v>
      </c>
      <c r="K24" s="1438">
        <v>0</v>
      </c>
      <c r="L24" s="1438">
        <v>0</v>
      </c>
      <c r="M24" s="1444">
        <v>0</v>
      </c>
      <c r="N24" s="1522">
        <v>0</v>
      </c>
      <c r="O24" s="1523">
        <v>0</v>
      </c>
      <c r="P24" s="1524">
        <f t="shared" si="5"/>
        <v>15</v>
      </c>
      <c r="Q24" s="1525">
        <f t="shared" si="2"/>
        <v>15</v>
      </c>
      <c r="R24" s="1526">
        <f t="shared" si="6"/>
        <v>171750</v>
      </c>
      <c r="S24" s="1425" t="s">
        <v>878</v>
      </c>
      <c r="T24" s="2240"/>
      <c r="U24" s="2243"/>
      <c r="V24" s="1449" t="s">
        <v>1014</v>
      </c>
      <c r="W24" s="1444">
        <v>0</v>
      </c>
      <c r="X24" s="1438">
        <v>0</v>
      </c>
      <c r="Y24" s="1438">
        <v>0</v>
      </c>
      <c r="Z24" s="1444">
        <v>245</v>
      </c>
      <c r="AA24" s="1438">
        <v>262</v>
      </c>
      <c r="AB24" s="1438">
        <v>3596210</v>
      </c>
      <c r="AC24" s="1444">
        <v>0</v>
      </c>
      <c r="AD24" s="1438">
        <v>0</v>
      </c>
      <c r="AE24" s="1438">
        <v>0</v>
      </c>
      <c r="AF24" s="1444">
        <v>0</v>
      </c>
      <c r="AG24" s="1522">
        <v>0</v>
      </c>
      <c r="AH24" s="1523">
        <v>0</v>
      </c>
      <c r="AI24" s="1444">
        <f t="shared" si="7"/>
        <v>245</v>
      </c>
      <c r="AJ24" s="1438">
        <f t="shared" si="3"/>
        <v>262</v>
      </c>
      <c r="AK24" s="1438">
        <f t="shared" si="8"/>
        <v>3596210</v>
      </c>
      <c r="AL24" s="1425" t="s">
        <v>878</v>
      </c>
      <c r="AN24" s="1473">
        <f t="shared" si="14"/>
        <v>260</v>
      </c>
      <c r="AO24" s="1473">
        <f t="shared" si="14"/>
        <v>277</v>
      </c>
      <c r="AP24" s="1473">
        <f t="shared" si="14"/>
        <v>3767960</v>
      </c>
    </row>
    <row r="25" spans="1:38" ht="16.5" customHeight="1">
      <c r="A25" s="2240"/>
      <c r="B25" s="2243"/>
      <c r="C25" s="1500" t="s">
        <v>1003</v>
      </c>
      <c r="D25" s="1504">
        <f aca="true" t="shared" si="15" ref="D25:O25">SUM(D23:D24)</f>
        <v>0</v>
      </c>
      <c r="E25" s="1505">
        <f t="shared" si="15"/>
        <v>0</v>
      </c>
      <c r="F25" s="1527">
        <f t="shared" si="15"/>
        <v>0</v>
      </c>
      <c r="G25" s="1504">
        <f t="shared" si="15"/>
        <v>100</v>
      </c>
      <c r="H25" s="1505">
        <f t="shared" si="15"/>
        <v>100</v>
      </c>
      <c r="I25" s="1505">
        <f t="shared" si="15"/>
        <v>1371810</v>
      </c>
      <c r="J25" s="1504">
        <f t="shared" si="15"/>
        <v>0</v>
      </c>
      <c r="K25" s="1505">
        <f t="shared" si="15"/>
        <v>0</v>
      </c>
      <c r="L25" s="1505">
        <f t="shared" si="15"/>
        <v>0</v>
      </c>
      <c r="M25" s="1504">
        <f t="shared" si="15"/>
        <v>0</v>
      </c>
      <c r="N25" s="1528">
        <f t="shared" si="15"/>
        <v>0</v>
      </c>
      <c r="O25" s="1529">
        <f t="shared" si="15"/>
        <v>0</v>
      </c>
      <c r="P25" s="1504">
        <f t="shared" si="5"/>
        <v>100</v>
      </c>
      <c r="Q25" s="1505">
        <f t="shared" si="2"/>
        <v>100</v>
      </c>
      <c r="R25" s="1505">
        <f t="shared" si="6"/>
        <v>1371810</v>
      </c>
      <c r="S25" s="1506" t="s">
        <v>1003</v>
      </c>
      <c r="T25" s="2240"/>
      <c r="U25" s="2243"/>
      <c r="V25" s="1507" t="s">
        <v>846</v>
      </c>
      <c r="W25" s="1504">
        <f aca="true" t="shared" si="16" ref="W25:AH25">SUM(W23:W24)</f>
        <v>0</v>
      </c>
      <c r="X25" s="1505">
        <f t="shared" si="16"/>
        <v>0</v>
      </c>
      <c r="Y25" s="1505">
        <f t="shared" si="16"/>
        <v>0</v>
      </c>
      <c r="Z25" s="1504">
        <f t="shared" si="16"/>
        <v>594</v>
      </c>
      <c r="AA25" s="1505">
        <f t="shared" si="16"/>
        <v>654</v>
      </c>
      <c r="AB25" s="1505">
        <f t="shared" si="16"/>
        <v>9949140</v>
      </c>
      <c r="AC25" s="1504">
        <f t="shared" si="16"/>
        <v>0</v>
      </c>
      <c r="AD25" s="1505">
        <f t="shared" si="16"/>
        <v>0</v>
      </c>
      <c r="AE25" s="1505">
        <f t="shared" si="16"/>
        <v>0</v>
      </c>
      <c r="AF25" s="1504">
        <f t="shared" si="16"/>
        <v>0</v>
      </c>
      <c r="AG25" s="1528">
        <f t="shared" si="16"/>
        <v>0</v>
      </c>
      <c r="AH25" s="1529">
        <f t="shared" si="16"/>
        <v>0</v>
      </c>
      <c r="AI25" s="1504">
        <f t="shared" si="7"/>
        <v>594</v>
      </c>
      <c r="AJ25" s="1505">
        <f t="shared" si="3"/>
        <v>654</v>
      </c>
      <c r="AK25" s="1505">
        <f t="shared" si="8"/>
        <v>9949140</v>
      </c>
      <c r="AL25" s="1506" t="s">
        <v>1003</v>
      </c>
    </row>
    <row r="26" spans="1:42" ht="16.5" customHeight="1">
      <c r="A26" s="2240"/>
      <c r="B26" s="2243"/>
      <c r="C26" s="1510" t="s">
        <v>879</v>
      </c>
      <c r="D26" s="1511">
        <v>0</v>
      </c>
      <c r="E26" s="1481">
        <v>0</v>
      </c>
      <c r="F26" s="1515">
        <v>0</v>
      </c>
      <c r="G26" s="1511">
        <v>0</v>
      </c>
      <c r="H26" s="1481">
        <v>0</v>
      </c>
      <c r="I26" s="1481">
        <v>0</v>
      </c>
      <c r="J26" s="1511">
        <v>1186</v>
      </c>
      <c r="K26" s="1481">
        <v>1976</v>
      </c>
      <c r="L26" s="1481">
        <v>17003430</v>
      </c>
      <c r="M26" s="1511">
        <v>0</v>
      </c>
      <c r="N26" s="1512">
        <v>0</v>
      </c>
      <c r="O26" s="1513">
        <v>0</v>
      </c>
      <c r="P26" s="1511">
        <f t="shared" si="5"/>
        <v>1186</v>
      </c>
      <c r="Q26" s="1481">
        <f t="shared" si="2"/>
        <v>1976</v>
      </c>
      <c r="R26" s="1481">
        <f t="shared" si="6"/>
        <v>17003430</v>
      </c>
      <c r="S26" s="1514" t="s">
        <v>882</v>
      </c>
      <c r="T26" s="2240"/>
      <c r="U26" s="2243"/>
      <c r="V26" s="1515" t="s">
        <v>1015</v>
      </c>
      <c r="W26" s="1511">
        <v>0</v>
      </c>
      <c r="X26" s="1481">
        <v>0</v>
      </c>
      <c r="Y26" s="1481">
        <v>0</v>
      </c>
      <c r="Z26" s="1511">
        <v>0</v>
      </c>
      <c r="AA26" s="1481">
        <v>0</v>
      </c>
      <c r="AB26" s="1481">
        <v>0</v>
      </c>
      <c r="AC26" s="1511">
        <v>2669</v>
      </c>
      <c r="AD26" s="1481">
        <v>3910</v>
      </c>
      <c r="AE26" s="1481">
        <v>35724580</v>
      </c>
      <c r="AF26" s="1511">
        <v>0</v>
      </c>
      <c r="AG26" s="1512">
        <v>0</v>
      </c>
      <c r="AH26" s="1513">
        <v>0</v>
      </c>
      <c r="AI26" s="1511">
        <f t="shared" si="7"/>
        <v>2669</v>
      </c>
      <c r="AJ26" s="1481">
        <f t="shared" si="3"/>
        <v>3910</v>
      </c>
      <c r="AK26" s="1481">
        <f t="shared" si="8"/>
        <v>35724580</v>
      </c>
      <c r="AL26" s="1514" t="s">
        <v>882</v>
      </c>
      <c r="AN26" s="1473">
        <f aca="true" t="shared" si="17" ref="AN26:AP27">P26+AI26</f>
        <v>3855</v>
      </c>
      <c r="AO26" s="1473">
        <f t="shared" si="17"/>
        <v>5886</v>
      </c>
      <c r="AP26" s="1473">
        <f t="shared" si="17"/>
        <v>52728010</v>
      </c>
    </row>
    <row r="27" spans="1:42" ht="16.5" customHeight="1">
      <c r="A27" s="2240"/>
      <c r="B27" s="2243"/>
      <c r="C27" s="1493" t="s">
        <v>1016</v>
      </c>
      <c r="D27" s="1494">
        <v>0</v>
      </c>
      <c r="E27" s="1495">
        <v>0</v>
      </c>
      <c r="F27" s="1496">
        <v>0</v>
      </c>
      <c r="G27" s="1494">
        <v>0</v>
      </c>
      <c r="H27" s="1495">
        <v>0</v>
      </c>
      <c r="I27" s="1495">
        <v>0</v>
      </c>
      <c r="J27" s="1494">
        <v>872</v>
      </c>
      <c r="K27" s="1495">
        <v>1388</v>
      </c>
      <c r="L27" s="1495">
        <v>12286760</v>
      </c>
      <c r="M27" s="1494">
        <v>0</v>
      </c>
      <c r="N27" s="1497">
        <v>0</v>
      </c>
      <c r="O27" s="1498">
        <v>0</v>
      </c>
      <c r="P27" s="1494">
        <f t="shared" si="5"/>
        <v>872</v>
      </c>
      <c r="Q27" s="1495">
        <f t="shared" si="2"/>
        <v>1388</v>
      </c>
      <c r="R27" s="1495">
        <f t="shared" si="6"/>
        <v>12286760</v>
      </c>
      <c r="S27" s="1499" t="s">
        <v>885</v>
      </c>
      <c r="T27" s="2240"/>
      <c r="U27" s="2243"/>
      <c r="V27" s="1496" t="s">
        <v>1017</v>
      </c>
      <c r="W27" s="1494">
        <v>0</v>
      </c>
      <c r="X27" s="1495">
        <v>0</v>
      </c>
      <c r="Y27" s="1495">
        <v>0</v>
      </c>
      <c r="Z27" s="1494">
        <v>0</v>
      </c>
      <c r="AA27" s="1495">
        <v>0</v>
      </c>
      <c r="AB27" s="1495">
        <v>0</v>
      </c>
      <c r="AC27" s="1494">
        <v>2120</v>
      </c>
      <c r="AD27" s="1495">
        <v>3073</v>
      </c>
      <c r="AE27" s="1495">
        <v>28320130</v>
      </c>
      <c r="AF27" s="1494">
        <v>0</v>
      </c>
      <c r="AG27" s="1497">
        <v>0</v>
      </c>
      <c r="AH27" s="1498">
        <v>0</v>
      </c>
      <c r="AI27" s="1494">
        <f t="shared" si="7"/>
        <v>2120</v>
      </c>
      <c r="AJ27" s="1495">
        <f t="shared" si="3"/>
        <v>3073</v>
      </c>
      <c r="AK27" s="1495">
        <f t="shared" si="8"/>
        <v>28320130</v>
      </c>
      <c r="AL27" s="1499" t="s">
        <v>885</v>
      </c>
      <c r="AN27" s="1473">
        <f t="shared" si="17"/>
        <v>2992</v>
      </c>
      <c r="AO27" s="1473">
        <f t="shared" si="17"/>
        <v>4461</v>
      </c>
      <c r="AP27" s="1473">
        <f t="shared" si="17"/>
        <v>40606890</v>
      </c>
    </row>
    <row r="28" spans="1:38" ht="16.5" customHeight="1">
      <c r="A28" s="2240"/>
      <c r="B28" s="2243"/>
      <c r="C28" s="1500" t="s">
        <v>1003</v>
      </c>
      <c r="D28" s="1504">
        <f>D26+D27</f>
        <v>0</v>
      </c>
      <c r="E28" s="1505">
        <f aca="true" t="shared" si="18" ref="E28:O28">E26+E27</f>
        <v>0</v>
      </c>
      <c r="F28" s="1527">
        <f t="shared" si="18"/>
        <v>0</v>
      </c>
      <c r="G28" s="1504">
        <f t="shared" si="18"/>
        <v>0</v>
      </c>
      <c r="H28" s="1505">
        <f t="shared" si="18"/>
        <v>0</v>
      </c>
      <c r="I28" s="1505">
        <f t="shared" si="18"/>
        <v>0</v>
      </c>
      <c r="J28" s="1504">
        <f t="shared" si="18"/>
        <v>2058</v>
      </c>
      <c r="K28" s="1505">
        <f t="shared" si="18"/>
        <v>3364</v>
      </c>
      <c r="L28" s="1505">
        <f t="shared" si="18"/>
        <v>29290190</v>
      </c>
      <c r="M28" s="1504">
        <f t="shared" si="18"/>
        <v>0</v>
      </c>
      <c r="N28" s="1528">
        <f t="shared" si="18"/>
        <v>0</v>
      </c>
      <c r="O28" s="1529">
        <f t="shared" si="18"/>
        <v>0</v>
      </c>
      <c r="P28" s="1504">
        <f t="shared" si="5"/>
        <v>2058</v>
      </c>
      <c r="Q28" s="1505">
        <f t="shared" si="2"/>
        <v>3364</v>
      </c>
      <c r="R28" s="1505">
        <f t="shared" si="6"/>
        <v>29290190</v>
      </c>
      <c r="S28" s="1506" t="s">
        <v>1003</v>
      </c>
      <c r="T28" s="2240"/>
      <c r="U28" s="2243"/>
      <c r="V28" s="1507" t="s">
        <v>846</v>
      </c>
      <c r="W28" s="1504">
        <f aca="true" t="shared" si="19" ref="W28:AH28">W26+W27</f>
        <v>0</v>
      </c>
      <c r="X28" s="1505">
        <f t="shared" si="19"/>
        <v>0</v>
      </c>
      <c r="Y28" s="1505">
        <f t="shared" si="19"/>
        <v>0</v>
      </c>
      <c r="Z28" s="1504">
        <f t="shared" si="19"/>
        <v>0</v>
      </c>
      <c r="AA28" s="1505">
        <f t="shared" si="19"/>
        <v>0</v>
      </c>
      <c r="AB28" s="1505">
        <f t="shared" si="19"/>
        <v>0</v>
      </c>
      <c r="AC28" s="1504">
        <f t="shared" si="19"/>
        <v>4789</v>
      </c>
      <c r="AD28" s="1505">
        <f t="shared" si="19"/>
        <v>6983</v>
      </c>
      <c r="AE28" s="1505">
        <f t="shared" si="19"/>
        <v>64044710</v>
      </c>
      <c r="AF28" s="1504">
        <f t="shared" si="19"/>
        <v>0</v>
      </c>
      <c r="AG28" s="1528">
        <f t="shared" si="19"/>
        <v>0</v>
      </c>
      <c r="AH28" s="1529">
        <f t="shared" si="19"/>
        <v>0</v>
      </c>
      <c r="AI28" s="1504">
        <f t="shared" si="7"/>
        <v>4789</v>
      </c>
      <c r="AJ28" s="1505">
        <f t="shared" si="3"/>
        <v>6983</v>
      </c>
      <c r="AK28" s="1505">
        <f t="shared" si="8"/>
        <v>64044710</v>
      </c>
      <c r="AL28" s="1506" t="s">
        <v>1003</v>
      </c>
    </row>
    <row r="29" spans="1:42" ht="16.5" customHeight="1">
      <c r="A29" s="2240"/>
      <c r="B29" s="2243"/>
      <c r="C29" s="1510" t="s">
        <v>886</v>
      </c>
      <c r="D29" s="1511">
        <v>0</v>
      </c>
      <c r="E29" s="1481">
        <v>0</v>
      </c>
      <c r="F29" s="1515">
        <v>0</v>
      </c>
      <c r="G29" s="1511">
        <v>593</v>
      </c>
      <c r="H29" s="1481">
        <v>693</v>
      </c>
      <c r="I29" s="1481">
        <v>8986280</v>
      </c>
      <c r="J29" s="1511">
        <v>2221</v>
      </c>
      <c r="K29" s="1481">
        <v>3693</v>
      </c>
      <c r="L29" s="1481">
        <v>22933653</v>
      </c>
      <c r="M29" s="1511">
        <v>0</v>
      </c>
      <c r="N29" s="1512">
        <v>0</v>
      </c>
      <c r="O29" s="1513">
        <v>0</v>
      </c>
      <c r="P29" s="1511">
        <f t="shared" si="5"/>
        <v>2814</v>
      </c>
      <c r="Q29" s="1481">
        <f t="shared" si="2"/>
        <v>4386</v>
      </c>
      <c r="R29" s="1481">
        <f t="shared" si="6"/>
        <v>31919933</v>
      </c>
      <c r="S29" s="1514" t="s">
        <v>889</v>
      </c>
      <c r="T29" s="2240"/>
      <c r="U29" s="2243"/>
      <c r="V29" s="1515" t="s">
        <v>886</v>
      </c>
      <c r="W29" s="1511">
        <v>0</v>
      </c>
      <c r="X29" s="1481">
        <v>0</v>
      </c>
      <c r="Y29" s="1481">
        <v>0</v>
      </c>
      <c r="Z29" s="1511">
        <v>1829</v>
      </c>
      <c r="AA29" s="1481">
        <v>2372</v>
      </c>
      <c r="AB29" s="1481">
        <v>42094600</v>
      </c>
      <c r="AC29" s="1511">
        <v>5781</v>
      </c>
      <c r="AD29" s="1481">
        <v>9403</v>
      </c>
      <c r="AE29" s="1481">
        <v>63566790</v>
      </c>
      <c r="AF29" s="1511">
        <v>0</v>
      </c>
      <c r="AG29" s="1512">
        <v>0</v>
      </c>
      <c r="AH29" s="1513">
        <v>0</v>
      </c>
      <c r="AI29" s="1511">
        <f t="shared" si="7"/>
        <v>7610</v>
      </c>
      <c r="AJ29" s="1481">
        <f t="shared" si="3"/>
        <v>11775</v>
      </c>
      <c r="AK29" s="1481">
        <f t="shared" si="8"/>
        <v>105661390</v>
      </c>
      <c r="AL29" s="1514" t="s">
        <v>889</v>
      </c>
      <c r="AN29" s="1473">
        <f>P29+AI29</f>
        <v>10424</v>
      </c>
      <c r="AO29" s="1473">
        <f>Q29+AJ29</f>
        <v>16161</v>
      </c>
      <c r="AP29" s="1473">
        <f>R29+AK29</f>
        <v>137581323</v>
      </c>
    </row>
    <row r="30" spans="1:42" ht="16.5" customHeight="1">
      <c r="A30" s="2241"/>
      <c r="B30" s="2244"/>
      <c r="C30" s="1530" t="s">
        <v>890</v>
      </c>
      <c r="D30" s="1531">
        <f aca="true" t="shared" si="20" ref="D30:O30">D22+D25+D28+D29</f>
        <v>0</v>
      </c>
      <c r="E30" s="1532">
        <f t="shared" si="20"/>
        <v>0</v>
      </c>
      <c r="F30" s="1533">
        <f t="shared" si="20"/>
        <v>0</v>
      </c>
      <c r="G30" s="1531">
        <f t="shared" si="20"/>
        <v>899</v>
      </c>
      <c r="H30" s="1532">
        <f t="shared" si="20"/>
        <v>1027</v>
      </c>
      <c r="I30" s="1532">
        <f t="shared" si="20"/>
        <v>11786460</v>
      </c>
      <c r="J30" s="1531">
        <f t="shared" si="20"/>
        <v>4279</v>
      </c>
      <c r="K30" s="1532">
        <f t="shared" si="20"/>
        <v>7057</v>
      </c>
      <c r="L30" s="1532">
        <f t="shared" si="20"/>
        <v>52223843</v>
      </c>
      <c r="M30" s="1531">
        <f t="shared" si="20"/>
        <v>0</v>
      </c>
      <c r="N30" s="1534">
        <f t="shared" si="20"/>
        <v>0</v>
      </c>
      <c r="O30" s="1535">
        <f t="shared" si="20"/>
        <v>0</v>
      </c>
      <c r="P30" s="1531">
        <f t="shared" si="5"/>
        <v>5178</v>
      </c>
      <c r="Q30" s="1532">
        <f t="shared" si="2"/>
        <v>8084</v>
      </c>
      <c r="R30" s="1532">
        <f t="shared" si="6"/>
        <v>64010303</v>
      </c>
      <c r="S30" s="1536" t="s">
        <v>890</v>
      </c>
      <c r="T30" s="2241"/>
      <c r="U30" s="2244"/>
      <c r="V30" s="1537" t="s">
        <v>890</v>
      </c>
      <c r="W30" s="1531">
        <f aca="true" t="shared" si="21" ref="W30:AH30">W22+W25+W28+W29</f>
        <v>0</v>
      </c>
      <c r="X30" s="1532">
        <f t="shared" si="21"/>
        <v>0</v>
      </c>
      <c r="Y30" s="1532">
        <f t="shared" si="21"/>
        <v>0</v>
      </c>
      <c r="Z30" s="1531">
        <f t="shared" si="21"/>
        <v>3131</v>
      </c>
      <c r="AA30" s="1532">
        <f t="shared" si="21"/>
        <v>3923</v>
      </c>
      <c r="AB30" s="1532">
        <f t="shared" si="21"/>
        <v>57256190</v>
      </c>
      <c r="AC30" s="1531">
        <f t="shared" si="21"/>
        <v>10570</v>
      </c>
      <c r="AD30" s="1532">
        <f t="shared" si="21"/>
        <v>16386</v>
      </c>
      <c r="AE30" s="1532">
        <f t="shared" si="21"/>
        <v>127611500</v>
      </c>
      <c r="AF30" s="1531">
        <f t="shared" si="21"/>
        <v>0</v>
      </c>
      <c r="AG30" s="1534">
        <f t="shared" si="21"/>
        <v>0</v>
      </c>
      <c r="AH30" s="1535">
        <f t="shared" si="21"/>
        <v>0</v>
      </c>
      <c r="AI30" s="1531">
        <f t="shared" si="7"/>
        <v>13701</v>
      </c>
      <c r="AJ30" s="1532">
        <f t="shared" si="3"/>
        <v>20309</v>
      </c>
      <c r="AK30" s="1532">
        <f t="shared" si="8"/>
        <v>184867690</v>
      </c>
      <c r="AL30" s="1536" t="s">
        <v>890</v>
      </c>
      <c r="AN30" s="1473"/>
      <c r="AO30" s="1473"/>
      <c r="AP30" s="1473"/>
    </row>
    <row r="31" spans="1:42" ht="16.5" customHeight="1">
      <c r="A31" s="2239">
        <v>62</v>
      </c>
      <c r="B31" s="2242" t="s">
        <v>891</v>
      </c>
      <c r="C31" s="1510" t="s">
        <v>892</v>
      </c>
      <c r="D31" s="1511">
        <v>0</v>
      </c>
      <c r="E31" s="1481">
        <v>0</v>
      </c>
      <c r="F31" s="1515">
        <v>0</v>
      </c>
      <c r="G31" s="1511">
        <v>259</v>
      </c>
      <c r="H31" s="1481">
        <v>353</v>
      </c>
      <c r="I31" s="1481">
        <v>2888230</v>
      </c>
      <c r="J31" s="1511">
        <v>0</v>
      </c>
      <c r="K31" s="1481">
        <v>0</v>
      </c>
      <c r="L31" s="1481">
        <v>0</v>
      </c>
      <c r="M31" s="1511">
        <v>0</v>
      </c>
      <c r="N31" s="1512">
        <v>0</v>
      </c>
      <c r="O31" s="1513">
        <v>0</v>
      </c>
      <c r="P31" s="1511">
        <f t="shared" si="5"/>
        <v>259</v>
      </c>
      <c r="Q31" s="1481">
        <f t="shared" si="2"/>
        <v>353</v>
      </c>
      <c r="R31" s="1481">
        <f t="shared" si="6"/>
        <v>2888230</v>
      </c>
      <c r="S31" s="1514" t="s">
        <v>894</v>
      </c>
      <c r="T31" s="2239">
        <v>62</v>
      </c>
      <c r="U31" s="2242" t="s">
        <v>1018</v>
      </c>
      <c r="V31" s="1515" t="s">
        <v>892</v>
      </c>
      <c r="W31" s="1511">
        <v>0</v>
      </c>
      <c r="X31" s="1481">
        <v>0</v>
      </c>
      <c r="Y31" s="1481">
        <v>0</v>
      </c>
      <c r="Z31" s="1511">
        <v>806</v>
      </c>
      <c r="AA31" s="1481">
        <v>1326</v>
      </c>
      <c r="AB31" s="1481">
        <v>13904810</v>
      </c>
      <c r="AC31" s="1511">
        <v>0</v>
      </c>
      <c r="AD31" s="1481">
        <v>0</v>
      </c>
      <c r="AE31" s="1481">
        <v>0</v>
      </c>
      <c r="AF31" s="1511">
        <v>0</v>
      </c>
      <c r="AG31" s="1512">
        <v>0</v>
      </c>
      <c r="AH31" s="1513">
        <v>0</v>
      </c>
      <c r="AI31" s="1511">
        <f t="shared" si="7"/>
        <v>806</v>
      </c>
      <c r="AJ31" s="1481">
        <f t="shared" si="3"/>
        <v>1326</v>
      </c>
      <c r="AK31" s="1481">
        <f t="shared" si="8"/>
        <v>13904810</v>
      </c>
      <c r="AL31" s="1514" t="s">
        <v>894</v>
      </c>
      <c r="AN31" s="1473">
        <f aca="true" t="shared" si="22" ref="AN31:AP39">P31+AI31</f>
        <v>1065</v>
      </c>
      <c r="AO31" s="1473">
        <f t="shared" si="22"/>
        <v>1679</v>
      </c>
      <c r="AP31" s="1473">
        <f t="shared" si="22"/>
        <v>16793040</v>
      </c>
    </row>
    <row r="32" spans="1:42" ht="16.5" customHeight="1">
      <c r="A32" s="2240"/>
      <c r="B32" s="2243"/>
      <c r="C32" s="1510" t="s">
        <v>1019</v>
      </c>
      <c r="D32" s="1511">
        <v>0</v>
      </c>
      <c r="E32" s="1481">
        <v>0</v>
      </c>
      <c r="F32" s="1515">
        <v>0</v>
      </c>
      <c r="G32" s="1511">
        <v>6</v>
      </c>
      <c r="H32" s="1481">
        <v>9</v>
      </c>
      <c r="I32" s="1481">
        <v>112690</v>
      </c>
      <c r="J32" s="1511">
        <v>0</v>
      </c>
      <c r="K32" s="1481">
        <v>0</v>
      </c>
      <c r="L32" s="1481">
        <v>0</v>
      </c>
      <c r="M32" s="1511">
        <v>0</v>
      </c>
      <c r="N32" s="1512">
        <v>0</v>
      </c>
      <c r="O32" s="1513">
        <v>0</v>
      </c>
      <c r="P32" s="1511">
        <f t="shared" si="5"/>
        <v>6</v>
      </c>
      <c r="Q32" s="1481">
        <f t="shared" si="2"/>
        <v>9</v>
      </c>
      <c r="R32" s="1481">
        <f t="shared" si="6"/>
        <v>112690</v>
      </c>
      <c r="S32" s="1514" t="s">
        <v>1020</v>
      </c>
      <c r="T32" s="2240"/>
      <c r="U32" s="2243"/>
      <c r="V32" s="1515" t="s">
        <v>1019</v>
      </c>
      <c r="W32" s="1511">
        <v>0</v>
      </c>
      <c r="X32" s="1481">
        <v>0</v>
      </c>
      <c r="Y32" s="1481">
        <v>0</v>
      </c>
      <c r="Z32" s="1511">
        <v>45</v>
      </c>
      <c r="AA32" s="1481">
        <v>58</v>
      </c>
      <c r="AB32" s="1481">
        <v>629030</v>
      </c>
      <c r="AC32" s="1511">
        <v>0</v>
      </c>
      <c r="AD32" s="1481">
        <v>0</v>
      </c>
      <c r="AE32" s="1481">
        <v>0</v>
      </c>
      <c r="AF32" s="1511">
        <v>0</v>
      </c>
      <c r="AG32" s="1512">
        <v>0</v>
      </c>
      <c r="AH32" s="1513">
        <v>0</v>
      </c>
      <c r="AI32" s="1511">
        <f t="shared" si="7"/>
        <v>45</v>
      </c>
      <c r="AJ32" s="1481">
        <f t="shared" si="3"/>
        <v>58</v>
      </c>
      <c r="AK32" s="1481">
        <f t="shared" si="8"/>
        <v>629030</v>
      </c>
      <c r="AL32" s="1514" t="s">
        <v>1020</v>
      </c>
      <c r="AN32" s="1473">
        <f t="shared" si="22"/>
        <v>51</v>
      </c>
      <c r="AO32" s="1473">
        <f t="shared" si="22"/>
        <v>67</v>
      </c>
      <c r="AP32" s="1473">
        <f t="shared" si="22"/>
        <v>741720</v>
      </c>
    </row>
    <row r="33" spans="1:42" ht="16.5" customHeight="1">
      <c r="A33" s="2240"/>
      <c r="B33" s="2243"/>
      <c r="C33" s="1510" t="s">
        <v>1021</v>
      </c>
      <c r="D33" s="1511">
        <v>0</v>
      </c>
      <c r="E33" s="1481">
        <v>0</v>
      </c>
      <c r="F33" s="1515">
        <v>0</v>
      </c>
      <c r="G33" s="1511">
        <v>0</v>
      </c>
      <c r="H33" s="1481">
        <v>0</v>
      </c>
      <c r="I33" s="1481">
        <v>0</v>
      </c>
      <c r="J33" s="1511">
        <v>816</v>
      </c>
      <c r="K33" s="1481">
        <v>1565</v>
      </c>
      <c r="L33" s="1481">
        <v>12291370</v>
      </c>
      <c r="M33" s="1511">
        <v>0</v>
      </c>
      <c r="N33" s="1512">
        <v>0</v>
      </c>
      <c r="O33" s="1513">
        <v>0</v>
      </c>
      <c r="P33" s="1511">
        <f t="shared" si="5"/>
        <v>816</v>
      </c>
      <c r="Q33" s="1481">
        <f t="shared" si="2"/>
        <v>1565</v>
      </c>
      <c r="R33" s="1481">
        <f t="shared" si="6"/>
        <v>12291370</v>
      </c>
      <c r="S33" s="1514" t="s">
        <v>901</v>
      </c>
      <c r="T33" s="2240"/>
      <c r="U33" s="2243"/>
      <c r="V33" s="1515" t="s">
        <v>1021</v>
      </c>
      <c r="W33" s="1511">
        <v>0</v>
      </c>
      <c r="X33" s="1481">
        <v>0</v>
      </c>
      <c r="Y33" s="1481">
        <v>0</v>
      </c>
      <c r="Z33" s="1511">
        <v>0</v>
      </c>
      <c r="AA33" s="1481">
        <v>0</v>
      </c>
      <c r="AB33" s="1481">
        <v>0</v>
      </c>
      <c r="AC33" s="1511">
        <v>1956</v>
      </c>
      <c r="AD33" s="1481">
        <v>3624</v>
      </c>
      <c r="AE33" s="1481">
        <v>26754970</v>
      </c>
      <c r="AF33" s="1511">
        <v>0</v>
      </c>
      <c r="AG33" s="1512">
        <v>0</v>
      </c>
      <c r="AH33" s="1513">
        <v>0</v>
      </c>
      <c r="AI33" s="1511">
        <f t="shared" si="7"/>
        <v>1956</v>
      </c>
      <c r="AJ33" s="1481">
        <f t="shared" si="3"/>
        <v>3624</v>
      </c>
      <c r="AK33" s="1481">
        <f t="shared" si="8"/>
        <v>26754970</v>
      </c>
      <c r="AL33" s="1514" t="s">
        <v>901</v>
      </c>
      <c r="AN33" s="1473">
        <f t="shared" si="22"/>
        <v>2772</v>
      </c>
      <c r="AO33" s="1473">
        <f t="shared" si="22"/>
        <v>5189</v>
      </c>
      <c r="AP33" s="1473">
        <f t="shared" si="22"/>
        <v>39046340</v>
      </c>
    </row>
    <row r="34" spans="1:42" ht="16.5" customHeight="1">
      <c r="A34" s="2241"/>
      <c r="B34" s="2244"/>
      <c r="C34" s="1530" t="s">
        <v>890</v>
      </c>
      <c r="D34" s="1531">
        <f>SUM(D31:D33)</f>
        <v>0</v>
      </c>
      <c r="E34" s="1532">
        <f aca="true" t="shared" si="23" ref="E34:O34">SUM(E31:E33)</f>
        <v>0</v>
      </c>
      <c r="F34" s="1533">
        <f t="shared" si="23"/>
        <v>0</v>
      </c>
      <c r="G34" s="1531">
        <f t="shared" si="23"/>
        <v>265</v>
      </c>
      <c r="H34" s="1532">
        <f t="shared" si="23"/>
        <v>362</v>
      </c>
      <c r="I34" s="1532">
        <f t="shared" si="23"/>
        <v>3000920</v>
      </c>
      <c r="J34" s="1531">
        <f t="shared" si="23"/>
        <v>816</v>
      </c>
      <c r="K34" s="1532">
        <f t="shared" si="23"/>
        <v>1565</v>
      </c>
      <c r="L34" s="1532">
        <f t="shared" si="23"/>
        <v>12291370</v>
      </c>
      <c r="M34" s="1531">
        <f t="shared" si="23"/>
        <v>0</v>
      </c>
      <c r="N34" s="1534">
        <f t="shared" si="23"/>
        <v>0</v>
      </c>
      <c r="O34" s="1535">
        <f t="shared" si="23"/>
        <v>0</v>
      </c>
      <c r="P34" s="1531">
        <f t="shared" si="5"/>
        <v>1081</v>
      </c>
      <c r="Q34" s="1532">
        <f t="shared" si="2"/>
        <v>1927</v>
      </c>
      <c r="R34" s="1532">
        <f t="shared" si="6"/>
        <v>15292290</v>
      </c>
      <c r="S34" s="1536" t="s">
        <v>890</v>
      </c>
      <c r="T34" s="2241"/>
      <c r="U34" s="2244"/>
      <c r="V34" s="1537" t="s">
        <v>890</v>
      </c>
      <c r="W34" s="1531">
        <f>SUM(W31:W33)</f>
        <v>0</v>
      </c>
      <c r="X34" s="1532">
        <f aca="true" t="shared" si="24" ref="X34:AH34">SUM(X31:X33)</f>
        <v>0</v>
      </c>
      <c r="Y34" s="1532">
        <f t="shared" si="24"/>
        <v>0</v>
      </c>
      <c r="Z34" s="1531">
        <f t="shared" si="24"/>
        <v>851</v>
      </c>
      <c r="AA34" s="1532">
        <f t="shared" si="24"/>
        <v>1384</v>
      </c>
      <c r="AB34" s="1532">
        <f t="shared" si="24"/>
        <v>14533840</v>
      </c>
      <c r="AC34" s="1531">
        <f t="shared" si="24"/>
        <v>1956</v>
      </c>
      <c r="AD34" s="1532">
        <f t="shared" si="24"/>
        <v>3624</v>
      </c>
      <c r="AE34" s="1532">
        <f t="shared" si="24"/>
        <v>26754970</v>
      </c>
      <c r="AF34" s="1531">
        <f t="shared" si="24"/>
        <v>0</v>
      </c>
      <c r="AG34" s="1534">
        <f t="shared" si="24"/>
        <v>0</v>
      </c>
      <c r="AH34" s="1535">
        <f t="shared" si="24"/>
        <v>0</v>
      </c>
      <c r="AI34" s="1531">
        <f t="shared" si="7"/>
        <v>2807</v>
      </c>
      <c r="AJ34" s="1532">
        <f t="shared" si="3"/>
        <v>5008</v>
      </c>
      <c r="AK34" s="1532">
        <f t="shared" si="8"/>
        <v>41288810</v>
      </c>
      <c r="AL34" s="1536" t="s">
        <v>890</v>
      </c>
      <c r="AN34" s="1473"/>
      <c r="AO34" s="1473"/>
      <c r="AP34" s="1473"/>
    </row>
    <row r="35" spans="1:42" ht="16.5" customHeight="1">
      <c r="A35" s="2239">
        <v>65</v>
      </c>
      <c r="B35" s="2242" t="s">
        <v>1022</v>
      </c>
      <c r="C35" s="1510" t="s">
        <v>903</v>
      </c>
      <c r="D35" s="1511">
        <v>0</v>
      </c>
      <c r="E35" s="1481">
        <v>0</v>
      </c>
      <c r="F35" s="1515">
        <v>0</v>
      </c>
      <c r="G35" s="1511">
        <v>968</v>
      </c>
      <c r="H35" s="1481">
        <v>1600</v>
      </c>
      <c r="I35" s="1481">
        <v>14322610</v>
      </c>
      <c r="J35" s="1511">
        <v>0</v>
      </c>
      <c r="K35" s="1481">
        <v>0</v>
      </c>
      <c r="L35" s="1481">
        <v>0</v>
      </c>
      <c r="M35" s="1511">
        <v>0</v>
      </c>
      <c r="N35" s="1512">
        <v>0</v>
      </c>
      <c r="O35" s="1513">
        <v>0</v>
      </c>
      <c r="P35" s="1511">
        <f t="shared" si="5"/>
        <v>968</v>
      </c>
      <c r="Q35" s="1481">
        <f t="shared" si="2"/>
        <v>1600</v>
      </c>
      <c r="R35" s="1481">
        <f t="shared" si="6"/>
        <v>14322610</v>
      </c>
      <c r="S35" s="1514" t="s">
        <v>906</v>
      </c>
      <c r="T35" s="2239">
        <v>65</v>
      </c>
      <c r="U35" s="2242" t="s">
        <v>1022</v>
      </c>
      <c r="V35" s="1515" t="s">
        <v>903</v>
      </c>
      <c r="W35" s="1511">
        <v>0</v>
      </c>
      <c r="X35" s="1481">
        <v>0</v>
      </c>
      <c r="Y35" s="1481">
        <v>0</v>
      </c>
      <c r="Z35" s="1511">
        <v>150</v>
      </c>
      <c r="AA35" s="1481">
        <v>231</v>
      </c>
      <c r="AB35" s="1481">
        <v>1653340</v>
      </c>
      <c r="AC35" s="1511">
        <v>0</v>
      </c>
      <c r="AD35" s="1481">
        <v>0</v>
      </c>
      <c r="AE35" s="1481">
        <v>0</v>
      </c>
      <c r="AF35" s="1511">
        <v>0</v>
      </c>
      <c r="AG35" s="1512">
        <v>0</v>
      </c>
      <c r="AH35" s="1513">
        <v>0</v>
      </c>
      <c r="AI35" s="1511">
        <f t="shared" si="7"/>
        <v>150</v>
      </c>
      <c r="AJ35" s="1481">
        <f t="shared" si="3"/>
        <v>231</v>
      </c>
      <c r="AK35" s="1481">
        <f t="shared" si="8"/>
        <v>1653340</v>
      </c>
      <c r="AL35" s="1514" t="s">
        <v>906</v>
      </c>
      <c r="AM35" s="1473"/>
      <c r="AN35" s="1473">
        <f t="shared" si="22"/>
        <v>1118</v>
      </c>
      <c r="AO35" s="1473">
        <f t="shared" si="22"/>
        <v>1831</v>
      </c>
      <c r="AP35" s="1473">
        <f t="shared" si="22"/>
        <v>15975950</v>
      </c>
    </row>
    <row r="36" spans="1:42" ht="16.5" customHeight="1">
      <c r="A36" s="2240"/>
      <c r="B36" s="2243"/>
      <c r="C36" s="1518" t="s">
        <v>907</v>
      </c>
      <c r="D36" s="1477">
        <v>0</v>
      </c>
      <c r="E36" s="1478">
        <v>0</v>
      </c>
      <c r="F36" s="1519">
        <v>0</v>
      </c>
      <c r="G36" s="1477">
        <v>3080</v>
      </c>
      <c r="H36" s="1478">
        <v>4373</v>
      </c>
      <c r="I36" s="1478">
        <v>49031100</v>
      </c>
      <c r="J36" s="1477">
        <v>0</v>
      </c>
      <c r="K36" s="1478">
        <v>0</v>
      </c>
      <c r="L36" s="1478">
        <v>0</v>
      </c>
      <c r="M36" s="1477">
        <v>0</v>
      </c>
      <c r="N36" s="1484">
        <v>0</v>
      </c>
      <c r="O36" s="1485">
        <v>0</v>
      </c>
      <c r="P36" s="1477">
        <f t="shared" si="5"/>
        <v>3080</v>
      </c>
      <c r="Q36" s="1478">
        <f t="shared" si="2"/>
        <v>4373</v>
      </c>
      <c r="R36" s="1478">
        <f t="shared" si="6"/>
        <v>49031100</v>
      </c>
      <c r="S36" s="1520" t="s">
        <v>908</v>
      </c>
      <c r="T36" s="2240"/>
      <c r="U36" s="2243"/>
      <c r="V36" s="1519" t="s">
        <v>907</v>
      </c>
      <c r="W36" s="1477">
        <v>0</v>
      </c>
      <c r="X36" s="1478">
        <v>0</v>
      </c>
      <c r="Y36" s="1478">
        <v>0</v>
      </c>
      <c r="Z36" s="1477">
        <v>623</v>
      </c>
      <c r="AA36" s="1478">
        <v>795</v>
      </c>
      <c r="AB36" s="1478">
        <v>7301415</v>
      </c>
      <c r="AC36" s="1477">
        <v>0</v>
      </c>
      <c r="AD36" s="1478">
        <v>0</v>
      </c>
      <c r="AE36" s="1478">
        <v>0</v>
      </c>
      <c r="AF36" s="1477">
        <v>0</v>
      </c>
      <c r="AG36" s="1484">
        <v>0</v>
      </c>
      <c r="AH36" s="1485">
        <v>0</v>
      </c>
      <c r="AI36" s="1477">
        <f t="shared" si="7"/>
        <v>623</v>
      </c>
      <c r="AJ36" s="1478">
        <f t="shared" si="3"/>
        <v>795</v>
      </c>
      <c r="AK36" s="1478">
        <f t="shared" si="8"/>
        <v>7301415</v>
      </c>
      <c r="AL36" s="1520" t="s">
        <v>908</v>
      </c>
      <c r="AN36" s="1473">
        <f t="shared" si="22"/>
        <v>3703</v>
      </c>
      <c r="AO36" s="1473">
        <f t="shared" si="22"/>
        <v>5168</v>
      </c>
      <c r="AP36" s="1473">
        <f t="shared" si="22"/>
        <v>56332515</v>
      </c>
    </row>
    <row r="37" spans="1:42" ht="16.5" customHeight="1">
      <c r="A37" s="2240"/>
      <c r="B37" s="2243"/>
      <c r="C37" s="1510" t="s">
        <v>1023</v>
      </c>
      <c r="D37" s="1511">
        <v>0</v>
      </c>
      <c r="E37" s="1481">
        <v>0</v>
      </c>
      <c r="F37" s="1515">
        <v>0</v>
      </c>
      <c r="G37" s="1511">
        <v>0</v>
      </c>
      <c r="H37" s="1481">
        <v>0</v>
      </c>
      <c r="I37" s="1481">
        <v>0</v>
      </c>
      <c r="J37" s="1511">
        <v>1006</v>
      </c>
      <c r="K37" s="1481">
        <v>1558</v>
      </c>
      <c r="L37" s="1481">
        <v>12567970</v>
      </c>
      <c r="M37" s="1511">
        <v>0</v>
      </c>
      <c r="N37" s="1512">
        <v>0</v>
      </c>
      <c r="O37" s="1513">
        <v>0</v>
      </c>
      <c r="P37" s="1511">
        <f t="shared" si="5"/>
        <v>1006</v>
      </c>
      <c r="Q37" s="1481">
        <f t="shared" si="2"/>
        <v>1558</v>
      </c>
      <c r="R37" s="1481">
        <f t="shared" si="6"/>
        <v>12567970</v>
      </c>
      <c r="S37" s="1514" t="s">
        <v>910</v>
      </c>
      <c r="T37" s="2240"/>
      <c r="U37" s="2243"/>
      <c r="V37" s="1515" t="s">
        <v>909</v>
      </c>
      <c r="W37" s="1511">
        <v>0</v>
      </c>
      <c r="X37" s="1481">
        <v>0</v>
      </c>
      <c r="Y37" s="1481">
        <v>0</v>
      </c>
      <c r="Z37" s="1511">
        <v>0</v>
      </c>
      <c r="AA37" s="1481">
        <v>0</v>
      </c>
      <c r="AB37" s="1481">
        <v>0</v>
      </c>
      <c r="AC37" s="1511">
        <v>693</v>
      </c>
      <c r="AD37" s="1481">
        <v>987</v>
      </c>
      <c r="AE37" s="1481">
        <v>4685150</v>
      </c>
      <c r="AF37" s="1511">
        <v>0</v>
      </c>
      <c r="AG37" s="1512">
        <v>0</v>
      </c>
      <c r="AH37" s="1513">
        <v>0</v>
      </c>
      <c r="AI37" s="1511">
        <f t="shared" si="7"/>
        <v>693</v>
      </c>
      <c r="AJ37" s="1481">
        <f t="shared" si="3"/>
        <v>987</v>
      </c>
      <c r="AK37" s="1481">
        <f t="shared" si="8"/>
        <v>4685150</v>
      </c>
      <c r="AL37" s="1514" t="s">
        <v>1024</v>
      </c>
      <c r="AN37" s="1473">
        <f t="shared" si="22"/>
        <v>1699</v>
      </c>
      <c r="AO37" s="1473">
        <f t="shared" si="22"/>
        <v>2545</v>
      </c>
      <c r="AP37" s="1473">
        <f t="shared" si="22"/>
        <v>17253120</v>
      </c>
    </row>
    <row r="38" spans="1:42" ht="16.5" customHeight="1">
      <c r="A38" s="2240"/>
      <c r="B38" s="2243"/>
      <c r="C38" s="1510" t="s">
        <v>911</v>
      </c>
      <c r="D38" s="1511">
        <v>0</v>
      </c>
      <c r="E38" s="1481">
        <v>0</v>
      </c>
      <c r="F38" s="1515">
        <v>0</v>
      </c>
      <c r="G38" s="1511">
        <v>3210</v>
      </c>
      <c r="H38" s="1481">
        <v>7114</v>
      </c>
      <c r="I38" s="1481">
        <v>72748960</v>
      </c>
      <c r="J38" s="1511">
        <v>0</v>
      </c>
      <c r="K38" s="1481">
        <v>0</v>
      </c>
      <c r="L38" s="1481">
        <v>0</v>
      </c>
      <c r="M38" s="1511">
        <v>0</v>
      </c>
      <c r="N38" s="1512">
        <v>0</v>
      </c>
      <c r="O38" s="1513">
        <v>0</v>
      </c>
      <c r="P38" s="1511">
        <f t="shared" si="5"/>
        <v>3210</v>
      </c>
      <c r="Q38" s="1481">
        <f t="shared" si="2"/>
        <v>7114</v>
      </c>
      <c r="R38" s="1481">
        <f t="shared" si="6"/>
        <v>72748960</v>
      </c>
      <c r="S38" s="1514" t="s">
        <v>913</v>
      </c>
      <c r="T38" s="2240"/>
      <c r="U38" s="2243"/>
      <c r="V38" s="1515" t="s">
        <v>911</v>
      </c>
      <c r="W38" s="1511">
        <v>0</v>
      </c>
      <c r="X38" s="1481">
        <v>0</v>
      </c>
      <c r="Y38" s="1481">
        <v>0</v>
      </c>
      <c r="Z38" s="1511">
        <v>494</v>
      </c>
      <c r="AA38" s="1481">
        <v>660</v>
      </c>
      <c r="AB38" s="1481">
        <v>5461350</v>
      </c>
      <c r="AC38" s="1511">
        <v>0</v>
      </c>
      <c r="AD38" s="1481">
        <v>0</v>
      </c>
      <c r="AE38" s="1481">
        <v>0</v>
      </c>
      <c r="AF38" s="1511">
        <v>0</v>
      </c>
      <c r="AG38" s="1512">
        <v>0</v>
      </c>
      <c r="AH38" s="1513">
        <v>0</v>
      </c>
      <c r="AI38" s="1511">
        <f t="shared" si="7"/>
        <v>494</v>
      </c>
      <c r="AJ38" s="1481">
        <f t="shared" si="3"/>
        <v>660</v>
      </c>
      <c r="AK38" s="1481">
        <f t="shared" si="8"/>
        <v>5461350</v>
      </c>
      <c r="AL38" s="1514" t="s">
        <v>913</v>
      </c>
      <c r="AN38" s="1473">
        <f t="shared" si="22"/>
        <v>3704</v>
      </c>
      <c r="AO38" s="1473">
        <f t="shared" si="22"/>
        <v>7774</v>
      </c>
      <c r="AP38" s="1473">
        <f t="shared" si="22"/>
        <v>78210310</v>
      </c>
    </row>
    <row r="39" spans="1:42" ht="16.5" customHeight="1">
      <c r="A39" s="2240"/>
      <c r="B39" s="2243"/>
      <c r="C39" s="1510" t="s">
        <v>914</v>
      </c>
      <c r="D39" s="1511">
        <v>0</v>
      </c>
      <c r="E39" s="1481">
        <v>0</v>
      </c>
      <c r="F39" s="1515">
        <v>0</v>
      </c>
      <c r="G39" s="1511">
        <v>6055</v>
      </c>
      <c r="H39" s="1481">
        <v>11618</v>
      </c>
      <c r="I39" s="1481">
        <v>111533430</v>
      </c>
      <c r="J39" s="1511">
        <v>0</v>
      </c>
      <c r="K39" s="1481">
        <v>0</v>
      </c>
      <c r="L39" s="1481">
        <v>0</v>
      </c>
      <c r="M39" s="1511">
        <v>0</v>
      </c>
      <c r="N39" s="1512">
        <v>0</v>
      </c>
      <c r="O39" s="1513">
        <v>0</v>
      </c>
      <c r="P39" s="1511">
        <f t="shared" si="5"/>
        <v>6055</v>
      </c>
      <c r="Q39" s="1481">
        <f t="shared" si="2"/>
        <v>11618</v>
      </c>
      <c r="R39" s="1481">
        <f t="shared" si="6"/>
        <v>111533430</v>
      </c>
      <c r="S39" s="1514" t="s">
        <v>1025</v>
      </c>
      <c r="T39" s="2240"/>
      <c r="U39" s="2243"/>
      <c r="V39" s="1515" t="s">
        <v>914</v>
      </c>
      <c r="W39" s="1511">
        <v>0</v>
      </c>
      <c r="X39" s="1481">
        <v>0</v>
      </c>
      <c r="Y39" s="1481">
        <v>0</v>
      </c>
      <c r="Z39" s="1511">
        <v>3888</v>
      </c>
      <c r="AA39" s="1481">
        <v>4802</v>
      </c>
      <c r="AB39" s="1481">
        <v>43317937</v>
      </c>
      <c r="AC39" s="1511">
        <v>0</v>
      </c>
      <c r="AD39" s="1481">
        <v>0</v>
      </c>
      <c r="AE39" s="1481">
        <v>0</v>
      </c>
      <c r="AF39" s="1511">
        <v>0</v>
      </c>
      <c r="AG39" s="1512">
        <v>0</v>
      </c>
      <c r="AH39" s="1513">
        <v>0</v>
      </c>
      <c r="AI39" s="1511">
        <f t="shared" si="7"/>
        <v>3888</v>
      </c>
      <c r="AJ39" s="1481">
        <f t="shared" si="3"/>
        <v>4802</v>
      </c>
      <c r="AK39" s="1481">
        <f t="shared" si="8"/>
        <v>43317937</v>
      </c>
      <c r="AL39" s="1514" t="s">
        <v>1025</v>
      </c>
      <c r="AN39" s="1473">
        <f t="shared" si="22"/>
        <v>9943</v>
      </c>
      <c r="AO39" s="1473">
        <f t="shared" si="22"/>
        <v>16420</v>
      </c>
      <c r="AP39" s="1473">
        <f t="shared" si="22"/>
        <v>154851367</v>
      </c>
    </row>
    <row r="40" spans="1:42" ht="16.5" customHeight="1">
      <c r="A40" s="2241"/>
      <c r="B40" s="2244"/>
      <c r="C40" s="1530" t="s">
        <v>890</v>
      </c>
      <c r="D40" s="1531">
        <f>D35+D37+D38+D39</f>
        <v>0</v>
      </c>
      <c r="E40" s="1532">
        <f aca="true" t="shared" si="25" ref="E40:R40">E35+E37+E38+E39</f>
        <v>0</v>
      </c>
      <c r="F40" s="1533">
        <f t="shared" si="25"/>
        <v>0</v>
      </c>
      <c r="G40" s="1531">
        <f t="shared" si="25"/>
        <v>10233</v>
      </c>
      <c r="H40" s="1532">
        <f t="shared" si="25"/>
        <v>20332</v>
      </c>
      <c r="I40" s="1532">
        <f t="shared" si="25"/>
        <v>198605000</v>
      </c>
      <c r="J40" s="1531">
        <f t="shared" si="25"/>
        <v>1006</v>
      </c>
      <c r="K40" s="1532">
        <f t="shared" si="25"/>
        <v>1558</v>
      </c>
      <c r="L40" s="1532">
        <f t="shared" si="25"/>
        <v>12567970</v>
      </c>
      <c r="M40" s="1531">
        <f t="shared" si="25"/>
        <v>0</v>
      </c>
      <c r="N40" s="1534">
        <f t="shared" si="25"/>
        <v>0</v>
      </c>
      <c r="O40" s="1535">
        <f t="shared" si="25"/>
        <v>0</v>
      </c>
      <c r="P40" s="1531">
        <f t="shared" si="25"/>
        <v>11239</v>
      </c>
      <c r="Q40" s="1532">
        <f t="shared" si="25"/>
        <v>21890</v>
      </c>
      <c r="R40" s="1532">
        <f t="shared" si="25"/>
        <v>211172970</v>
      </c>
      <c r="S40" s="1536" t="s">
        <v>890</v>
      </c>
      <c r="T40" s="2241"/>
      <c r="U40" s="2244"/>
      <c r="V40" s="1537" t="s">
        <v>890</v>
      </c>
      <c r="W40" s="1531">
        <f aca="true" t="shared" si="26" ref="W40:AK40">W35+W37+W38+W39</f>
        <v>0</v>
      </c>
      <c r="X40" s="1532">
        <f t="shared" si="26"/>
        <v>0</v>
      </c>
      <c r="Y40" s="1532">
        <f t="shared" si="26"/>
        <v>0</v>
      </c>
      <c r="Z40" s="1531">
        <f t="shared" si="26"/>
        <v>4532</v>
      </c>
      <c r="AA40" s="1532">
        <f t="shared" si="26"/>
        <v>5693</v>
      </c>
      <c r="AB40" s="1532">
        <f t="shared" si="26"/>
        <v>50432627</v>
      </c>
      <c r="AC40" s="1531">
        <f t="shared" si="26"/>
        <v>693</v>
      </c>
      <c r="AD40" s="1532">
        <f t="shared" si="26"/>
        <v>987</v>
      </c>
      <c r="AE40" s="1532">
        <f t="shared" si="26"/>
        <v>4685150</v>
      </c>
      <c r="AF40" s="1531">
        <f t="shared" si="26"/>
        <v>0</v>
      </c>
      <c r="AG40" s="1534">
        <f t="shared" si="26"/>
        <v>0</v>
      </c>
      <c r="AH40" s="1535">
        <f t="shared" si="26"/>
        <v>0</v>
      </c>
      <c r="AI40" s="1531">
        <f t="shared" si="26"/>
        <v>5225</v>
      </c>
      <c r="AJ40" s="1532">
        <f t="shared" si="26"/>
        <v>6680</v>
      </c>
      <c r="AK40" s="1532">
        <f t="shared" si="26"/>
        <v>55117777</v>
      </c>
      <c r="AL40" s="1536" t="s">
        <v>890</v>
      </c>
      <c r="AN40" s="1473"/>
      <c r="AO40" s="1473"/>
      <c r="AP40" s="1473"/>
    </row>
    <row r="41" spans="1:42" ht="16.5" customHeight="1">
      <c r="A41" s="1508">
        <v>73</v>
      </c>
      <c r="B41" s="1509" t="s">
        <v>917</v>
      </c>
      <c r="C41" s="1510" t="s">
        <v>918</v>
      </c>
      <c r="D41" s="1511">
        <v>0</v>
      </c>
      <c r="E41" s="1481">
        <v>0</v>
      </c>
      <c r="F41" s="1515">
        <v>0</v>
      </c>
      <c r="G41" s="1511">
        <v>6291</v>
      </c>
      <c r="H41" s="1481">
        <v>8477</v>
      </c>
      <c r="I41" s="1481">
        <v>32216690</v>
      </c>
      <c r="J41" s="1511">
        <v>0</v>
      </c>
      <c r="K41" s="1481">
        <v>0</v>
      </c>
      <c r="L41" s="1481">
        <v>0</v>
      </c>
      <c r="M41" s="1511">
        <v>0</v>
      </c>
      <c r="N41" s="1512">
        <v>0</v>
      </c>
      <c r="O41" s="1513">
        <v>0</v>
      </c>
      <c r="P41" s="1511">
        <f t="shared" si="5"/>
        <v>6291</v>
      </c>
      <c r="Q41" s="1481">
        <f t="shared" si="2"/>
        <v>8477</v>
      </c>
      <c r="R41" s="1481">
        <f t="shared" si="6"/>
        <v>32216690</v>
      </c>
      <c r="S41" s="1514" t="s">
        <v>921</v>
      </c>
      <c r="T41" s="1508">
        <v>73</v>
      </c>
      <c r="U41" s="1509" t="s">
        <v>1026</v>
      </c>
      <c r="V41" s="1515" t="s">
        <v>918</v>
      </c>
      <c r="W41" s="1511">
        <v>0</v>
      </c>
      <c r="X41" s="1481">
        <v>0</v>
      </c>
      <c r="Y41" s="1481">
        <v>0</v>
      </c>
      <c r="Z41" s="1511">
        <v>14421</v>
      </c>
      <c r="AA41" s="1481">
        <v>19780</v>
      </c>
      <c r="AB41" s="1481">
        <v>107339462</v>
      </c>
      <c r="AC41" s="1511">
        <v>0</v>
      </c>
      <c r="AD41" s="1481">
        <v>0</v>
      </c>
      <c r="AE41" s="1481">
        <v>0</v>
      </c>
      <c r="AF41" s="1511">
        <v>0</v>
      </c>
      <c r="AG41" s="1512">
        <v>0</v>
      </c>
      <c r="AH41" s="1513">
        <v>0</v>
      </c>
      <c r="AI41" s="1511">
        <f t="shared" si="7"/>
        <v>14421</v>
      </c>
      <c r="AJ41" s="1481">
        <f t="shared" si="3"/>
        <v>19780</v>
      </c>
      <c r="AK41" s="1481">
        <f t="shared" si="8"/>
        <v>107339462</v>
      </c>
      <c r="AL41" s="1538" t="s">
        <v>921</v>
      </c>
      <c r="AN41" s="1473">
        <f>P41+AI41</f>
        <v>20712</v>
      </c>
      <c r="AO41" s="1473">
        <f>Q41+AJ41</f>
        <v>28257</v>
      </c>
      <c r="AP41" s="1473">
        <f>R41+AK41</f>
        <v>139556152</v>
      </c>
    </row>
    <row r="42" spans="1:42" ht="16.5" customHeight="1">
      <c r="A42" s="2239" t="s">
        <v>922</v>
      </c>
      <c r="B42" s="2242" t="s">
        <v>923</v>
      </c>
      <c r="C42" s="1510" t="s">
        <v>924</v>
      </c>
      <c r="D42" s="1511">
        <v>0</v>
      </c>
      <c r="E42" s="1481">
        <v>0</v>
      </c>
      <c r="F42" s="1515">
        <v>0</v>
      </c>
      <c r="G42" s="1511">
        <v>378</v>
      </c>
      <c r="H42" s="1481">
        <v>468</v>
      </c>
      <c r="I42" s="1481">
        <v>5703370</v>
      </c>
      <c r="J42" s="1511">
        <v>0</v>
      </c>
      <c r="K42" s="1481">
        <v>0</v>
      </c>
      <c r="L42" s="1481">
        <v>0</v>
      </c>
      <c r="M42" s="1511">
        <v>0</v>
      </c>
      <c r="N42" s="1512">
        <v>0</v>
      </c>
      <c r="O42" s="1513">
        <v>0</v>
      </c>
      <c r="P42" s="1511">
        <f t="shared" si="5"/>
        <v>378</v>
      </c>
      <c r="Q42" s="1481">
        <f t="shared" si="2"/>
        <v>468</v>
      </c>
      <c r="R42" s="1481">
        <f t="shared" si="6"/>
        <v>5703370</v>
      </c>
      <c r="S42" s="1514" t="s">
        <v>926</v>
      </c>
      <c r="T42" s="2239" t="s">
        <v>922</v>
      </c>
      <c r="U42" s="2242" t="s">
        <v>1027</v>
      </c>
      <c r="V42" s="1515" t="s">
        <v>924</v>
      </c>
      <c r="W42" s="1511">
        <v>0</v>
      </c>
      <c r="X42" s="1481">
        <v>0</v>
      </c>
      <c r="Y42" s="1481">
        <v>0</v>
      </c>
      <c r="Z42" s="1511">
        <v>1454</v>
      </c>
      <c r="AA42" s="1481">
        <v>1862</v>
      </c>
      <c r="AB42" s="1481">
        <v>24389010</v>
      </c>
      <c r="AC42" s="1511">
        <v>0</v>
      </c>
      <c r="AD42" s="1481">
        <v>0</v>
      </c>
      <c r="AE42" s="1481">
        <v>0</v>
      </c>
      <c r="AF42" s="1511">
        <v>0</v>
      </c>
      <c r="AG42" s="1512">
        <v>0</v>
      </c>
      <c r="AH42" s="1513">
        <v>0</v>
      </c>
      <c r="AI42" s="1511">
        <f t="shared" si="7"/>
        <v>1454</v>
      </c>
      <c r="AJ42" s="1481">
        <f t="shared" si="3"/>
        <v>1862</v>
      </c>
      <c r="AK42" s="1481">
        <f t="shared" si="8"/>
        <v>24389010</v>
      </c>
      <c r="AL42" s="1514" t="s">
        <v>1028</v>
      </c>
      <c r="AN42" s="1473">
        <f aca="true" t="shared" si="27" ref="AN42:AP48">P42+AI42</f>
        <v>1832</v>
      </c>
      <c r="AO42" s="1473">
        <f t="shared" si="27"/>
        <v>2330</v>
      </c>
      <c r="AP42" s="1473">
        <f t="shared" si="27"/>
        <v>30092380</v>
      </c>
    </row>
    <row r="43" spans="1:42" ht="16.5" customHeight="1">
      <c r="A43" s="2240"/>
      <c r="B43" s="2243"/>
      <c r="C43" s="1539" t="s">
        <v>927</v>
      </c>
      <c r="D43" s="1540">
        <v>0</v>
      </c>
      <c r="E43" s="1541">
        <v>0</v>
      </c>
      <c r="F43" s="1516">
        <v>0</v>
      </c>
      <c r="G43" s="1540">
        <v>35</v>
      </c>
      <c r="H43" s="1541">
        <v>41</v>
      </c>
      <c r="I43" s="1541">
        <v>296980</v>
      </c>
      <c r="J43" s="1540">
        <v>0</v>
      </c>
      <c r="K43" s="1541">
        <v>0</v>
      </c>
      <c r="L43" s="1541">
        <v>0</v>
      </c>
      <c r="M43" s="1540">
        <v>0</v>
      </c>
      <c r="N43" s="1542">
        <v>0</v>
      </c>
      <c r="O43" s="1543">
        <v>0</v>
      </c>
      <c r="P43" s="1511">
        <f t="shared" si="5"/>
        <v>35</v>
      </c>
      <c r="Q43" s="1481">
        <f t="shared" si="2"/>
        <v>41</v>
      </c>
      <c r="R43" s="1481">
        <f t="shared" si="6"/>
        <v>296980</v>
      </c>
      <c r="S43" s="1517" t="s">
        <v>929</v>
      </c>
      <c r="T43" s="2240"/>
      <c r="U43" s="2243"/>
      <c r="V43" s="1516" t="s">
        <v>927</v>
      </c>
      <c r="W43" s="1540">
        <v>0</v>
      </c>
      <c r="X43" s="1541">
        <v>0</v>
      </c>
      <c r="Y43" s="1541">
        <v>0</v>
      </c>
      <c r="Z43" s="1540">
        <v>294</v>
      </c>
      <c r="AA43" s="1541">
        <v>395</v>
      </c>
      <c r="AB43" s="1541">
        <v>4741440</v>
      </c>
      <c r="AC43" s="1540">
        <v>0</v>
      </c>
      <c r="AD43" s="1541">
        <v>0</v>
      </c>
      <c r="AE43" s="1541">
        <v>0</v>
      </c>
      <c r="AF43" s="1540">
        <v>0</v>
      </c>
      <c r="AG43" s="1542">
        <v>0</v>
      </c>
      <c r="AH43" s="1543">
        <v>0</v>
      </c>
      <c r="AI43" s="1540">
        <f t="shared" si="7"/>
        <v>294</v>
      </c>
      <c r="AJ43" s="1541">
        <f t="shared" si="3"/>
        <v>395</v>
      </c>
      <c r="AK43" s="1516">
        <f t="shared" si="8"/>
        <v>4741440</v>
      </c>
      <c r="AL43" s="1517" t="s">
        <v>1029</v>
      </c>
      <c r="AN43" s="1473">
        <f t="shared" si="27"/>
        <v>329</v>
      </c>
      <c r="AO43" s="1473">
        <f t="shared" si="27"/>
        <v>436</v>
      </c>
      <c r="AP43" s="1473">
        <f t="shared" si="27"/>
        <v>5038420</v>
      </c>
    </row>
    <row r="44" spans="1:42" ht="16.5" customHeight="1">
      <c r="A44" s="2240"/>
      <c r="B44" s="2243"/>
      <c r="C44" s="1544" t="s">
        <v>1030</v>
      </c>
      <c r="D44" s="1540">
        <v>0</v>
      </c>
      <c r="E44" s="1541">
        <v>0</v>
      </c>
      <c r="F44" s="1516">
        <v>0</v>
      </c>
      <c r="G44" s="1540">
        <v>1376</v>
      </c>
      <c r="H44" s="1541">
        <v>1783</v>
      </c>
      <c r="I44" s="1541">
        <v>17508240</v>
      </c>
      <c r="J44" s="1540">
        <v>0</v>
      </c>
      <c r="K44" s="1541">
        <v>0</v>
      </c>
      <c r="L44" s="1541">
        <v>0</v>
      </c>
      <c r="M44" s="1540">
        <v>0</v>
      </c>
      <c r="N44" s="1542">
        <v>0</v>
      </c>
      <c r="O44" s="1543">
        <v>0</v>
      </c>
      <c r="P44" s="1511">
        <f t="shared" si="5"/>
        <v>1376</v>
      </c>
      <c r="Q44" s="1481">
        <f t="shared" si="2"/>
        <v>1783</v>
      </c>
      <c r="R44" s="1481">
        <f t="shared" si="6"/>
        <v>17508240</v>
      </c>
      <c r="S44" s="1517" t="s">
        <v>933</v>
      </c>
      <c r="T44" s="2240"/>
      <c r="U44" s="2243"/>
      <c r="V44" s="1545" t="s">
        <v>1030</v>
      </c>
      <c r="W44" s="1444">
        <v>0</v>
      </c>
      <c r="X44" s="1438">
        <v>0</v>
      </c>
      <c r="Y44" s="1546">
        <v>0</v>
      </c>
      <c r="Z44" s="1547">
        <v>3709</v>
      </c>
      <c r="AA44" s="1438">
        <v>4785</v>
      </c>
      <c r="AB44" s="1438">
        <v>50434190</v>
      </c>
      <c r="AC44" s="1444">
        <v>0</v>
      </c>
      <c r="AD44" s="1438">
        <v>0</v>
      </c>
      <c r="AE44" s="1438">
        <v>0</v>
      </c>
      <c r="AF44" s="1444">
        <v>0</v>
      </c>
      <c r="AG44" s="1522">
        <v>0</v>
      </c>
      <c r="AH44" s="1523">
        <v>0</v>
      </c>
      <c r="AI44" s="1540">
        <f t="shared" si="7"/>
        <v>3709</v>
      </c>
      <c r="AJ44" s="1541">
        <f t="shared" si="3"/>
        <v>4785</v>
      </c>
      <c r="AK44" s="1516">
        <f t="shared" si="8"/>
        <v>50434190</v>
      </c>
      <c r="AL44" s="1517" t="s">
        <v>1031</v>
      </c>
      <c r="AN44" s="1473">
        <f t="shared" si="27"/>
        <v>5085</v>
      </c>
      <c r="AO44" s="1473">
        <f t="shared" si="27"/>
        <v>6568</v>
      </c>
      <c r="AP44" s="1473">
        <f t="shared" si="27"/>
        <v>67942430</v>
      </c>
    </row>
    <row r="45" spans="1:42" ht="16.5" customHeight="1">
      <c r="A45" s="2240"/>
      <c r="B45" s="2243"/>
      <c r="C45" s="1510" t="s">
        <v>1032</v>
      </c>
      <c r="D45" s="1511">
        <v>0</v>
      </c>
      <c r="E45" s="1481">
        <v>0</v>
      </c>
      <c r="F45" s="1515">
        <v>0</v>
      </c>
      <c r="G45" s="1511">
        <v>483</v>
      </c>
      <c r="H45" s="1481">
        <v>649</v>
      </c>
      <c r="I45" s="1481">
        <v>5222190</v>
      </c>
      <c r="J45" s="1511">
        <v>0</v>
      </c>
      <c r="K45" s="1481">
        <v>0</v>
      </c>
      <c r="L45" s="1481">
        <v>0</v>
      </c>
      <c r="M45" s="1511">
        <v>0</v>
      </c>
      <c r="N45" s="1512">
        <v>0</v>
      </c>
      <c r="O45" s="1513">
        <v>0</v>
      </c>
      <c r="P45" s="1511">
        <f t="shared" si="5"/>
        <v>483</v>
      </c>
      <c r="Q45" s="1481">
        <f t="shared" si="2"/>
        <v>649</v>
      </c>
      <c r="R45" s="1481">
        <f t="shared" si="6"/>
        <v>5222190</v>
      </c>
      <c r="S45" s="1514" t="s">
        <v>937</v>
      </c>
      <c r="T45" s="2240"/>
      <c r="U45" s="2243"/>
      <c r="V45" s="1515" t="s">
        <v>1032</v>
      </c>
      <c r="W45" s="1511">
        <v>0</v>
      </c>
      <c r="X45" s="1481">
        <v>0</v>
      </c>
      <c r="Y45" s="1481">
        <v>0</v>
      </c>
      <c r="Z45" s="1511">
        <v>1635</v>
      </c>
      <c r="AA45" s="1481">
        <v>2144</v>
      </c>
      <c r="AB45" s="1481">
        <v>24226940</v>
      </c>
      <c r="AC45" s="1511">
        <v>0</v>
      </c>
      <c r="AD45" s="1481">
        <v>0</v>
      </c>
      <c r="AE45" s="1481">
        <v>0</v>
      </c>
      <c r="AF45" s="1511">
        <v>0</v>
      </c>
      <c r="AG45" s="1512">
        <v>0</v>
      </c>
      <c r="AH45" s="1513">
        <v>0</v>
      </c>
      <c r="AI45" s="1511">
        <f t="shared" si="7"/>
        <v>1635</v>
      </c>
      <c r="AJ45" s="1481">
        <f t="shared" si="3"/>
        <v>2144</v>
      </c>
      <c r="AK45" s="1481">
        <f t="shared" si="8"/>
        <v>24226940</v>
      </c>
      <c r="AL45" s="1514" t="s">
        <v>1033</v>
      </c>
      <c r="AN45" s="1473">
        <f t="shared" si="27"/>
        <v>2118</v>
      </c>
      <c r="AO45" s="1473">
        <f t="shared" si="27"/>
        <v>2793</v>
      </c>
      <c r="AP45" s="1473">
        <f t="shared" si="27"/>
        <v>29449130</v>
      </c>
    </row>
    <row r="46" spans="1:42" ht="16.5" customHeight="1">
      <c r="A46" s="2241"/>
      <c r="B46" s="2244"/>
      <c r="C46" s="1530" t="s">
        <v>890</v>
      </c>
      <c r="D46" s="1531">
        <f>SUM(D42:D45)</f>
        <v>0</v>
      </c>
      <c r="E46" s="1532">
        <f aca="true" t="shared" si="28" ref="E46:O46">SUM(E42:E45)</f>
        <v>0</v>
      </c>
      <c r="F46" s="1533">
        <f t="shared" si="28"/>
        <v>0</v>
      </c>
      <c r="G46" s="1531">
        <f t="shared" si="28"/>
        <v>2272</v>
      </c>
      <c r="H46" s="1532">
        <f t="shared" si="28"/>
        <v>2941</v>
      </c>
      <c r="I46" s="1532">
        <f t="shared" si="28"/>
        <v>28730780</v>
      </c>
      <c r="J46" s="1531">
        <f t="shared" si="28"/>
        <v>0</v>
      </c>
      <c r="K46" s="1532">
        <f t="shared" si="28"/>
        <v>0</v>
      </c>
      <c r="L46" s="1532">
        <f t="shared" si="28"/>
        <v>0</v>
      </c>
      <c r="M46" s="1531">
        <f t="shared" si="28"/>
        <v>0</v>
      </c>
      <c r="N46" s="1534">
        <f t="shared" si="28"/>
        <v>0</v>
      </c>
      <c r="O46" s="1535">
        <f t="shared" si="28"/>
        <v>0</v>
      </c>
      <c r="P46" s="1531">
        <f t="shared" si="5"/>
        <v>2272</v>
      </c>
      <c r="Q46" s="1532">
        <f t="shared" si="2"/>
        <v>2941</v>
      </c>
      <c r="R46" s="1532">
        <f t="shared" si="6"/>
        <v>28730780</v>
      </c>
      <c r="S46" s="1536" t="s">
        <v>890</v>
      </c>
      <c r="T46" s="2241"/>
      <c r="U46" s="2244"/>
      <c r="V46" s="1537" t="s">
        <v>890</v>
      </c>
      <c r="W46" s="1531">
        <f>SUM(W42:W45)</f>
        <v>0</v>
      </c>
      <c r="X46" s="1532">
        <f aca="true" t="shared" si="29" ref="X46:AH46">SUM(X42:X45)</f>
        <v>0</v>
      </c>
      <c r="Y46" s="1532">
        <f t="shared" si="29"/>
        <v>0</v>
      </c>
      <c r="Z46" s="1531">
        <f t="shared" si="29"/>
        <v>7092</v>
      </c>
      <c r="AA46" s="1532">
        <f t="shared" si="29"/>
        <v>9186</v>
      </c>
      <c r="AB46" s="1532">
        <f t="shared" si="29"/>
        <v>103791580</v>
      </c>
      <c r="AC46" s="1531">
        <f t="shared" si="29"/>
        <v>0</v>
      </c>
      <c r="AD46" s="1532">
        <f t="shared" si="29"/>
        <v>0</v>
      </c>
      <c r="AE46" s="1532">
        <f t="shared" si="29"/>
        <v>0</v>
      </c>
      <c r="AF46" s="1531">
        <f t="shared" si="29"/>
        <v>0</v>
      </c>
      <c r="AG46" s="1534">
        <f t="shared" si="29"/>
        <v>0</v>
      </c>
      <c r="AH46" s="1535">
        <f t="shared" si="29"/>
        <v>0</v>
      </c>
      <c r="AI46" s="1531">
        <f t="shared" si="7"/>
        <v>7092</v>
      </c>
      <c r="AJ46" s="1532">
        <f t="shared" si="3"/>
        <v>9186</v>
      </c>
      <c r="AK46" s="1532">
        <f t="shared" si="8"/>
        <v>103791580</v>
      </c>
      <c r="AL46" s="1536" t="s">
        <v>890</v>
      </c>
      <c r="AN46" s="1473"/>
      <c r="AO46" s="1473"/>
      <c r="AP46" s="1473"/>
    </row>
    <row r="47" spans="1:42" ht="16.5" customHeight="1">
      <c r="A47" s="2239">
        <v>86</v>
      </c>
      <c r="B47" s="2242" t="s">
        <v>938</v>
      </c>
      <c r="C47" s="1510" t="s">
        <v>939</v>
      </c>
      <c r="D47" s="1511">
        <v>0</v>
      </c>
      <c r="E47" s="1481">
        <v>0</v>
      </c>
      <c r="F47" s="1515">
        <v>0</v>
      </c>
      <c r="G47" s="1511">
        <v>4710</v>
      </c>
      <c r="H47" s="1481">
        <v>5600</v>
      </c>
      <c r="I47" s="1481">
        <v>51215940</v>
      </c>
      <c r="J47" s="1511">
        <v>0</v>
      </c>
      <c r="K47" s="1481">
        <v>0</v>
      </c>
      <c r="L47" s="1481">
        <v>0</v>
      </c>
      <c r="M47" s="1511">
        <v>0</v>
      </c>
      <c r="N47" s="1512">
        <v>0</v>
      </c>
      <c r="O47" s="1513">
        <v>0</v>
      </c>
      <c r="P47" s="1511">
        <f t="shared" si="5"/>
        <v>4710</v>
      </c>
      <c r="Q47" s="1481">
        <f t="shared" si="2"/>
        <v>5600</v>
      </c>
      <c r="R47" s="1481">
        <f t="shared" si="6"/>
        <v>51215940</v>
      </c>
      <c r="S47" s="1514" t="s">
        <v>942</v>
      </c>
      <c r="T47" s="2239">
        <v>86</v>
      </c>
      <c r="U47" s="2242" t="s">
        <v>1034</v>
      </c>
      <c r="V47" s="1515" t="s">
        <v>939</v>
      </c>
      <c r="W47" s="1511">
        <v>1</v>
      </c>
      <c r="X47" s="1481">
        <v>3</v>
      </c>
      <c r="Y47" s="1481">
        <v>73870</v>
      </c>
      <c r="Z47" s="1511">
        <v>11620</v>
      </c>
      <c r="AA47" s="1481">
        <v>16062</v>
      </c>
      <c r="AB47" s="1481">
        <v>100109930</v>
      </c>
      <c r="AC47" s="1511">
        <v>0</v>
      </c>
      <c r="AD47" s="1481">
        <v>0</v>
      </c>
      <c r="AE47" s="1481">
        <v>0</v>
      </c>
      <c r="AF47" s="1511">
        <v>0</v>
      </c>
      <c r="AG47" s="1512">
        <v>0</v>
      </c>
      <c r="AH47" s="1513">
        <v>0</v>
      </c>
      <c r="AI47" s="1511">
        <f t="shared" si="7"/>
        <v>11621</v>
      </c>
      <c r="AJ47" s="1481">
        <f t="shared" si="3"/>
        <v>16065</v>
      </c>
      <c r="AK47" s="1481">
        <f t="shared" si="8"/>
        <v>100183800</v>
      </c>
      <c r="AL47" s="1514" t="s">
        <v>1035</v>
      </c>
      <c r="AN47" s="1473">
        <f t="shared" si="27"/>
        <v>16331</v>
      </c>
      <c r="AO47" s="1473">
        <f t="shared" si="27"/>
        <v>21665</v>
      </c>
      <c r="AP47" s="1473">
        <f t="shared" si="27"/>
        <v>151399740</v>
      </c>
    </row>
    <row r="48" spans="1:42" ht="16.5" customHeight="1">
      <c r="A48" s="2240"/>
      <c r="B48" s="2243"/>
      <c r="C48" s="1493" t="s">
        <v>943</v>
      </c>
      <c r="D48" s="1494">
        <v>0</v>
      </c>
      <c r="E48" s="1495">
        <v>0</v>
      </c>
      <c r="F48" s="1496">
        <v>0</v>
      </c>
      <c r="G48" s="1494">
        <v>229</v>
      </c>
      <c r="H48" s="1495">
        <v>239</v>
      </c>
      <c r="I48" s="1495">
        <v>1543625</v>
      </c>
      <c r="J48" s="1494">
        <v>0</v>
      </c>
      <c r="K48" s="1495">
        <v>0</v>
      </c>
      <c r="L48" s="1495">
        <v>0</v>
      </c>
      <c r="M48" s="1494">
        <v>0</v>
      </c>
      <c r="N48" s="1497">
        <v>0</v>
      </c>
      <c r="O48" s="1498">
        <v>0</v>
      </c>
      <c r="P48" s="1494">
        <f t="shared" si="5"/>
        <v>229</v>
      </c>
      <c r="Q48" s="1495">
        <f t="shared" si="2"/>
        <v>239</v>
      </c>
      <c r="R48" s="1495">
        <f t="shared" si="6"/>
        <v>1543625</v>
      </c>
      <c r="S48" s="1499" t="s">
        <v>946</v>
      </c>
      <c r="T48" s="2240"/>
      <c r="U48" s="2243"/>
      <c r="V48" s="1496" t="s">
        <v>943</v>
      </c>
      <c r="W48" s="1494">
        <v>0</v>
      </c>
      <c r="X48" s="1495">
        <v>0</v>
      </c>
      <c r="Y48" s="1495">
        <v>0</v>
      </c>
      <c r="Z48" s="1494">
        <v>496</v>
      </c>
      <c r="AA48" s="1495">
        <v>528</v>
      </c>
      <c r="AB48" s="1495">
        <v>4174864</v>
      </c>
      <c r="AC48" s="1494">
        <v>0</v>
      </c>
      <c r="AD48" s="1495">
        <v>0</v>
      </c>
      <c r="AE48" s="1495">
        <v>0</v>
      </c>
      <c r="AF48" s="1494">
        <v>0</v>
      </c>
      <c r="AG48" s="1497">
        <v>0</v>
      </c>
      <c r="AH48" s="1498">
        <v>0</v>
      </c>
      <c r="AI48" s="1548">
        <f t="shared" si="7"/>
        <v>496</v>
      </c>
      <c r="AJ48" s="1549">
        <f t="shared" si="3"/>
        <v>528</v>
      </c>
      <c r="AK48" s="1550">
        <f t="shared" si="8"/>
        <v>4174864</v>
      </c>
      <c r="AL48" s="1499" t="s">
        <v>946</v>
      </c>
      <c r="AN48" s="1473">
        <f t="shared" si="27"/>
        <v>725</v>
      </c>
      <c r="AO48" s="1473">
        <f t="shared" si="27"/>
        <v>767</v>
      </c>
      <c r="AP48" s="1473">
        <f t="shared" si="27"/>
        <v>5718489</v>
      </c>
    </row>
    <row r="49" spans="1:38" ht="16.5" customHeight="1">
      <c r="A49" s="2241"/>
      <c r="B49" s="2244"/>
      <c r="C49" s="1500" t="s">
        <v>1003</v>
      </c>
      <c r="D49" s="1504">
        <f aca="true" t="shared" si="30" ref="D49:L49">D47+D48</f>
        <v>0</v>
      </c>
      <c r="E49" s="1505">
        <f t="shared" si="30"/>
        <v>0</v>
      </c>
      <c r="F49" s="1527">
        <f t="shared" si="30"/>
        <v>0</v>
      </c>
      <c r="G49" s="1504">
        <f t="shared" si="30"/>
        <v>4939</v>
      </c>
      <c r="H49" s="1505">
        <f t="shared" si="30"/>
        <v>5839</v>
      </c>
      <c r="I49" s="1505">
        <f t="shared" si="30"/>
        <v>52759565</v>
      </c>
      <c r="J49" s="1504">
        <f t="shared" si="30"/>
        <v>0</v>
      </c>
      <c r="K49" s="1505">
        <f t="shared" si="30"/>
        <v>0</v>
      </c>
      <c r="L49" s="1505">
        <f t="shared" si="30"/>
        <v>0</v>
      </c>
      <c r="M49" s="1504"/>
      <c r="N49" s="1528"/>
      <c r="O49" s="1529"/>
      <c r="P49" s="1504">
        <f t="shared" si="5"/>
        <v>4939</v>
      </c>
      <c r="Q49" s="1505">
        <f t="shared" si="2"/>
        <v>5839</v>
      </c>
      <c r="R49" s="1505">
        <f t="shared" si="6"/>
        <v>52759565</v>
      </c>
      <c r="S49" s="1506" t="s">
        <v>1003</v>
      </c>
      <c r="T49" s="2241"/>
      <c r="U49" s="2244"/>
      <c r="V49" s="1507" t="s">
        <v>846</v>
      </c>
      <c r="W49" s="1504">
        <f aca="true" t="shared" si="31" ref="W49:AH49">W47+W48</f>
        <v>1</v>
      </c>
      <c r="X49" s="1505">
        <f t="shared" si="31"/>
        <v>3</v>
      </c>
      <c r="Y49" s="1505">
        <f t="shared" si="31"/>
        <v>73870</v>
      </c>
      <c r="Z49" s="1504">
        <f t="shared" si="31"/>
        <v>12116</v>
      </c>
      <c r="AA49" s="1505">
        <f t="shared" si="31"/>
        <v>16590</v>
      </c>
      <c r="AB49" s="1505">
        <f t="shared" si="31"/>
        <v>104284794</v>
      </c>
      <c r="AC49" s="1504">
        <f t="shared" si="31"/>
        <v>0</v>
      </c>
      <c r="AD49" s="1505">
        <f t="shared" si="31"/>
        <v>0</v>
      </c>
      <c r="AE49" s="1505">
        <f t="shared" si="31"/>
        <v>0</v>
      </c>
      <c r="AF49" s="1504">
        <f t="shared" si="31"/>
        <v>0</v>
      </c>
      <c r="AG49" s="1528">
        <f t="shared" si="31"/>
        <v>0</v>
      </c>
      <c r="AH49" s="1529">
        <f t="shared" si="31"/>
        <v>0</v>
      </c>
      <c r="AI49" s="1504">
        <f t="shared" si="7"/>
        <v>12117</v>
      </c>
      <c r="AJ49" s="1505">
        <f t="shared" si="3"/>
        <v>16593</v>
      </c>
      <c r="AK49" s="1505">
        <f t="shared" si="8"/>
        <v>104358664</v>
      </c>
      <c r="AL49" s="1506" t="s">
        <v>1003</v>
      </c>
    </row>
    <row r="50" spans="1:42" ht="16.5" customHeight="1">
      <c r="A50" s="2239">
        <v>93</v>
      </c>
      <c r="B50" s="2242" t="s">
        <v>947</v>
      </c>
      <c r="C50" s="1510" t="s">
        <v>948</v>
      </c>
      <c r="D50" s="1511">
        <v>0</v>
      </c>
      <c r="E50" s="1481">
        <v>0</v>
      </c>
      <c r="F50" s="1515">
        <v>0</v>
      </c>
      <c r="G50" s="1511">
        <v>1349</v>
      </c>
      <c r="H50" s="1481">
        <v>1612</v>
      </c>
      <c r="I50" s="1481">
        <v>11359800</v>
      </c>
      <c r="J50" s="1511">
        <v>0</v>
      </c>
      <c r="K50" s="1481">
        <v>0</v>
      </c>
      <c r="L50" s="1481">
        <v>0</v>
      </c>
      <c r="M50" s="1511">
        <v>0</v>
      </c>
      <c r="N50" s="1512">
        <v>0</v>
      </c>
      <c r="O50" s="1513">
        <v>0</v>
      </c>
      <c r="P50" s="1511">
        <f t="shared" si="5"/>
        <v>1349</v>
      </c>
      <c r="Q50" s="1481">
        <f t="shared" si="2"/>
        <v>1612</v>
      </c>
      <c r="R50" s="1481">
        <f t="shared" si="6"/>
        <v>11359800</v>
      </c>
      <c r="S50" s="1514" t="s">
        <v>950</v>
      </c>
      <c r="T50" s="2239">
        <v>93</v>
      </c>
      <c r="U50" s="2242" t="s">
        <v>947</v>
      </c>
      <c r="V50" s="1515" t="s">
        <v>948</v>
      </c>
      <c r="W50" s="1511">
        <v>0</v>
      </c>
      <c r="X50" s="1481">
        <v>0</v>
      </c>
      <c r="Y50" s="1481">
        <v>0</v>
      </c>
      <c r="Z50" s="1511">
        <v>2346</v>
      </c>
      <c r="AA50" s="1481">
        <v>2979</v>
      </c>
      <c r="AB50" s="1481">
        <v>22769612</v>
      </c>
      <c r="AC50" s="1511">
        <v>0</v>
      </c>
      <c r="AD50" s="1481">
        <v>0</v>
      </c>
      <c r="AE50" s="1481">
        <v>0</v>
      </c>
      <c r="AF50" s="1511">
        <v>0</v>
      </c>
      <c r="AG50" s="1512">
        <v>0</v>
      </c>
      <c r="AH50" s="1513">
        <v>0</v>
      </c>
      <c r="AI50" s="1511">
        <f t="shared" si="7"/>
        <v>2346</v>
      </c>
      <c r="AJ50" s="1481">
        <f t="shared" si="3"/>
        <v>2979</v>
      </c>
      <c r="AK50" s="1481">
        <f t="shared" si="8"/>
        <v>22769612</v>
      </c>
      <c r="AL50" s="1514" t="s">
        <v>950</v>
      </c>
      <c r="AN50" s="1473">
        <f aca="true" t="shared" si="32" ref="AN50:AP53">P50+AI50</f>
        <v>3695</v>
      </c>
      <c r="AO50" s="1473">
        <f t="shared" si="32"/>
        <v>4591</v>
      </c>
      <c r="AP50" s="1473">
        <f t="shared" si="32"/>
        <v>34129412</v>
      </c>
    </row>
    <row r="51" spans="1:42" ht="16.5" customHeight="1">
      <c r="A51" s="2240"/>
      <c r="B51" s="2243"/>
      <c r="C51" s="1493" t="s">
        <v>951</v>
      </c>
      <c r="D51" s="1494">
        <v>0</v>
      </c>
      <c r="E51" s="1495">
        <v>0</v>
      </c>
      <c r="F51" s="1496">
        <v>0</v>
      </c>
      <c r="G51" s="1494">
        <v>35</v>
      </c>
      <c r="H51" s="1495">
        <v>51</v>
      </c>
      <c r="I51" s="1495">
        <v>414310</v>
      </c>
      <c r="J51" s="1494">
        <v>0</v>
      </c>
      <c r="K51" s="1495">
        <v>0</v>
      </c>
      <c r="L51" s="1495">
        <v>0</v>
      </c>
      <c r="M51" s="1494">
        <v>0</v>
      </c>
      <c r="N51" s="1497">
        <v>0</v>
      </c>
      <c r="O51" s="1498">
        <v>0</v>
      </c>
      <c r="P51" s="1494">
        <f t="shared" si="5"/>
        <v>35</v>
      </c>
      <c r="Q51" s="1495">
        <f t="shared" si="2"/>
        <v>51</v>
      </c>
      <c r="R51" s="1495">
        <f t="shared" si="6"/>
        <v>414310</v>
      </c>
      <c r="S51" s="1499" t="s">
        <v>954</v>
      </c>
      <c r="T51" s="2240"/>
      <c r="U51" s="2243"/>
      <c r="V51" s="1489" t="s">
        <v>951</v>
      </c>
      <c r="W51" s="1494">
        <v>0</v>
      </c>
      <c r="X51" s="1495">
        <v>0</v>
      </c>
      <c r="Y51" s="1495">
        <v>0</v>
      </c>
      <c r="Z51" s="1494">
        <v>201</v>
      </c>
      <c r="AA51" s="1495">
        <v>262</v>
      </c>
      <c r="AB51" s="1495">
        <v>1958646</v>
      </c>
      <c r="AC51" s="1494">
        <v>0</v>
      </c>
      <c r="AD51" s="1495">
        <v>0</v>
      </c>
      <c r="AE51" s="1495">
        <v>0</v>
      </c>
      <c r="AF51" s="1494">
        <v>0</v>
      </c>
      <c r="AG51" s="1497">
        <v>0</v>
      </c>
      <c r="AH51" s="1498">
        <v>0</v>
      </c>
      <c r="AI51" s="1494">
        <f t="shared" si="7"/>
        <v>201</v>
      </c>
      <c r="AJ51" s="1495">
        <f t="shared" si="3"/>
        <v>262</v>
      </c>
      <c r="AK51" s="1495">
        <f t="shared" si="8"/>
        <v>1958646</v>
      </c>
      <c r="AL51" s="1499" t="s">
        <v>954</v>
      </c>
      <c r="AN51" s="1473">
        <f t="shared" si="32"/>
        <v>236</v>
      </c>
      <c r="AO51" s="1473">
        <f t="shared" si="32"/>
        <v>313</v>
      </c>
      <c r="AP51" s="1473">
        <f t="shared" si="32"/>
        <v>2372956</v>
      </c>
    </row>
    <row r="52" spans="1:42" ht="16.5" customHeight="1">
      <c r="A52" s="2240"/>
      <c r="B52" s="2243"/>
      <c r="C52" s="1551" t="s">
        <v>1036</v>
      </c>
      <c r="D52" s="1494">
        <v>0</v>
      </c>
      <c r="E52" s="1495">
        <v>0</v>
      </c>
      <c r="F52" s="1496">
        <v>0</v>
      </c>
      <c r="G52" s="1494">
        <v>640</v>
      </c>
      <c r="H52" s="1495">
        <v>907</v>
      </c>
      <c r="I52" s="1495">
        <v>7304830</v>
      </c>
      <c r="J52" s="1494">
        <v>0</v>
      </c>
      <c r="K52" s="1495">
        <v>0</v>
      </c>
      <c r="L52" s="1495">
        <v>0</v>
      </c>
      <c r="M52" s="1494">
        <v>0</v>
      </c>
      <c r="N52" s="1497">
        <v>0</v>
      </c>
      <c r="O52" s="1498">
        <v>0</v>
      </c>
      <c r="P52" s="1494">
        <f t="shared" si="5"/>
        <v>640</v>
      </c>
      <c r="Q52" s="1495">
        <f t="shared" si="2"/>
        <v>907</v>
      </c>
      <c r="R52" s="1495">
        <f t="shared" si="6"/>
        <v>7304830</v>
      </c>
      <c r="S52" s="1499" t="s">
        <v>1037</v>
      </c>
      <c r="T52" s="2240"/>
      <c r="U52" s="2243"/>
      <c r="V52" s="1449" t="s">
        <v>955</v>
      </c>
      <c r="W52" s="1494">
        <v>0</v>
      </c>
      <c r="X52" s="1495">
        <v>0</v>
      </c>
      <c r="Y52" s="1495">
        <v>0</v>
      </c>
      <c r="Z52" s="1494">
        <v>897</v>
      </c>
      <c r="AA52" s="1495">
        <v>1444</v>
      </c>
      <c r="AB52" s="1495">
        <v>15207090</v>
      </c>
      <c r="AC52" s="1494">
        <v>0</v>
      </c>
      <c r="AD52" s="1495">
        <v>0</v>
      </c>
      <c r="AE52" s="1495">
        <v>0</v>
      </c>
      <c r="AF52" s="1494">
        <v>0</v>
      </c>
      <c r="AG52" s="1497">
        <v>0</v>
      </c>
      <c r="AH52" s="1498">
        <v>0</v>
      </c>
      <c r="AI52" s="1494">
        <f t="shared" si="7"/>
        <v>897</v>
      </c>
      <c r="AJ52" s="1495">
        <f t="shared" si="3"/>
        <v>1444</v>
      </c>
      <c r="AK52" s="1495">
        <f t="shared" si="8"/>
        <v>15207090</v>
      </c>
      <c r="AL52" s="1499" t="s">
        <v>1037</v>
      </c>
      <c r="AN52" s="1473">
        <f t="shared" si="32"/>
        <v>1537</v>
      </c>
      <c r="AO52" s="1473">
        <f t="shared" si="32"/>
        <v>2351</v>
      </c>
      <c r="AP52" s="1473">
        <f t="shared" si="32"/>
        <v>22511920</v>
      </c>
    </row>
    <row r="53" spans="1:42" ht="16.5" customHeight="1">
      <c r="A53" s="2240"/>
      <c r="B53" s="2243"/>
      <c r="C53" s="1552" t="s">
        <v>1038</v>
      </c>
      <c r="D53" s="1553">
        <v>0</v>
      </c>
      <c r="E53" s="1554">
        <v>0</v>
      </c>
      <c r="F53" s="1555">
        <v>0</v>
      </c>
      <c r="G53" s="1553">
        <v>671</v>
      </c>
      <c r="H53" s="1554">
        <v>885</v>
      </c>
      <c r="I53" s="1554">
        <v>10914300</v>
      </c>
      <c r="J53" s="1553">
        <v>0</v>
      </c>
      <c r="K53" s="1554">
        <v>0</v>
      </c>
      <c r="L53" s="1554">
        <v>0</v>
      </c>
      <c r="M53" s="1553">
        <v>0</v>
      </c>
      <c r="N53" s="1556">
        <v>0</v>
      </c>
      <c r="O53" s="1557">
        <v>0</v>
      </c>
      <c r="P53" s="1524">
        <f t="shared" si="5"/>
        <v>671</v>
      </c>
      <c r="Q53" s="1525">
        <f t="shared" si="2"/>
        <v>885</v>
      </c>
      <c r="R53" s="1526">
        <f t="shared" si="6"/>
        <v>10914300</v>
      </c>
      <c r="S53" s="1558" t="s">
        <v>1039</v>
      </c>
      <c r="T53" s="2240"/>
      <c r="U53" s="2243"/>
      <c r="V53" s="1555" t="s">
        <v>1038</v>
      </c>
      <c r="W53" s="1553">
        <v>0</v>
      </c>
      <c r="X53" s="1554">
        <v>0</v>
      </c>
      <c r="Y53" s="1554">
        <v>0</v>
      </c>
      <c r="Z53" s="1553">
        <v>1203</v>
      </c>
      <c r="AA53" s="1554">
        <v>1871</v>
      </c>
      <c r="AB53" s="1555">
        <v>26787426</v>
      </c>
      <c r="AC53" s="1553">
        <v>0</v>
      </c>
      <c r="AD53" s="1554">
        <v>0</v>
      </c>
      <c r="AE53" s="1554">
        <v>0</v>
      </c>
      <c r="AF53" s="1553">
        <v>0</v>
      </c>
      <c r="AG53" s="1556">
        <v>0</v>
      </c>
      <c r="AH53" s="1557">
        <v>0</v>
      </c>
      <c r="AI53" s="1553">
        <f t="shared" si="7"/>
        <v>1203</v>
      </c>
      <c r="AJ53" s="1554">
        <f t="shared" si="3"/>
        <v>1871</v>
      </c>
      <c r="AK53" s="1555">
        <f t="shared" si="8"/>
        <v>26787426</v>
      </c>
      <c r="AL53" s="1558" t="s">
        <v>1039</v>
      </c>
      <c r="AN53" s="1473">
        <f t="shared" si="32"/>
        <v>1874</v>
      </c>
      <c r="AO53" s="1473">
        <f t="shared" si="32"/>
        <v>2756</v>
      </c>
      <c r="AP53" s="1473">
        <f t="shared" si="32"/>
        <v>37701726</v>
      </c>
    </row>
    <row r="54" spans="1:38" ht="16.5" customHeight="1">
      <c r="A54" s="2241"/>
      <c r="B54" s="2244"/>
      <c r="C54" s="1559" t="s">
        <v>1003</v>
      </c>
      <c r="D54" s="1560">
        <f>SUM(D50:D53)</f>
        <v>0</v>
      </c>
      <c r="E54" s="1561">
        <f aca="true" t="shared" si="33" ref="E54:O54">SUM(E50:E53)</f>
        <v>0</v>
      </c>
      <c r="F54" s="1562">
        <f t="shared" si="33"/>
        <v>0</v>
      </c>
      <c r="G54" s="1560">
        <f t="shared" si="33"/>
        <v>2695</v>
      </c>
      <c r="H54" s="1561">
        <f t="shared" si="33"/>
        <v>3455</v>
      </c>
      <c r="I54" s="1561">
        <f t="shared" si="33"/>
        <v>29993240</v>
      </c>
      <c r="J54" s="1560">
        <f t="shared" si="33"/>
        <v>0</v>
      </c>
      <c r="K54" s="1561">
        <f t="shared" si="33"/>
        <v>0</v>
      </c>
      <c r="L54" s="1561">
        <f t="shared" si="33"/>
        <v>0</v>
      </c>
      <c r="M54" s="1560">
        <f t="shared" si="33"/>
        <v>0</v>
      </c>
      <c r="N54" s="1563">
        <f t="shared" si="33"/>
        <v>0</v>
      </c>
      <c r="O54" s="1564">
        <f t="shared" si="33"/>
        <v>0</v>
      </c>
      <c r="P54" s="1560">
        <f t="shared" si="5"/>
        <v>2695</v>
      </c>
      <c r="Q54" s="1561">
        <f t="shared" si="2"/>
        <v>3455</v>
      </c>
      <c r="R54" s="1561">
        <f t="shared" si="6"/>
        <v>29993240</v>
      </c>
      <c r="S54" s="1565" t="s">
        <v>1003</v>
      </c>
      <c r="T54" s="2241"/>
      <c r="U54" s="2244"/>
      <c r="V54" s="1566" t="s">
        <v>846</v>
      </c>
      <c r="W54" s="1560">
        <f aca="true" t="shared" si="34" ref="W54:AH54">SUM(W50:W53)</f>
        <v>0</v>
      </c>
      <c r="X54" s="1561">
        <f t="shared" si="34"/>
        <v>0</v>
      </c>
      <c r="Y54" s="1561">
        <f t="shared" si="34"/>
        <v>0</v>
      </c>
      <c r="Z54" s="1560">
        <f t="shared" si="34"/>
        <v>4647</v>
      </c>
      <c r="AA54" s="1563">
        <f t="shared" si="34"/>
        <v>6556</v>
      </c>
      <c r="AB54" s="1564">
        <f t="shared" si="34"/>
        <v>66722774</v>
      </c>
      <c r="AC54" s="1560">
        <f t="shared" si="34"/>
        <v>0</v>
      </c>
      <c r="AD54" s="1561">
        <f t="shared" si="34"/>
        <v>0</v>
      </c>
      <c r="AE54" s="1561">
        <f t="shared" si="34"/>
        <v>0</v>
      </c>
      <c r="AF54" s="1560">
        <f t="shared" si="34"/>
        <v>0</v>
      </c>
      <c r="AG54" s="1563">
        <f t="shared" si="34"/>
        <v>0</v>
      </c>
      <c r="AH54" s="1564">
        <f t="shared" si="34"/>
        <v>0</v>
      </c>
      <c r="AI54" s="1560">
        <f t="shared" si="7"/>
        <v>4647</v>
      </c>
      <c r="AJ54" s="1563">
        <f t="shared" si="3"/>
        <v>6556</v>
      </c>
      <c r="AK54" s="1564">
        <f t="shared" si="8"/>
        <v>66722774</v>
      </c>
      <c r="AL54" s="1565" t="s">
        <v>1003</v>
      </c>
    </row>
    <row r="55" spans="1:42" ht="16.5" customHeight="1" thickBot="1">
      <c r="A55" s="1567">
        <v>95</v>
      </c>
      <c r="B55" s="1568" t="s">
        <v>961</v>
      </c>
      <c r="C55" s="1569" t="s">
        <v>1040</v>
      </c>
      <c r="D55" s="1570">
        <v>0</v>
      </c>
      <c r="E55" s="1571">
        <v>0</v>
      </c>
      <c r="F55" s="1572">
        <v>0</v>
      </c>
      <c r="G55" s="1570">
        <v>1265</v>
      </c>
      <c r="H55" s="1571">
        <v>1698</v>
      </c>
      <c r="I55" s="1571">
        <v>15312390</v>
      </c>
      <c r="J55" s="1570">
        <v>0</v>
      </c>
      <c r="K55" s="1571">
        <v>0</v>
      </c>
      <c r="L55" s="1571">
        <v>0</v>
      </c>
      <c r="M55" s="1570">
        <v>0</v>
      </c>
      <c r="N55" s="1573">
        <v>0</v>
      </c>
      <c r="O55" s="1574">
        <v>0</v>
      </c>
      <c r="P55" s="1570">
        <f t="shared" si="5"/>
        <v>1265</v>
      </c>
      <c r="Q55" s="1571">
        <f t="shared" si="2"/>
        <v>1698</v>
      </c>
      <c r="R55" s="1571">
        <f t="shared" si="6"/>
        <v>15312390</v>
      </c>
      <c r="S55" s="1575" t="s">
        <v>965</v>
      </c>
      <c r="T55" s="1567">
        <v>95</v>
      </c>
      <c r="U55" s="1568" t="s">
        <v>961</v>
      </c>
      <c r="V55" s="1572" t="s">
        <v>1040</v>
      </c>
      <c r="W55" s="1570">
        <v>0</v>
      </c>
      <c r="X55" s="1571">
        <v>0</v>
      </c>
      <c r="Y55" s="1571">
        <v>0</v>
      </c>
      <c r="Z55" s="1570">
        <v>5602</v>
      </c>
      <c r="AA55" s="1571">
        <v>7441</v>
      </c>
      <c r="AB55" s="1571">
        <v>61809648</v>
      </c>
      <c r="AC55" s="1570">
        <v>0</v>
      </c>
      <c r="AD55" s="1571">
        <v>0</v>
      </c>
      <c r="AE55" s="1571">
        <v>0</v>
      </c>
      <c r="AF55" s="1570">
        <v>0</v>
      </c>
      <c r="AG55" s="1573">
        <v>0</v>
      </c>
      <c r="AH55" s="1574">
        <v>0</v>
      </c>
      <c r="AI55" s="1570">
        <f t="shared" si="7"/>
        <v>5602</v>
      </c>
      <c r="AJ55" s="1571">
        <f t="shared" si="3"/>
        <v>7441</v>
      </c>
      <c r="AK55" s="1571">
        <f t="shared" si="8"/>
        <v>61809648</v>
      </c>
      <c r="AL55" s="1575" t="s">
        <v>1041</v>
      </c>
      <c r="AN55" s="1473">
        <f>P55+AI55</f>
        <v>6867</v>
      </c>
      <c r="AO55" s="1473">
        <f>Q55+AJ55</f>
        <v>9139</v>
      </c>
      <c r="AP55" s="1473">
        <f>R55+AK55</f>
        <v>77122038</v>
      </c>
    </row>
    <row r="56" spans="1:38" ht="16.5" customHeight="1">
      <c r="A56" s="1576"/>
      <c r="B56" s="1577" t="s">
        <v>1042</v>
      </c>
      <c r="C56" s="1578"/>
      <c r="D56" s="1578"/>
      <c r="E56" s="1578"/>
      <c r="F56" s="1578"/>
      <c r="G56" s="1578"/>
      <c r="H56" s="1578"/>
      <c r="I56" s="1578"/>
      <c r="J56" s="1578"/>
      <c r="K56" s="1578"/>
      <c r="L56" s="1578"/>
      <c r="M56" s="1578"/>
      <c r="N56" s="1578"/>
      <c r="O56" s="1578"/>
      <c r="P56" s="1578"/>
      <c r="Q56" s="1578"/>
      <c r="R56" s="1578"/>
      <c r="S56" s="1576"/>
      <c r="T56" s="1576"/>
      <c r="U56" s="1576"/>
      <c r="V56" s="1578"/>
      <c r="W56" s="1578"/>
      <c r="X56" s="1578"/>
      <c r="Y56" s="1578"/>
      <c r="Z56" s="1578"/>
      <c r="AA56" s="1578"/>
      <c r="AB56" s="1578"/>
      <c r="AC56" s="1578"/>
      <c r="AD56" s="1578"/>
      <c r="AE56" s="1578"/>
      <c r="AF56" s="1578"/>
      <c r="AG56" s="1578"/>
      <c r="AH56" s="1578"/>
      <c r="AI56" s="1578"/>
      <c r="AJ56" s="1578"/>
      <c r="AK56" s="1578"/>
      <c r="AL56" s="1576"/>
    </row>
    <row r="57" spans="1:28" ht="16.5" customHeight="1">
      <c r="A57" s="1579"/>
      <c r="B57" s="1579"/>
      <c r="I57" s="1579"/>
      <c r="N57" s="1580"/>
      <c r="T57" s="1579"/>
      <c r="U57" s="1579"/>
      <c r="AB57" s="1579"/>
    </row>
    <row r="58" spans="1:42" ht="16.5" customHeight="1">
      <c r="A58" s="1579" t="s">
        <v>276</v>
      </c>
      <c r="B58" s="1579"/>
      <c r="N58" s="1580"/>
      <c r="T58" s="1579"/>
      <c r="U58" s="1579"/>
      <c r="AM58" s="1581" t="s">
        <v>1043</v>
      </c>
      <c r="AN58" s="1473">
        <f>SUM(AN11:AN55)</f>
        <v>159344</v>
      </c>
      <c r="AO58" s="1473">
        <f>SUM(AO11:AO55)</f>
        <v>233849</v>
      </c>
      <c r="AP58" s="1473">
        <f>SUM(AP11:AP55)</f>
        <v>2074971010</v>
      </c>
    </row>
    <row r="59" ht="16.5" customHeight="1">
      <c r="I59" s="1582"/>
    </row>
    <row r="60" spans="3:19" ht="16.5" customHeight="1">
      <c r="C60" s="1579"/>
      <c r="D60" s="1579"/>
      <c r="E60" s="1579"/>
      <c r="F60" s="1579"/>
      <c r="G60" s="1579"/>
      <c r="H60" s="1579"/>
      <c r="I60" s="1582"/>
      <c r="J60" s="1579"/>
      <c r="K60" s="1579"/>
      <c r="L60" s="1579"/>
      <c r="M60" s="1579"/>
      <c r="N60" s="1579"/>
      <c r="O60" s="1579"/>
      <c r="P60" s="1579"/>
      <c r="Q60" s="1579"/>
      <c r="R60" s="1579"/>
      <c r="S60" s="1579"/>
    </row>
    <row r="61" spans="4:19" ht="16.5" customHeight="1">
      <c r="D61" s="1579"/>
      <c r="E61" s="1579"/>
      <c r="F61" s="1579"/>
      <c r="G61" s="1579"/>
      <c r="H61" s="1579"/>
      <c r="I61" s="1579"/>
      <c r="J61" s="1579"/>
      <c r="K61" s="1579"/>
      <c r="L61" s="1579"/>
      <c r="M61" s="1579"/>
      <c r="N61" s="1579"/>
      <c r="O61" s="1579"/>
      <c r="P61" s="1579"/>
      <c r="Q61" s="1579"/>
      <c r="R61" s="1579"/>
      <c r="S61" s="1579"/>
    </row>
    <row r="63" spans="4:19" ht="16.5" customHeight="1">
      <c r="D63" s="1579"/>
      <c r="E63" s="1579"/>
      <c r="F63" s="1579"/>
      <c r="G63" s="1579"/>
      <c r="H63" s="1579"/>
      <c r="I63" s="1579"/>
      <c r="J63" s="1579"/>
      <c r="K63" s="1579"/>
      <c r="L63" s="1579"/>
      <c r="M63" s="1579"/>
      <c r="N63" s="1579"/>
      <c r="O63" s="1579"/>
      <c r="P63" s="1579"/>
      <c r="Q63" s="1579"/>
      <c r="R63" s="1579"/>
      <c r="S63" s="1579"/>
    </row>
  </sheetData>
  <sheetProtection/>
  <mergeCells count="48">
    <mergeCell ref="A2:A4"/>
    <mergeCell ref="C2:C4"/>
    <mergeCell ref="D2:R2"/>
    <mergeCell ref="T2:T4"/>
    <mergeCell ref="V2:V4"/>
    <mergeCell ref="W2:AK2"/>
    <mergeCell ref="D3:F3"/>
    <mergeCell ref="G3:I3"/>
    <mergeCell ref="J3:L3"/>
    <mergeCell ref="M3:O3"/>
    <mergeCell ref="P3:R3"/>
    <mergeCell ref="W3:Y3"/>
    <mergeCell ref="Z3:AB3"/>
    <mergeCell ref="AC3:AE3"/>
    <mergeCell ref="AF3:AH3"/>
    <mergeCell ref="AI3:AK3"/>
    <mergeCell ref="A12:A16"/>
    <mergeCell ref="B12:B16"/>
    <mergeCell ref="T12:T16"/>
    <mergeCell ref="U12:U16"/>
    <mergeCell ref="A19:A21"/>
    <mergeCell ref="B19:B21"/>
    <mergeCell ref="T19:T21"/>
    <mergeCell ref="U19:U21"/>
    <mergeCell ref="A22:A30"/>
    <mergeCell ref="B22:B30"/>
    <mergeCell ref="T22:T30"/>
    <mergeCell ref="U22:U30"/>
    <mergeCell ref="A31:A34"/>
    <mergeCell ref="B31:B34"/>
    <mergeCell ref="T31:T34"/>
    <mergeCell ref="U31:U34"/>
    <mergeCell ref="A35:A40"/>
    <mergeCell ref="B35:B40"/>
    <mergeCell ref="T35:T40"/>
    <mergeCell ref="U35:U40"/>
    <mergeCell ref="A42:A46"/>
    <mergeCell ref="B42:B46"/>
    <mergeCell ref="T42:T46"/>
    <mergeCell ref="U42:U46"/>
    <mergeCell ref="A47:A49"/>
    <mergeCell ref="B47:B49"/>
    <mergeCell ref="T47:T49"/>
    <mergeCell ref="U47:U49"/>
    <mergeCell ref="A50:A54"/>
    <mergeCell ref="B50:B54"/>
    <mergeCell ref="T50:T54"/>
    <mergeCell ref="U50:U54"/>
  </mergeCells>
  <printOptions horizontalCentered="1" verticalCentered="1"/>
  <pageMargins left="0.5118110236220472" right="0.2755905511811024" top="0.35" bottom="0.17" header="0.15748031496062992" footer="0.15748031496062992"/>
  <pageSetup fitToWidth="2" horizontalDpi="600" verticalDpi="600" orientation="landscape" paperSize="9" scale="53" r:id="rId2"/>
  <colBreaks count="1" manualBreakCount="1">
    <brk id="19" max="65535" man="1"/>
  </colBreaks>
  <drawing r:id="rId1"/>
</worksheet>
</file>

<file path=xl/worksheets/sheet25.xml><?xml version="1.0" encoding="utf-8"?>
<worksheet xmlns="http://schemas.openxmlformats.org/spreadsheetml/2006/main" xmlns:r="http://schemas.openxmlformats.org/officeDocument/2006/relationships">
  <sheetPr>
    <tabColor theme="0" tint="-0.24997000396251678"/>
  </sheetPr>
  <dimension ref="A1:AO107"/>
  <sheetViews>
    <sheetView view="pageBreakPreview" zoomScaleSheetLayoutView="100" zoomScalePageLayoutView="0" workbookViewId="0" topLeftCell="A1">
      <pane xSplit="3" ySplit="5" topLeftCell="D6" activePane="bottomRight" state="frozen"/>
      <selection pane="topLeft" activeCell="P15" sqref="P15"/>
      <selection pane="topRight" activeCell="P15" sqref="P15"/>
      <selection pane="bottomLeft" activeCell="P15" sqref="P15"/>
      <selection pane="bottomRight" activeCell="A1" sqref="A1"/>
    </sheetView>
  </sheetViews>
  <sheetFormatPr defaultColWidth="9.00390625" defaultRowHeight="12.75"/>
  <cols>
    <col min="1" max="1" width="7.25390625" style="1830" customWidth="1"/>
    <col min="2" max="2" width="11.625" style="1830" customWidth="1"/>
    <col min="3" max="3" width="20.75390625" style="1830" customWidth="1"/>
    <col min="4" max="12" width="18.375" style="1830" customWidth="1"/>
    <col min="13" max="13" width="17.25390625" style="1830" customWidth="1"/>
    <col min="14" max="17" width="18.375" style="1830" customWidth="1"/>
    <col min="18" max="18" width="10.75390625" style="1830" customWidth="1"/>
    <col min="19" max="19" width="9.00390625" style="1830" hidden="1" customWidth="1"/>
    <col min="20" max="21" width="6.75390625" style="1830" hidden="1" customWidth="1"/>
    <col min="22" max="22" width="7.875" style="1830" customWidth="1"/>
    <col min="23" max="23" width="12.375" style="1830" customWidth="1"/>
    <col min="24" max="24" width="20.75390625" style="1830" customWidth="1"/>
    <col min="25" max="35" width="23.125" style="1830" customWidth="1"/>
    <col min="36" max="36" width="10.75390625" style="1830" customWidth="1"/>
    <col min="37" max="38" width="9.125" style="119" customWidth="1"/>
    <col min="39" max="39" width="24.375" style="119" customWidth="1"/>
    <col min="40" max="16384" width="9.125" style="119" customWidth="1"/>
  </cols>
  <sheetData>
    <row r="1" spans="1:36" ht="17.25">
      <c r="A1" s="1421"/>
      <c r="B1" s="1583" t="s">
        <v>1044</v>
      </c>
      <c r="C1" s="1584"/>
      <c r="D1" s="1579"/>
      <c r="E1" s="1579"/>
      <c r="F1" s="1421"/>
      <c r="G1" s="1421"/>
      <c r="H1" s="1421"/>
      <c r="I1" s="1421"/>
      <c r="J1" s="1421"/>
      <c r="K1" s="1421"/>
      <c r="L1" s="1421"/>
      <c r="M1" s="1421"/>
      <c r="N1" s="1421"/>
      <c r="O1" s="1421"/>
      <c r="P1" s="1421"/>
      <c r="Q1" s="1421"/>
      <c r="R1" s="1421"/>
      <c r="S1" s="1421"/>
      <c r="T1" s="1421"/>
      <c r="U1" s="1421"/>
      <c r="V1" s="1585"/>
      <c r="W1" s="1583" t="s">
        <v>1045</v>
      </c>
      <c r="X1" s="1579"/>
      <c r="Y1" s="1579"/>
      <c r="Z1" s="1421"/>
      <c r="AA1" s="1421"/>
      <c r="AB1" s="1421"/>
      <c r="AC1" s="1421"/>
      <c r="AD1" s="1421"/>
      <c r="AE1" s="1421"/>
      <c r="AF1" s="1421"/>
      <c r="AG1" s="1421"/>
      <c r="AH1" s="1421"/>
      <c r="AI1" s="1421"/>
      <c r="AJ1" s="1421"/>
    </row>
    <row r="2" spans="1:36" ht="13.5" customHeight="1" thickBot="1">
      <c r="A2" s="1421"/>
      <c r="B2" s="1579"/>
      <c r="C2" s="1579"/>
      <c r="D2" s="1579"/>
      <c r="E2" s="1579"/>
      <c r="F2" s="1579"/>
      <c r="G2" s="1579"/>
      <c r="H2" s="1579"/>
      <c r="I2" s="1579"/>
      <c r="J2" s="1579"/>
      <c r="K2" s="1579"/>
      <c r="L2" s="1579"/>
      <c r="M2" s="1579"/>
      <c r="N2" s="1579"/>
      <c r="O2" s="1579"/>
      <c r="P2" s="1579"/>
      <c r="Q2" s="1586" t="s">
        <v>1046</v>
      </c>
      <c r="R2" s="1586"/>
      <c r="S2" s="1586"/>
      <c r="T2" s="1421"/>
      <c r="U2" s="1421"/>
      <c r="V2" s="1579"/>
      <c r="W2" s="1579"/>
      <c r="X2" s="1579"/>
      <c r="Y2" s="1579"/>
      <c r="Z2" s="1579"/>
      <c r="AA2" s="1579"/>
      <c r="AB2" s="1579"/>
      <c r="AC2" s="1579"/>
      <c r="AD2" s="1579"/>
      <c r="AE2" s="1579"/>
      <c r="AF2" s="1579"/>
      <c r="AG2" s="1579"/>
      <c r="AH2" s="1579"/>
      <c r="AI2" s="1587" t="s">
        <v>1047</v>
      </c>
      <c r="AJ2" s="1587"/>
    </row>
    <row r="3" spans="1:36" ht="16.5" customHeight="1" thickBot="1">
      <c r="A3" s="2257" t="s">
        <v>973</v>
      </c>
      <c r="B3" s="1588" t="s">
        <v>8</v>
      </c>
      <c r="C3" s="2260" t="s">
        <v>975</v>
      </c>
      <c r="D3" s="2293" t="s">
        <v>1048</v>
      </c>
      <c r="E3" s="2294"/>
      <c r="F3" s="2294"/>
      <c r="G3" s="2295"/>
      <c r="H3" s="1591"/>
      <c r="I3" s="1591"/>
      <c r="J3" s="2296" t="s">
        <v>1049</v>
      </c>
      <c r="K3" s="2297"/>
      <c r="L3" s="2297"/>
      <c r="M3" s="2297"/>
      <c r="N3" s="2298"/>
      <c r="O3" s="1591"/>
      <c r="P3" s="1591"/>
      <c r="Q3" s="1592"/>
      <c r="R3" s="1593" t="s">
        <v>977</v>
      </c>
      <c r="S3" s="1594"/>
      <c r="T3" s="1578"/>
      <c r="U3" s="1421"/>
      <c r="V3" s="2257" t="s">
        <v>973</v>
      </c>
      <c r="W3" s="1595" t="s">
        <v>974</v>
      </c>
      <c r="X3" s="2260" t="s">
        <v>975</v>
      </c>
      <c r="Y3" s="1591"/>
      <c r="Z3" s="1596"/>
      <c r="AA3" s="1590" t="s">
        <v>1050</v>
      </c>
      <c r="AB3" s="1596"/>
      <c r="AC3" s="1597"/>
      <c r="AD3" s="1590" t="s">
        <v>1051</v>
      </c>
      <c r="AE3" s="1597"/>
      <c r="AF3" s="1597"/>
      <c r="AG3" s="1598"/>
      <c r="AH3" s="1598" t="s">
        <v>1052</v>
      </c>
      <c r="AI3" s="1593" t="s">
        <v>1052</v>
      </c>
      <c r="AJ3" s="1593" t="s">
        <v>977</v>
      </c>
    </row>
    <row r="4" spans="1:36" ht="16.5" customHeight="1">
      <c r="A4" s="2258"/>
      <c r="B4" s="1599"/>
      <c r="C4" s="2261"/>
      <c r="D4" s="1589" t="s">
        <v>1053</v>
      </c>
      <c r="E4" s="1595" t="s">
        <v>1054</v>
      </c>
      <c r="F4" s="1595" t="s">
        <v>635</v>
      </c>
      <c r="G4" s="1600" t="s">
        <v>344</v>
      </c>
      <c r="H4" s="1594" t="s">
        <v>279</v>
      </c>
      <c r="I4" s="1594" t="s">
        <v>1055</v>
      </c>
      <c r="J4" s="1589" t="s">
        <v>1056</v>
      </c>
      <c r="K4" s="1595" t="s">
        <v>1057</v>
      </c>
      <c r="L4" s="1601" t="s">
        <v>1058</v>
      </c>
      <c r="M4" s="1601"/>
      <c r="N4" s="1595" t="s">
        <v>344</v>
      </c>
      <c r="O4" s="1594" t="s">
        <v>1059</v>
      </c>
      <c r="P4" s="1594" t="s">
        <v>1060</v>
      </c>
      <c r="Q4" s="1602" t="s">
        <v>1061</v>
      </c>
      <c r="R4" s="1603"/>
      <c r="S4" s="1604"/>
      <c r="T4" s="1605"/>
      <c r="U4" s="1606"/>
      <c r="V4" s="2258"/>
      <c r="W4" s="1607"/>
      <c r="X4" s="2261"/>
      <c r="Y4" s="1589" t="s">
        <v>1062</v>
      </c>
      <c r="Z4" s="2299" t="s">
        <v>1063</v>
      </c>
      <c r="AA4" s="2300"/>
      <c r="AB4" s="2301"/>
      <c r="AC4" s="1588" t="s">
        <v>1064</v>
      </c>
      <c r="AD4" s="1588" t="s">
        <v>1065</v>
      </c>
      <c r="AE4" s="1595" t="s">
        <v>1060</v>
      </c>
      <c r="AF4" s="1595" t="s">
        <v>286</v>
      </c>
      <c r="AG4" s="1594" t="s">
        <v>294</v>
      </c>
      <c r="AH4" s="1594" t="s">
        <v>1066</v>
      </c>
      <c r="AI4" s="1603" t="s">
        <v>1067</v>
      </c>
      <c r="AJ4" s="1603"/>
    </row>
    <row r="5" spans="1:36" ht="16.5" customHeight="1" thickBot="1">
      <c r="A5" s="2259"/>
      <c r="B5" s="1608" t="s">
        <v>974</v>
      </c>
      <c r="C5" s="2262"/>
      <c r="D5" s="1594"/>
      <c r="E5" s="1609"/>
      <c r="F5" s="1609"/>
      <c r="G5" s="1609"/>
      <c r="H5" s="1604"/>
      <c r="I5" s="1604"/>
      <c r="J5" s="1604"/>
      <c r="K5" s="1607"/>
      <c r="L5" s="1607"/>
      <c r="M5" s="1610" t="s">
        <v>1068</v>
      </c>
      <c r="N5" s="1611"/>
      <c r="O5" s="1604"/>
      <c r="P5" s="1594" t="s">
        <v>1069</v>
      </c>
      <c r="Q5" s="1603"/>
      <c r="R5" s="1602" t="s">
        <v>988</v>
      </c>
      <c r="S5" s="1594"/>
      <c r="T5" s="1605"/>
      <c r="U5" s="1612"/>
      <c r="V5" s="2259"/>
      <c r="W5" s="1609" t="s">
        <v>8</v>
      </c>
      <c r="X5" s="2262"/>
      <c r="Y5" s="1604"/>
      <c r="Z5" s="1613" t="s">
        <v>1070</v>
      </c>
      <c r="AA5" s="1613" t="s">
        <v>1071</v>
      </c>
      <c r="AB5" s="1613" t="s">
        <v>344</v>
      </c>
      <c r="AC5" s="1599"/>
      <c r="AD5" s="1599"/>
      <c r="AE5" s="1609" t="s">
        <v>1072</v>
      </c>
      <c r="AF5" s="1607"/>
      <c r="AG5" s="1604"/>
      <c r="AH5" s="1594" t="s">
        <v>1073</v>
      </c>
      <c r="AI5" s="1602"/>
      <c r="AJ5" s="1602" t="s">
        <v>988</v>
      </c>
    </row>
    <row r="6" spans="1:36" ht="8.25" customHeight="1">
      <c r="A6" s="1591"/>
      <c r="B6" s="1614"/>
      <c r="C6" s="1615"/>
      <c r="D6" s="1591"/>
      <c r="E6" s="1615"/>
      <c r="F6" s="1615"/>
      <c r="G6" s="1615"/>
      <c r="H6" s="1591"/>
      <c r="I6" s="1591"/>
      <c r="J6" s="1591"/>
      <c r="K6" s="1615"/>
      <c r="L6" s="1615"/>
      <c r="M6" s="1611"/>
      <c r="N6" s="1615"/>
      <c r="O6" s="1591"/>
      <c r="P6" s="1591"/>
      <c r="Q6" s="1592"/>
      <c r="R6" s="1616"/>
      <c r="S6" s="1604"/>
      <c r="T6" s="1578"/>
      <c r="U6" s="1421"/>
      <c r="V6" s="1591"/>
      <c r="W6" s="1617"/>
      <c r="X6" s="1615"/>
      <c r="Y6" s="1591"/>
      <c r="Z6" s="1615"/>
      <c r="AA6" s="1615"/>
      <c r="AB6" s="1615"/>
      <c r="AC6" s="1618"/>
      <c r="AD6" s="1618"/>
      <c r="AE6" s="1615"/>
      <c r="AF6" s="1615"/>
      <c r="AG6" s="1591"/>
      <c r="AH6" s="1592"/>
      <c r="AI6" s="1592"/>
      <c r="AJ6" s="1616"/>
    </row>
    <row r="7" spans="1:37" s="1633" customFormat="1" ht="16.5" customHeight="1">
      <c r="A7" s="1619"/>
      <c r="B7" s="1620" t="s">
        <v>819</v>
      </c>
      <c r="C7" s="1621"/>
      <c r="D7" s="1622">
        <v>138853580</v>
      </c>
      <c r="E7" s="1623">
        <v>2388334992</v>
      </c>
      <c r="F7" s="1624">
        <v>44749801</v>
      </c>
      <c r="G7" s="1624">
        <v>2571938373</v>
      </c>
      <c r="H7" s="1622">
        <v>3958000</v>
      </c>
      <c r="I7" s="1622">
        <v>4419000</v>
      </c>
      <c r="J7" s="1622">
        <v>473082047</v>
      </c>
      <c r="K7" s="1623">
        <v>25043712</v>
      </c>
      <c r="L7" s="1623">
        <v>72177000</v>
      </c>
      <c r="M7" s="1624">
        <v>56350000</v>
      </c>
      <c r="N7" s="1624">
        <v>570302759</v>
      </c>
      <c r="O7" s="1622">
        <v>153620603</v>
      </c>
      <c r="P7" s="1622">
        <v>142717323</v>
      </c>
      <c r="Q7" s="1622">
        <v>3446956058</v>
      </c>
      <c r="R7" s="1625">
        <v>22</v>
      </c>
      <c r="S7" s="1626"/>
      <c r="T7" s="1627"/>
      <c r="U7" s="1628"/>
      <c r="V7" s="1622"/>
      <c r="W7" s="1629" t="s">
        <v>1074</v>
      </c>
      <c r="X7" s="1624"/>
      <c r="Y7" s="1622">
        <v>2066442299</v>
      </c>
      <c r="Z7" s="1624">
        <v>1052685773</v>
      </c>
      <c r="AA7" s="1624">
        <v>13735969</v>
      </c>
      <c r="AB7" s="1624">
        <v>1066421742</v>
      </c>
      <c r="AC7" s="1623">
        <v>50000</v>
      </c>
      <c r="AD7" s="1623">
        <v>153084133</v>
      </c>
      <c r="AE7" s="1624">
        <v>258859229</v>
      </c>
      <c r="AF7" s="1624">
        <v>3544857403</v>
      </c>
      <c r="AG7" s="1622">
        <v>-97901345</v>
      </c>
      <c r="AH7" s="1622">
        <v>194153878</v>
      </c>
      <c r="AI7" s="1630">
        <v>643887321</v>
      </c>
      <c r="AJ7" s="1631">
        <v>22</v>
      </c>
      <c r="AK7" s="1632"/>
    </row>
    <row r="8" spans="1:37" s="1633" customFormat="1" ht="16.5" customHeight="1">
      <c r="A8" s="1619"/>
      <c r="B8" s="1620" t="s">
        <v>1075</v>
      </c>
      <c r="C8" s="1621"/>
      <c r="D8" s="1622">
        <v>117109044</v>
      </c>
      <c r="E8" s="1623">
        <v>2321503888</v>
      </c>
      <c r="F8" s="1624">
        <v>51100767</v>
      </c>
      <c r="G8" s="1624">
        <v>2489713699</v>
      </c>
      <c r="H8" s="1622">
        <v>0</v>
      </c>
      <c r="I8" s="1622">
        <v>15541000</v>
      </c>
      <c r="J8" s="1622">
        <v>503928541</v>
      </c>
      <c r="K8" s="1623">
        <v>4966000</v>
      </c>
      <c r="L8" s="1623">
        <v>80809000</v>
      </c>
      <c r="M8" s="1624">
        <v>69680000</v>
      </c>
      <c r="N8" s="1624">
        <v>589703541</v>
      </c>
      <c r="O8" s="1622">
        <v>155213470</v>
      </c>
      <c r="P8" s="1622">
        <v>188437311</v>
      </c>
      <c r="Q8" s="1622">
        <v>3438609021</v>
      </c>
      <c r="R8" s="1625">
        <v>23</v>
      </c>
      <c r="S8" s="1626"/>
      <c r="T8" s="1627"/>
      <c r="U8" s="1628"/>
      <c r="V8" s="1622"/>
      <c r="W8" s="1629" t="s">
        <v>820</v>
      </c>
      <c r="X8" s="1624"/>
      <c r="Y8" s="1622">
        <v>2083719374</v>
      </c>
      <c r="Z8" s="1624">
        <v>1072840396</v>
      </c>
      <c r="AA8" s="1624">
        <v>13641634</v>
      </c>
      <c r="AB8" s="1624">
        <v>1086482030</v>
      </c>
      <c r="AC8" s="1623">
        <v>8471000</v>
      </c>
      <c r="AD8" s="1623">
        <v>154194145</v>
      </c>
      <c r="AE8" s="1624">
        <v>296705845</v>
      </c>
      <c r="AF8" s="1624">
        <v>3629572394</v>
      </c>
      <c r="AG8" s="1622">
        <v>-190963373</v>
      </c>
      <c r="AH8" s="1622">
        <v>218186646</v>
      </c>
      <c r="AI8" s="1630">
        <v>1447527444</v>
      </c>
      <c r="AJ8" s="1631">
        <v>23</v>
      </c>
      <c r="AK8" s="1632"/>
    </row>
    <row r="9" spans="1:37" s="1633" customFormat="1" ht="16.5" customHeight="1">
      <c r="A9" s="1619"/>
      <c r="B9" s="1620" t="s">
        <v>1076</v>
      </c>
      <c r="C9" s="1621"/>
      <c r="D9" s="1622">
        <v>90727196</v>
      </c>
      <c r="E9" s="1623">
        <v>2172126849</v>
      </c>
      <c r="F9" s="1624">
        <v>41241686</v>
      </c>
      <c r="G9" s="1624">
        <v>2304095731</v>
      </c>
      <c r="H9" s="1622">
        <v>0</v>
      </c>
      <c r="I9" s="1622">
        <v>9218000</v>
      </c>
      <c r="J9" s="1622">
        <v>554376434</v>
      </c>
      <c r="K9" s="1623">
        <v>126258000</v>
      </c>
      <c r="L9" s="1623">
        <v>79972000</v>
      </c>
      <c r="M9" s="1624">
        <v>69148000</v>
      </c>
      <c r="N9" s="1624">
        <v>760606434</v>
      </c>
      <c r="O9" s="1622">
        <v>159603690</v>
      </c>
      <c r="P9" s="1622">
        <v>174158525</v>
      </c>
      <c r="Q9" s="1622">
        <v>3407682380</v>
      </c>
      <c r="R9" s="1625">
        <v>24</v>
      </c>
      <c r="S9" s="1626"/>
      <c r="T9" s="1627"/>
      <c r="U9" s="1628"/>
      <c r="V9" s="1622"/>
      <c r="W9" s="1629" t="s">
        <v>821</v>
      </c>
      <c r="X9" s="1624"/>
      <c r="Y9" s="1622">
        <v>2010039387</v>
      </c>
      <c r="Z9" s="1624">
        <v>983503622</v>
      </c>
      <c r="AA9" s="1624">
        <v>6306728</v>
      </c>
      <c r="AB9" s="1624">
        <v>989810350</v>
      </c>
      <c r="AC9" s="1623">
        <v>0</v>
      </c>
      <c r="AD9" s="1623">
        <v>156053309</v>
      </c>
      <c r="AE9" s="1624">
        <v>376949525</v>
      </c>
      <c r="AF9" s="1624">
        <v>3532852571</v>
      </c>
      <c r="AG9" s="1622">
        <v>-125170191</v>
      </c>
      <c r="AH9" s="1622">
        <v>219376166</v>
      </c>
      <c r="AI9" s="1630">
        <v>1046881846</v>
      </c>
      <c r="AJ9" s="1631">
        <v>24</v>
      </c>
      <c r="AK9" s="1632"/>
    </row>
    <row r="10" spans="1:37" s="1633" customFormat="1" ht="16.5" customHeight="1">
      <c r="A10" s="1634"/>
      <c r="B10" s="1620" t="s">
        <v>1077</v>
      </c>
      <c r="C10" s="1621"/>
      <c r="D10" s="1635">
        <v>63708577</v>
      </c>
      <c r="E10" s="1623">
        <v>2148354278</v>
      </c>
      <c r="F10" s="1623">
        <v>37453421</v>
      </c>
      <c r="G10" s="1636">
        <v>2249516276</v>
      </c>
      <c r="H10" s="1622">
        <v>0</v>
      </c>
      <c r="I10" s="1622">
        <v>17185000</v>
      </c>
      <c r="J10" s="1635">
        <v>624181388</v>
      </c>
      <c r="K10" s="1623">
        <v>60954000</v>
      </c>
      <c r="L10" s="1623">
        <v>69066000</v>
      </c>
      <c r="M10" s="1623">
        <v>59481000</v>
      </c>
      <c r="N10" s="1636">
        <v>754201388</v>
      </c>
      <c r="O10" s="1622">
        <v>194037441</v>
      </c>
      <c r="P10" s="1622">
        <v>160075827</v>
      </c>
      <c r="Q10" s="1622">
        <v>3375015932</v>
      </c>
      <c r="R10" s="1625">
        <v>25</v>
      </c>
      <c r="S10" s="1626"/>
      <c r="T10" s="1627"/>
      <c r="U10" s="1628"/>
      <c r="V10" s="1622"/>
      <c r="W10" s="1629" t="s">
        <v>822</v>
      </c>
      <c r="X10" s="1624"/>
      <c r="Y10" s="1635">
        <v>1918539496</v>
      </c>
      <c r="Z10" s="1623">
        <v>976427194</v>
      </c>
      <c r="AA10" s="1623">
        <v>10531189</v>
      </c>
      <c r="AB10" s="1623">
        <v>986958383</v>
      </c>
      <c r="AC10" s="1623">
        <v>0</v>
      </c>
      <c r="AD10" s="1623">
        <v>140734158</v>
      </c>
      <c r="AE10" s="1623">
        <v>344970745</v>
      </c>
      <c r="AF10" s="1636">
        <v>3391202782</v>
      </c>
      <c r="AG10" s="1622">
        <v>-16186850</v>
      </c>
      <c r="AH10" s="1630">
        <v>191303154</v>
      </c>
      <c r="AI10" s="1630">
        <v>918332006</v>
      </c>
      <c r="AJ10" s="1631">
        <v>25</v>
      </c>
      <c r="AK10" s="1619"/>
    </row>
    <row r="11" spans="1:39" s="1633" customFormat="1" ht="16.5" customHeight="1">
      <c r="A11" s="1634"/>
      <c r="B11" s="1637" t="s">
        <v>1078</v>
      </c>
      <c r="C11" s="1638"/>
      <c r="D11" s="1639">
        <f aca="true" t="shared" si="0" ref="D11:Q11">SUM(D13:D57)-D18-D27-D30-D51-D56-D23-D48-D32-D36-D42</f>
        <v>47116160</v>
      </c>
      <c r="E11" s="1640">
        <f t="shared" si="0"/>
        <v>2105349974</v>
      </c>
      <c r="F11" s="1641">
        <f t="shared" si="0"/>
        <v>40710592</v>
      </c>
      <c r="G11" s="1641">
        <f t="shared" si="0"/>
        <v>2193176726</v>
      </c>
      <c r="H11" s="1642">
        <f t="shared" si="0"/>
        <v>0</v>
      </c>
      <c r="I11" s="1642">
        <f t="shared" si="0"/>
        <v>9215000</v>
      </c>
      <c r="J11" s="1642">
        <f t="shared" si="0"/>
        <v>477496759</v>
      </c>
      <c r="K11" s="1640">
        <f t="shared" si="0"/>
        <v>16976000</v>
      </c>
      <c r="L11" s="1640">
        <f t="shared" si="0"/>
        <v>106350000</v>
      </c>
      <c r="M11" s="1641">
        <f t="shared" si="0"/>
        <v>97971000</v>
      </c>
      <c r="N11" s="1641">
        <f t="shared" si="0"/>
        <v>600822759</v>
      </c>
      <c r="O11" s="1642">
        <f t="shared" si="0"/>
        <v>189917464</v>
      </c>
      <c r="P11" s="1642">
        <f t="shared" si="0"/>
        <v>178573948</v>
      </c>
      <c r="Q11" s="1642">
        <f t="shared" si="0"/>
        <v>3171705897</v>
      </c>
      <c r="R11" s="1643">
        <v>26</v>
      </c>
      <c r="S11" s="1644"/>
      <c r="T11" s="1645"/>
      <c r="U11" s="1645"/>
      <c r="V11" s="1642"/>
      <c r="W11" s="1646" t="s">
        <v>823</v>
      </c>
      <c r="X11" s="1641"/>
      <c r="Y11" s="1642">
        <f aca="true" t="shared" si="1" ref="Y11:AI11">SUM(Y13:Y57)-Y18-Y27-Y30-Y51-Y56-Y23-Y48-Y32-Y36-Y42</f>
        <v>1888149176</v>
      </c>
      <c r="Z11" s="1641">
        <f t="shared" si="1"/>
        <v>924901400</v>
      </c>
      <c r="AA11" s="1641">
        <f t="shared" si="1"/>
        <v>9125512</v>
      </c>
      <c r="AB11" s="1641">
        <f t="shared" si="1"/>
        <v>934026912</v>
      </c>
      <c r="AC11" s="1640">
        <f t="shared" si="1"/>
        <v>9655200</v>
      </c>
      <c r="AD11" s="1640">
        <f t="shared" si="1"/>
        <v>157047834</v>
      </c>
      <c r="AE11" s="1641">
        <f t="shared" si="1"/>
        <v>225428209</v>
      </c>
      <c r="AF11" s="1641">
        <f t="shared" si="1"/>
        <v>3214307331</v>
      </c>
      <c r="AG11" s="1642">
        <f t="shared" si="1"/>
        <v>-42601434</v>
      </c>
      <c r="AH11" s="1642">
        <f t="shared" si="1"/>
        <v>182968129</v>
      </c>
      <c r="AI11" s="1647">
        <f t="shared" si="1"/>
        <v>866553930</v>
      </c>
      <c r="AJ11" s="1648">
        <v>26</v>
      </c>
      <c r="AK11" s="1649"/>
      <c r="AM11" s="1633">
        <f>+Y11+AB11+AD11+AE11</f>
        <v>3204652131</v>
      </c>
    </row>
    <row r="12" spans="1:37" s="1633" customFormat="1" ht="16.5" customHeight="1" thickBot="1">
      <c r="A12" s="1634"/>
      <c r="B12" s="1637"/>
      <c r="C12" s="1638"/>
      <c r="D12" s="1642"/>
      <c r="E12" s="1640"/>
      <c r="F12" s="1641"/>
      <c r="G12" s="1641"/>
      <c r="H12" s="1642"/>
      <c r="I12" s="1642"/>
      <c r="J12" s="1642"/>
      <c r="K12" s="1640"/>
      <c r="L12" s="1640"/>
      <c r="M12" s="1641"/>
      <c r="N12" s="1641"/>
      <c r="O12" s="1642"/>
      <c r="P12" s="1642"/>
      <c r="Q12" s="1642"/>
      <c r="R12" s="1650"/>
      <c r="S12" s="1651"/>
      <c r="T12" s="1652"/>
      <c r="U12" s="1653"/>
      <c r="V12" s="1642"/>
      <c r="W12" s="1646"/>
      <c r="X12" s="1641"/>
      <c r="Y12" s="1642"/>
      <c r="Z12" s="1641"/>
      <c r="AA12" s="1641"/>
      <c r="AB12" s="1641"/>
      <c r="AC12" s="1640"/>
      <c r="AD12" s="1640"/>
      <c r="AE12" s="1641"/>
      <c r="AF12" s="1641"/>
      <c r="AG12" s="1642"/>
      <c r="AH12" s="1642"/>
      <c r="AI12" s="1654"/>
      <c r="AJ12" s="1648"/>
      <c r="AK12" s="1649"/>
    </row>
    <row r="13" spans="1:38" s="1633" customFormat="1" ht="16.5" customHeight="1">
      <c r="A13" s="1655">
        <v>2</v>
      </c>
      <c r="B13" s="1656" t="s">
        <v>824</v>
      </c>
      <c r="C13" s="1657" t="s">
        <v>825</v>
      </c>
      <c r="D13" s="1658">
        <v>0</v>
      </c>
      <c r="E13" s="1659">
        <v>211583079</v>
      </c>
      <c r="F13" s="1660">
        <v>3584113</v>
      </c>
      <c r="G13" s="1660">
        <f>SUM(D13:F13)</f>
        <v>215167192</v>
      </c>
      <c r="H13" s="1658">
        <v>0</v>
      </c>
      <c r="I13" s="1658">
        <v>0</v>
      </c>
      <c r="J13" s="1658">
        <v>0</v>
      </c>
      <c r="K13" s="1659">
        <v>0</v>
      </c>
      <c r="L13" s="1659">
        <v>0</v>
      </c>
      <c r="M13" s="1660">
        <v>0</v>
      </c>
      <c r="N13" s="1661">
        <f aca="true" t="shared" si="2" ref="N13:N57">SUM(J13:L13)</f>
        <v>0</v>
      </c>
      <c r="O13" s="1658">
        <v>104930414</v>
      </c>
      <c r="P13" s="1658">
        <v>12379737</v>
      </c>
      <c r="Q13" s="1662">
        <f>SUM(G13,N13,O13,P13,H13,I13)</f>
        <v>332477343</v>
      </c>
      <c r="R13" s="1663" t="s">
        <v>828</v>
      </c>
      <c r="S13" s="1664"/>
      <c r="T13" s="1627"/>
      <c r="U13" s="1628"/>
      <c r="V13" s="1665">
        <v>2</v>
      </c>
      <c r="W13" s="1666" t="s">
        <v>824</v>
      </c>
      <c r="X13" s="1667" t="str">
        <f aca="true" t="shared" si="3" ref="X13:X57">+C13</f>
        <v> 家島診療所 </v>
      </c>
      <c r="Y13" s="1658">
        <v>104928646</v>
      </c>
      <c r="Z13" s="1660">
        <v>116290549</v>
      </c>
      <c r="AA13" s="1660">
        <v>0</v>
      </c>
      <c r="AB13" s="1661">
        <f>SUM(Z13,AA13)</f>
        <v>116290549</v>
      </c>
      <c r="AC13" s="1659">
        <v>0</v>
      </c>
      <c r="AD13" s="1659">
        <v>3355908</v>
      </c>
      <c r="AE13" s="1660">
        <v>0</v>
      </c>
      <c r="AF13" s="1661">
        <f>SUM(Y13:AE13)-AB13</f>
        <v>224575103</v>
      </c>
      <c r="AG13" s="1658">
        <f aca="true" t="shared" si="4" ref="AG13:AG47">Q13-AF13</f>
        <v>107902240</v>
      </c>
      <c r="AH13" s="1658">
        <v>0</v>
      </c>
      <c r="AI13" s="1662">
        <v>0</v>
      </c>
      <c r="AJ13" s="1668" t="s">
        <v>828</v>
      </c>
      <c r="AK13" s="1632"/>
      <c r="AL13" s="1669"/>
    </row>
    <row r="14" spans="1:37" s="1633" customFormat="1" ht="16.5" customHeight="1">
      <c r="A14" s="2275">
        <v>6</v>
      </c>
      <c r="B14" s="2266" t="s">
        <v>829</v>
      </c>
      <c r="C14" s="1671" t="s">
        <v>1079</v>
      </c>
      <c r="D14" s="1672">
        <v>0</v>
      </c>
      <c r="E14" s="1673">
        <v>4485034</v>
      </c>
      <c r="F14" s="1674">
        <v>0</v>
      </c>
      <c r="G14" s="1674">
        <f>SUM(D14:F14)</f>
        <v>4485034</v>
      </c>
      <c r="H14" s="1672">
        <v>0</v>
      </c>
      <c r="I14" s="1675">
        <v>0</v>
      </c>
      <c r="J14" s="1672">
        <v>0</v>
      </c>
      <c r="K14" s="1673">
        <v>0</v>
      </c>
      <c r="L14" s="1673">
        <v>0</v>
      </c>
      <c r="M14" s="1674">
        <v>0</v>
      </c>
      <c r="N14" s="1676">
        <f t="shared" si="2"/>
        <v>0</v>
      </c>
      <c r="O14" s="1675">
        <v>0</v>
      </c>
      <c r="P14" s="1672">
        <v>149269</v>
      </c>
      <c r="Q14" s="1675">
        <f aca="true" t="shared" si="5" ref="Q14:Q57">SUM(G14,N14,O14,P14,H14,I14)</f>
        <v>4634303</v>
      </c>
      <c r="R14" s="1677" t="s">
        <v>997</v>
      </c>
      <c r="S14" s="1664"/>
      <c r="T14" s="1627"/>
      <c r="U14" s="1628"/>
      <c r="V14" s="2281">
        <v>6</v>
      </c>
      <c r="W14" s="2284" t="s">
        <v>829</v>
      </c>
      <c r="X14" s="1678" t="str">
        <f t="shared" si="3"/>
        <v> 上灘診療所</v>
      </c>
      <c r="Y14" s="1672">
        <v>1677063</v>
      </c>
      <c r="Z14" s="1674">
        <v>3404584</v>
      </c>
      <c r="AA14" s="1674">
        <v>0</v>
      </c>
      <c r="AB14" s="1679">
        <f>SUM(Z14,AA14)</f>
        <v>3404584</v>
      </c>
      <c r="AC14" s="1673">
        <v>0</v>
      </c>
      <c r="AD14" s="1673">
        <v>0</v>
      </c>
      <c r="AE14" s="1674">
        <v>0</v>
      </c>
      <c r="AF14" s="1676">
        <f aca="true" t="shared" si="6" ref="AF14:AF57">SUM(Y14:AE14)-AB14</f>
        <v>5081647</v>
      </c>
      <c r="AG14" s="1675">
        <f t="shared" si="4"/>
        <v>-447344</v>
      </c>
      <c r="AH14" s="1672">
        <v>0</v>
      </c>
      <c r="AI14" s="1675">
        <v>0</v>
      </c>
      <c r="AJ14" s="1680" t="s">
        <v>997</v>
      </c>
      <c r="AK14" s="1632"/>
    </row>
    <row r="15" spans="1:37" s="1633" customFormat="1" ht="16.5" customHeight="1">
      <c r="A15" s="2276"/>
      <c r="B15" s="2267"/>
      <c r="C15" s="1681" t="s">
        <v>834</v>
      </c>
      <c r="D15" s="1682">
        <v>47058421</v>
      </c>
      <c r="E15" s="1683">
        <v>213738383</v>
      </c>
      <c r="F15" s="1684">
        <v>10165040</v>
      </c>
      <c r="G15" s="1684">
        <f>SUM(D15:F15)</f>
        <v>270961844</v>
      </c>
      <c r="H15" s="1682">
        <v>0</v>
      </c>
      <c r="I15" s="1685">
        <v>2538000</v>
      </c>
      <c r="J15" s="1682">
        <v>71321437</v>
      </c>
      <c r="K15" s="1683">
        <v>0</v>
      </c>
      <c r="L15" s="1683">
        <v>1754000</v>
      </c>
      <c r="M15" s="1684">
        <v>0</v>
      </c>
      <c r="N15" s="1686">
        <f t="shared" si="2"/>
        <v>73075437</v>
      </c>
      <c r="O15" s="1685">
        <v>0</v>
      </c>
      <c r="P15" s="1682">
        <v>67354194</v>
      </c>
      <c r="Q15" s="1685">
        <f t="shared" si="5"/>
        <v>413929475</v>
      </c>
      <c r="R15" s="1687" t="s">
        <v>1080</v>
      </c>
      <c r="S15" s="1664"/>
      <c r="T15" s="1627"/>
      <c r="U15" s="1628"/>
      <c r="V15" s="2282"/>
      <c r="W15" s="2285"/>
      <c r="X15" s="1688" t="str">
        <f t="shared" si="3"/>
        <v> 五色診療所</v>
      </c>
      <c r="Y15" s="1689">
        <v>266312116</v>
      </c>
      <c r="Z15" s="1686">
        <v>100373064</v>
      </c>
      <c r="AA15" s="1686">
        <v>6424346</v>
      </c>
      <c r="AB15" s="1690">
        <f>SUM(Z15,AA15)</f>
        <v>106797410</v>
      </c>
      <c r="AC15" s="1690">
        <v>0</v>
      </c>
      <c r="AD15" s="1683">
        <v>75257332</v>
      </c>
      <c r="AE15" s="1686">
        <v>42533760</v>
      </c>
      <c r="AF15" s="1686">
        <f t="shared" si="6"/>
        <v>490900618</v>
      </c>
      <c r="AG15" s="1691">
        <f t="shared" si="4"/>
        <v>-76971143</v>
      </c>
      <c r="AH15" s="1682">
        <v>482833</v>
      </c>
      <c r="AI15" s="1685">
        <v>201158889</v>
      </c>
      <c r="AJ15" s="1692" t="s">
        <v>1080</v>
      </c>
      <c r="AK15" s="1632"/>
    </row>
    <row r="16" spans="1:37" s="1633" customFormat="1" ht="16.5" customHeight="1">
      <c r="A16" s="2276"/>
      <c r="B16" s="2267"/>
      <c r="C16" s="1681" t="s">
        <v>1081</v>
      </c>
      <c r="D16" s="1682">
        <v>0</v>
      </c>
      <c r="E16" s="1683">
        <v>93033196</v>
      </c>
      <c r="F16" s="1684">
        <v>721700</v>
      </c>
      <c r="G16" s="1684">
        <f>SUM(D16:F16)</f>
        <v>93754896</v>
      </c>
      <c r="H16" s="1682">
        <v>0</v>
      </c>
      <c r="I16" s="1685">
        <v>0</v>
      </c>
      <c r="J16" s="1682">
        <v>21083390</v>
      </c>
      <c r="K16" s="1683">
        <v>0</v>
      </c>
      <c r="L16" s="1683">
        <v>1407000</v>
      </c>
      <c r="M16" s="1684">
        <v>0</v>
      </c>
      <c r="N16" s="1686">
        <f t="shared" si="2"/>
        <v>22490390</v>
      </c>
      <c r="O16" s="1685">
        <v>0</v>
      </c>
      <c r="P16" s="1682">
        <v>12564458</v>
      </c>
      <c r="Q16" s="1685">
        <f t="shared" si="5"/>
        <v>128809744</v>
      </c>
      <c r="R16" s="1687" t="s">
        <v>1000</v>
      </c>
      <c r="S16" s="1664"/>
      <c r="T16" s="1627"/>
      <c r="U16" s="1628"/>
      <c r="V16" s="2282"/>
      <c r="W16" s="2285"/>
      <c r="X16" s="1688" t="str">
        <f t="shared" si="3"/>
        <v> 鮎原診療所</v>
      </c>
      <c r="Y16" s="1682">
        <v>108183231</v>
      </c>
      <c r="Z16" s="1684">
        <v>46045387</v>
      </c>
      <c r="AA16" s="1684">
        <v>1603379</v>
      </c>
      <c r="AB16" s="1690">
        <f>SUM(Z16,AA16)</f>
        <v>47648766</v>
      </c>
      <c r="AC16" s="1683">
        <v>0</v>
      </c>
      <c r="AD16" s="1683">
        <v>11086949</v>
      </c>
      <c r="AE16" s="1684">
        <v>171675012</v>
      </c>
      <c r="AF16" s="1686">
        <f t="shared" si="6"/>
        <v>338593958</v>
      </c>
      <c r="AG16" s="1685">
        <f t="shared" si="4"/>
        <v>-209784214</v>
      </c>
      <c r="AH16" s="1682">
        <v>0</v>
      </c>
      <c r="AI16" s="1685">
        <v>38652634</v>
      </c>
      <c r="AJ16" s="1692" t="s">
        <v>1000</v>
      </c>
      <c r="AK16" s="1632"/>
    </row>
    <row r="17" spans="1:37" s="1633" customFormat="1" ht="16.5" customHeight="1">
      <c r="A17" s="2276"/>
      <c r="B17" s="2267"/>
      <c r="C17" s="1681" t="s">
        <v>1082</v>
      </c>
      <c r="D17" s="1682">
        <v>0</v>
      </c>
      <c r="E17" s="1683">
        <v>21549137</v>
      </c>
      <c r="F17" s="1684">
        <v>0</v>
      </c>
      <c r="G17" s="1684">
        <f>SUM(D17:F17)</f>
        <v>21549137</v>
      </c>
      <c r="H17" s="1682">
        <v>0</v>
      </c>
      <c r="I17" s="1682">
        <v>0</v>
      </c>
      <c r="J17" s="1682">
        <v>1551498</v>
      </c>
      <c r="K17" s="1683">
        <v>0</v>
      </c>
      <c r="L17" s="1683">
        <v>0</v>
      </c>
      <c r="M17" s="1684">
        <v>0</v>
      </c>
      <c r="N17" s="1686">
        <f t="shared" si="2"/>
        <v>1551498</v>
      </c>
      <c r="O17" s="1682">
        <v>0</v>
      </c>
      <c r="P17" s="1682">
        <v>557235</v>
      </c>
      <c r="Q17" s="1685">
        <f t="shared" si="5"/>
        <v>23657870</v>
      </c>
      <c r="R17" s="1687" t="s">
        <v>845</v>
      </c>
      <c r="S17" s="1664"/>
      <c r="T17" s="1627"/>
      <c r="U17" s="1628"/>
      <c r="V17" s="2282"/>
      <c r="W17" s="2285"/>
      <c r="X17" s="1688" t="str">
        <f t="shared" si="3"/>
        <v> 堺診療所</v>
      </c>
      <c r="Y17" s="1682">
        <v>5735228</v>
      </c>
      <c r="Z17" s="1684">
        <v>13184485</v>
      </c>
      <c r="AA17" s="1684">
        <v>0</v>
      </c>
      <c r="AB17" s="1686">
        <f>SUM(Z17,AA17)</f>
        <v>13184485</v>
      </c>
      <c r="AC17" s="1683">
        <v>0</v>
      </c>
      <c r="AD17" s="1683">
        <v>592140</v>
      </c>
      <c r="AE17" s="1684">
        <v>0</v>
      </c>
      <c r="AF17" s="1686">
        <f t="shared" si="6"/>
        <v>19511853</v>
      </c>
      <c r="AG17" s="1682">
        <f t="shared" si="4"/>
        <v>4146017</v>
      </c>
      <c r="AH17" s="1682">
        <v>0</v>
      </c>
      <c r="AI17" s="1685">
        <v>2499620</v>
      </c>
      <c r="AJ17" s="1692" t="s">
        <v>845</v>
      </c>
      <c r="AK17" s="1632"/>
    </row>
    <row r="18" spans="1:38" s="1633" customFormat="1" ht="16.5" customHeight="1">
      <c r="A18" s="2277"/>
      <c r="B18" s="2268"/>
      <c r="C18" s="1693" t="s">
        <v>1003</v>
      </c>
      <c r="D18" s="1694">
        <f aca="true" t="shared" si="7" ref="D18:M18">SUM(D14:D17)</f>
        <v>47058421</v>
      </c>
      <c r="E18" s="1695">
        <f t="shared" si="7"/>
        <v>332805750</v>
      </c>
      <c r="F18" s="1695">
        <f t="shared" si="7"/>
        <v>10886740</v>
      </c>
      <c r="G18" s="1696">
        <f t="shared" si="7"/>
        <v>390750911</v>
      </c>
      <c r="H18" s="1697">
        <f t="shared" si="7"/>
        <v>0</v>
      </c>
      <c r="I18" s="1697">
        <f t="shared" si="7"/>
        <v>2538000</v>
      </c>
      <c r="J18" s="1694">
        <f t="shared" si="7"/>
        <v>93956325</v>
      </c>
      <c r="K18" s="1695">
        <f t="shared" si="7"/>
        <v>0</v>
      </c>
      <c r="L18" s="1695">
        <f t="shared" si="7"/>
        <v>3161000</v>
      </c>
      <c r="M18" s="1695">
        <f t="shared" si="7"/>
        <v>0</v>
      </c>
      <c r="N18" s="1696">
        <f t="shared" si="2"/>
        <v>97117325</v>
      </c>
      <c r="O18" s="1697">
        <f>SUM(O14:O17)</f>
        <v>0</v>
      </c>
      <c r="P18" s="1697">
        <f>SUM(P14:P17)</f>
        <v>80625156</v>
      </c>
      <c r="Q18" s="1697">
        <f t="shared" si="5"/>
        <v>571031392</v>
      </c>
      <c r="R18" s="1698" t="s">
        <v>1003</v>
      </c>
      <c r="S18" s="1699"/>
      <c r="T18" s="1700"/>
      <c r="U18" s="1701"/>
      <c r="V18" s="2283"/>
      <c r="W18" s="2286"/>
      <c r="X18" s="1702" t="str">
        <f t="shared" si="3"/>
        <v>勘定計</v>
      </c>
      <c r="Y18" s="1703">
        <f aca="true" t="shared" si="8" ref="Y18:AE18">SUM(Y14:Y17)</f>
        <v>381907638</v>
      </c>
      <c r="Z18" s="1704">
        <f>SUM(Z14:Z17)</f>
        <v>163007520</v>
      </c>
      <c r="AA18" s="1704">
        <f t="shared" si="8"/>
        <v>8027725</v>
      </c>
      <c r="AB18" s="1704">
        <f aca="true" t="shared" si="9" ref="AB18:AB57">SUM(Z18,AA18)</f>
        <v>171035245</v>
      </c>
      <c r="AC18" s="1704">
        <f t="shared" si="8"/>
        <v>0</v>
      </c>
      <c r="AD18" s="1704">
        <f t="shared" si="8"/>
        <v>86936421</v>
      </c>
      <c r="AE18" s="1704">
        <f t="shared" si="8"/>
        <v>214208772</v>
      </c>
      <c r="AF18" s="1705">
        <f t="shared" si="6"/>
        <v>854088076</v>
      </c>
      <c r="AG18" s="1706">
        <f t="shared" si="4"/>
        <v>-283056684</v>
      </c>
      <c r="AH18" s="1706">
        <f>SUM(AH14:AH17)</f>
        <v>482833</v>
      </c>
      <c r="AI18" s="1706">
        <f>SUM(AI14:AI17)</f>
        <v>242311143</v>
      </c>
      <c r="AJ18" s="1707" t="s">
        <v>1003</v>
      </c>
      <c r="AK18" s="1632"/>
      <c r="AL18" s="1669"/>
    </row>
    <row r="19" spans="1:38" s="1633" customFormat="1" ht="16.5" customHeight="1">
      <c r="A19" s="1708" t="s">
        <v>848</v>
      </c>
      <c r="B19" s="1670" t="s">
        <v>492</v>
      </c>
      <c r="C19" s="1709" t="s">
        <v>1083</v>
      </c>
      <c r="D19" s="1710">
        <v>0</v>
      </c>
      <c r="E19" s="1711">
        <v>60515050</v>
      </c>
      <c r="F19" s="1712">
        <v>657301</v>
      </c>
      <c r="G19" s="1712">
        <f aca="true" t="shared" si="10" ref="G19:G57">SUM(D19:F19)</f>
        <v>61172351</v>
      </c>
      <c r="H19" s="1710">
        <v>0</v>
      </c>
      <c r="I19" s="1710">
        <v>0</v>
      </c>
      <c r="J19" s="1710">
        <v>44417595</v>
      </c>
      <c r="K19" s="1711">
        <v>0</v>
      </c>
      <c r="L19" s="1711">
        <v>1147000</v>
      </c>
      <c r="M19" s="1712">
        <v>0</v>
      </c>
      <c r="N19" s="1713">
        <f t="shared" si="2"/>
        <v>45564595</v>
      </c>
      <c r="O19" s="1710">
        <v>0</v>
      </c>
      <c r="P19" s="1710">
        <v>2897365</v>
      </c>
      <c r="Q19" s="1714">
        <f t="shared" si="5"/>
        <v>109634311</v>
      </c>
      <c r="R19" s="1715" t="s">
        <v>853</v>
      </c>
      <c r="S19" s="1664"/>
      <c r="T19" s="1627"/>
      <c r="U19" s="1628"/>
      <c r="V19" s="1716" t="s">
        <v>848</v>
      </c>
      <c r="W19" s="1717" t="s">
        <v>492</v>
      </c>
      <c r="X19" s="1718" t="str">
        <f t="shared" si="3"/>
        <v> 宝塚診療所</v>
      </c>
      <c r="Y19" s="1710">
        <v>73794863</v>
      </c>
      <c r="Z19" s="1712">
        <v>33185958</v>
      </c>
      <c r="AA19" s="1712">
        <v>0</v>
      </c>
      <c r="AB19" s="1713">
        <f t="shared" si="9"/>
        <v>33185958</v>
      </c>
      <c r="AC19" s="1711">
        <v>0</v>
      </c>
      <c r="AD19" s="1711">
        <v>2653490</v>
      </c>
      <c r="AE19" s="1712">
        <v>0</v>
      </c>
      <c r="AF19" s="1713">
        <f t="shared" si="6"/>
        <v>109634311</v>
      </c>
      <c r="AG19" s="1710">
        <f t="shared" si="4"/>
        <v>0</v>
      </c>
      <c r="AH19" s="1710">
        <v>0</v>
      </c>
      <c r="AI19" s="1714">
        <v>9543439</v>
      </c>
      <c r="AJ19" s="1719" t="s">
        <v>853</v>
      </c>
      <c r="AK19" s="1632"/>
      <c r="AL19" s="1669"/>
    </row>
    <row r="20" spans="1:38" s="1633" customFormat="1" ht="16.5" customHeight="1">
      <c r="A20" s="1720">
        <v>27</v>
      </c>
      <c r="B20" s="1721" t="s">
        <v>854</v>
      </c>
      <c r="C20" s="1722" t="s">
        <v>855</v>
      </c>
      <c r="D20" s="1710">
        <v>0</v>
      </c>
      <c r="E20" s="1711">
        <v>49011844</v>
      </c>
      <c r="F20" s="1712">
        <v>5139886</v>
      </c>
      <c r="G20" s="1712">
        <f t="shared" si="10"/>
        <v>54151730</v>
      </c>
      <c r="H20" s="1710">
        <v>0</v>
      </c>
      <c r="I20" s="1710">
        <v>0</v>
      </c>
      <c r="J20" s="1710">
        <v>8400000</v>
      </c>
      <c r="K20" s="1711">
        <v>0</v>
      </c>
      <c r="L20" s="1711">
        <v>1464000</v>
      </c>
      <c r="M20" s="1712">
        <v>1464000</v>
      </c>
      <c r="N20" s="1713">
        <f t="shared" si="2"/>
        <v>9864000</v>
      </c>
      <c r="O20" s="1710">
        <v>1957621</v>
      </c>
      <c r="P20" s="1710">
        <v>203624</v>
      </c>
      <c r="Q20" s="1714">
        <f t="shared" si="5"/>
        <v>66176975</v>
      </c>
      <c r="R20" s="1723" t="s">
        <v>858</v>
      </c>
      <c r="S20" s="1724"/>
      <c r="T20" s="1627"/>
      <c r="U20" s="1627"/>
      <c r="V20" s="1725">
        <v>27</v>
      </c>
      <c r="W20" s="1726" t="s">
        <v>854</v>
      </c>
      <c r="X20" s="1727" t="str">
        <f t="shared" si="3"/>
        <v> 八千代診療所</v>
      </c>
      <c r="Y20" s="1710">
        <v>50385671</v>
      </c>
      <c r="Z20" s="1712">
        <v>11431817</v>
      </c>
      <c r="AA20" s="1712">
        <v>0</v>
      </c>
      <c r="AB20" s="1713">
        <f t="shared" si="9"/>
        <v>11431817</v>
      </c>
      <c r="AC20" s="1711">
        <v>0</v>
      </c>
      <c r="AD20" s="1711">
        <v>4001680</v>
      </c>
      <c r="AE20" s="1712">
        <v>0</v>
      </c>
      <c r="AF20" s="1713">
        <f t="shared" si="6"/>
        <v>65819168</v>
      </c>
      <c r="AG20" s="1710">
        <f t="shared" si="4"/>
        <v>357807</v>
      </c>
      <c r="AH20" s="1710">
        <v>0</v>
      </c>
      <c r="AI20" s="1714">
        <v>0</v>
      </c>
      <c r="AJ20" s="1728" t="s">
        <v>858</v>
      </c>
      <c r="AK20" s="1619"/>
      <c r="AL20" s="1669"/>
    </row>
    <row r="21" spans="1:37" s="1633" customFormat="1" ht="16.5" customHeight="1">
      <c r="A21" s="2287">
        <v>50</v>
      </c>
      <c r="B21" s="2290" t="s">
        <v>1005</v>
      </c>
      <c r="C21" s="1671" t="s">
        <v>1084</v>
      </c>
      <c r="D21" s="1672">
        <v>0</v>
      </c>
      <c r="E21" s="1673">
        <v>82996443</v>
      </c>
      <c r="F21" s="1674">
        <v>0</v>
      </c>
      <c r="G21" s="1674">
        <f t="shared" si="10"/>
        <v>82996443</v>
      </c>
      <c r="H21" s="1672">
        <v>0</v>
      </c>
      <c r="I21" s="1672">
        <v>0</v>
      </c>
      <c r="J21" s="1672">
        <v>33100000</v>
      </c>
      <c r="K21" s="1673">
        <v>0</v>
      </c>
      <c r="L21" s="1673">
        <v>0</v>
      </c>
      <c r="M21" s="1674">
        <v>0</v>
      </c>
      <c r="N21" s="1676">
        <f>SUM(J21:L21)</f>
        <v>33100000</v>
      </c>
      <c r="O21" s="1672">
        <v>160397</v>
      </c>
      <c r="P21" s="1672">
        <v>1824490</v>
      </c>
      <c r="Q21" s="1675">
        <f t="shared" si="5"/>
        <v>118081330</v>
      </c>
      <c r="R21" s="1677" t="s">
        <v>863</v>
      </c>
      <c r="S21" s="1664"/>
      <c r="T21" s="1627"/>
      <c r="U21" s="1627"/>
      <c r="V21" s="2269">
        <v>50</v>
      </c>
      <c r="W21" s="2290" t="s">
        <v>1005</v>
      </c>
      <c r="X21" s="1729" t="str">
        <f t="shared" si="3"/>
        <v> 波賀診療所</v>
      </c>
      <c r="Y21" s="1672">
        <v>57150115</v>
      </c>
      <c r="Z21" s="1674">
        <v>47093278</v>
      </c>
      <c r="AA21" s="1674">
        <v>0</v>
      </c>
      <c r="AB21" s="1676">
        <f t="shared" si="9"/>
        <v>47093278</v>
      </c>
      <c r="AC21" s="1673">
        <v>0</v>
      </c>
      <c r="AD21" s="1673">
        <v>13721522</v>
      </c>
      <c r="AE21" s="1674">
        <v>0</v>
      </c>
      <c r="AF21" s="1676">
        <f t="shared" si="6"/>
        <v>117964915</v>
      </c>
      <c r="AG21" s="1672">
        <f t="shared" si="4"/>
        <v>116415</v>
      </c>
      <c r="AH21" s="1672">
        <v>0</v>
      </c>
      <c r="AI21" s="1675">
        <v>97991280</v>
      </c>
      <c r="AJ21" s="1680" t="s">
        <v>863</v>
      </c>
      <c r="AK21" s="1632"/>
    </row>
    <row r="22" spans="1:37" s="1633" customFormat="1" ht="16.5" customHeight="1">
      <c r="A22" s="2288"/>
      <c r="B22" s="2291"/>
      <c r="C22" s="1730" t="s">
        <v>1085</v>
      </c>
      <c r="D22" s="1682">
        <v>0</v>
      </c>
      <c r="E22" s="1683">
        <v>123324094</v>
      </c>
      <c r="F22" s="1684">
        <v>0</v>
      </c>
      <c r="G22" s="1684">
        <f t="shared" si="10"/>
        <v>123324094</v>
      </c>
      <c r="H22" s="1682">
        <v>0</v>
      </c>
      <c r="I22" s="1682">
        <v>2127000</v>
      </c>
      <c r="J22" s="1682">
        <v>23447509</v>
      </c>
      <c r="K22" s="1683">
        <v>0</v>
      </c>
      <c r="L22" s="1683">
        <v>13824000</v>
      </c>
      <c r="M22" s="1684">
        <v>13824000</v>
      </c>
      <c r="N22" s="1686">
        <f>SUM(J22:L22)</f>
        <v>37271509</v>
      </c>
      <c r="O22" s="1682">
        <v>380347</v>
      </c>
      <c r="P22" s="1682">
        <v>4485118</v>
      </c>
      <c r="Q22" s="1685">
        <f>SUM(G22,N22,O22,P22,H22,I22)</f>
        <v>167588068</v>
      </c>
      <c r="R22" s="1687" t="s">
        <v>867</v>
      </c>
      <c r="S22" s="1664"/>
      <c r="T22" s="1627"/>
      <c r="U22" s="1627"/>
      <c r="V22" s="2270"/>
      <c r="W22" s="2291"/>
      <c r="X22" s="1731" t="str">
        <f t="shared" si="3"/>
        <v> 千種診療所</v>
      </c>
      <c r="Y22" s="1682">
        <v>77250673</v>
      </c>
      <c r="Z22" s="1684">
        <v>81493197</v>
      </c>
      <c r="AA22" s="1684">
        <v>0</v>
      </c>
      <c r="AB22" s="1686">
        <f t="shared" si="9"/>
        <v>81493197</v>
      </c>
      <c r="AC22" s="1683">
        <v>0</v>
      </c>
      <c r="AD22" s="1683">
        <v>4527861</v>
      </c>
      <c r="AE22" s="1684">
        <v>3771315</v>
      </c>
      <c r="AF22" s="1686">
        <f t="shared" si="6"/>
        <v>167043046</v>
      </c>
      <c r="AG22" s="1682">
        <f t="shared" si="4"/>
        <v>545022</v>
      </c>
      <c r="AH22" s="1682">
        <v>56294210</v>
      </c>
      <c r="AI22" s="1685">
        <v>38490390</v>
      </c>
      <c r="AJ22" s="1692" t="s">
        <v>867</v>
      </c>
      <c r="AK22" s="1632"/>
    </row>
    <row r="23" spans="1:38" s="1633" customFormat="1" ht="16.5" customHeight="1">
      <c r="A23" s="2289"/>
      <c r="B23" s="2292"/>
      <c r="C23" s="1732" t="s">
        <v>1003</v>
      </c>
      <c r="D23" s="1694">
        <f>SUM(D21,D22)</f>
        <v>0</v>
      </c>
      <c r="E23" s="1695">
        <f aca="true" t="shared" si="11" ref="E23:P23">SUM(E21,E22)</f>
        <v>206320537</v>
      </c>
      <c r="F23" s="1695">
        <f t="shared" si="11"/>
        <v>0</v>
      </c>
      <c r="G23" s="1696">
        <f t="shared" si="11"/>
        <v>206320537</v>
      </c>
      <c r="H23" s="1733">
        <f t="shared" si="11"/>
        <v>0</v>
      </c>
      <c r="I23" s="1733">
        <f t="shared" si="11"/>
        <v>2127000</v>
      </c>
      <c r="J23" s="1694">
        <f t="shared" si="11"/>
        <v>56547509</v>
      </c>
      <c r="K23" s="1695">
        <f t="shared" si="11"/>
        <v>0</v>
      </c>
      <c r="L23" s="1695">
        <f t="shared" si="11"/>
        <v>13824000</v>
      </c>
      <c r="M23" s="1695">
        <f t="shared" si="11"/>
        <v>13824000</v>
      </c>
      <c r="N23" s="1696">
        <f t="shared" si="2"/>
        <v>70371509</v>
      </c>
      <c r="O23" s="1733">
        <f t="shared" si="11"/>
        <v>540744</v>
      </c>
      <c r="P23" s="1733">
        <f t="shared" si="11"/>
        <v>6309608</v>
      </c>
      <c r="Q23" s="1733">
        <f t="shared" si="5"/>
        <v>285669398</v>
      </c>
      <c r="R23" s="1734" t="s">
        <v>1003</v>
      </c>
      <c r="S23" s="1699"/>
      <c r="T23" s="1735"/>
      <c r="U23" s="1735"/>
      <c r="V23" s="2271"/>
      <c r="W23" s="2292"/>
      <c r="X23" s="1736" t="str">
        <f t="shared" si="3"/>
        <v>勘定計</v>
      </c>
      <c r="Y23" s="1694">
        <f aca="true" t="shared" si="12" ref="Y23:AI23">SUM(Y21,Y22)</f>
        <v>134400788</v>
      </c>
      <c r="Z23" s="1695">
        <f t="shared" si="12"/>
        <v>128586475</v>
      </c>
      <c r="AA23" s="1695">
        <f t="shared" si="12"/>
        <v>0</v>
      </c>
      <c r="AB23" s="1695">
        <f t="shared" si="9"/>
        <v>128586475</v>
      </c>
      <c r="AC23" s="1695">
        <f t="shared" si="12"/>
        <v>0</v>
      </c>
      <c r="AD23" s="1695">
        <f t="shared" si="12"/>
        <v>18249383</v>
      </c>
      <c r="AE23" s="1695">
        <f t="shared" si="12"/>
        <v>3771315</v>
      </c>
      <c r="AF23" s="1696">
        <f t="shared" si="6"/>
        <v>285007961</v>
      </c>
      <c r="AG23" s="1733">
        <f t="shared" si="4"/>
        <v>661437</v>
      </c>
      <c r="AH23" s="1733">
        <f t="shared" si="12"/>
        <v>56294210</v>
      </c>
      <c r="AI23" s="1733">
        <f t="shared" si="12"/>
        <v>136481670</v>
      </c>
      <c r="AJ23" s="1737" t="s">
        <v>1003</v>
      </c>
      <c r="AK23" s="1632"/>
      <c r="AL23" s="1669"/>
    </row>
    <row r="24" spans="1:38" s="1633" customFormat="1" ht="16.5" customHeight="1">
      <c r="A24" s="2275">
        <v>57</v>
      </c>
      <c r="B24" s="2278" t="s">
        <v>1086</v>
      </c>
      <c r="C24" s="1709" t="s">
        <v>1087</v>
      </c>
      <c r="D24" s="1710">
        <v>0</v>
      </c>
      <c r="E24" s="1711">
        <v>6527139</v>
      </c>
      <c r="F24" s="1712">
        <v>0</v>
      </c>
      <c r="G24" s="1712">
        <f t="shared" si="10"/>
        <v>6527139</v>
      </c>
      <c r="H24" s="1710">
        <v>0</v>
      </c>
      <c r="I24" s="1710">
        <v>0</v>
      </c>
      <c r="J24" s="1710">
        <v>14481628</v>
      </c>
      <c r="K24" s="1711">
        <v>0</v>
      </c>
      <c r="L24" s="1711">
        <v>3784000</v>
      </c>
      <c r="M24" s="1712">
        <v>3784000</v>
      </c>
      <c r="N24" s="1713">
        <f t="shared" si="2"/>
        <v>18265628</v>
      </c>
      <c r="O24" s="1710">
        <v>0</v>
      </c>
      <c r="P24" s="1710">
        <v>1485602</v>
      </c>
      <c r="Q24" s="1714">
        <f t="shared" si="5"/>
        <v>26278369</v>
      </c>
      <c r="R24" s="1715" t="s">
        <v>872</v>
      </c>
      <c r="S24" s="1664"/>
      <c r="T24" s="1627"/>
      <c r="U24" s="1628"/>
      <c r="V24" s="2281">
        <v>57</v>
      </c>
      <c r="W24" s="2284" t="s">
        <v>1010</v>
      </c>
      <c r="X24" s="1718" t="str">
        <f t="shared" si="3"/>
        <v> 佐津診療所</v>
      </c>
      <c r="Y24" s="1710">
        <v>24357221</v>
      </c>
      <c r="Z24" s="1712">
        <v>1921148</v>
      </c>
      <c r="AA24" s="1712">
        <v>0</v>
      </c>
      <c r="AB24" s="1713">
        <f t="shared" si="9"/>
        <v>1921148</v>
      </c>
      <c r="AC24" s="1711">
        <v>0</v>
      </c>
      <c r="AD24" s="1711">
        <v>0</v>
      </c>
      <c r="AE24" s="1712">
        <v>0</v>
      </c>
      <c r="AF24" s="1713">
        <f t="shared" si="6"/>
        <v>26278369</v>
      </c>
      <c r="AG24" s="1710">
        <f t="shared" si="4"/>
        <v>0</v>
      </c>
      <c r="AH24" s="1710">
        <v>8976</v>
      </c>
      <c r="AI24" s="1714">
        <v>0</v>
      </c>
      <c r="AJ24" s="1719" t="s">
        <v>872</v>
      </c>
      <c r="AK24" s="1632"/>
      <c r="AL24" s="1669"/>
    </row>
    <row r="25" spans="1:37" s="1633" customFormat="1" ht="16.5" customHeight="1">
      <c r="A25" s="2276"/>
      <c r="B25" s="2279"/>
      <c r="C25" s="1671" t="s">
        <v>873</v>
      </c>
      <c r="D25" s="1672">
        <v>0</v>
      </c>
      <c r="E25" s="1673">
        <v>7682013</v>
      </c>
      <c r="F25" s="1674">
        <v>0</v>
      </c>
      <c r="G25" s="1674">
        <f t="shared" si="10"/>
        <v>7682013</v>
      </c>
      <c r="H25" s="1672">
        <v>0</v>
      </c>
      <c r="I25" s="1675">
        <v>0</v>
      </c>
      <c r="J25" s="1738">
        <v>2955108</v>
      </c>
      <c r="K25" s="1679">
        <v>0</v>
      </c>
      <c r="L25" s="1673">
        <v>1460000</v>
      </c>
      <c r="M25" s="1674">
        <v>1460000</v>
      </c>
      <c r="N25" s="1676">
        <f t="shared" si="2"/>
        <v>4415108</v>
      </c>
      <c r="O25" s="1672">
        <v>0</v>
      </c>
      <c r="P25" s="1672">
        <v>4919269</v>
      </c>
      <c r="Q25" s="1675">
        <f t="shared" si="5"/>
        <v>17016390</v>
      </c>
      <c r="R25" s="1677" t="s">
        <v>875</v>
      </c>
      <c r="S25" s="1664"/>
      <c r="T25" s="1627"/>
      <c r="U25" s="1628"/>
      <c r="V25" s="2282"/>
      <c r="W25" s="2285"/>
      <c r="X25" s="1678" t="str">
        <f t="shared" si="3"/>
        <v> 兎塚診療所</v>
      </c>
      <c r="Y25" s="1672">
        <v>7539475</v>
      </c>
      <c r="Z25" s="1674">
        <v>4649315</v>
      </c>
      <c r="AA25" s="1674">
        <v>0</v>
      </c>
      <c r="AB25" s="1679">
        <f t="shared" si="9"/>
        <v>4649315</v>
      </c>
      <c r="AC25" s="1673">
        <v>4827600</v>
      </c>
      <c r="AD25" s="1673">
        <v>0</v>
      </c>
      <c r="AE25" s="1674">
        <v>0</v>
      </c>
      <c r="AF25" s="1676">
        <f t="shared" si="6"/>
        <v>17016390</v>
      </c>
      <c r="AG25" s="1672">
        <f t="shared" si="4"/>
        <v>0</v>
      </c>
      <c r="AH25" s="1672">
        <v>1013</v>
      </c>
      <c r="AI25" s="1675">
        <v>0</v>
      </c>
      <c r="AJ25" s="1680" t="s">
        <v>875</v>
      </c>
      <c r="AK25" s="1632"/>
    </row>
    <row r="26" spans="1:37" s="1633" customFormat="1" ht="16.5" customHeight="1">
      <c r="A26" s="2276"/>
      <c r="B26" s="2279"/>
      <c r="C26" s="1739" t="s">
        <v>876</v>
      </c>
      <c r="D26" s="1622">
        <v>0</v>
      </c>
      <c r="E26" s="1623">
        <v>3828632</v>
      </c>
      <c r="F26" s="1624">
        <v>0</v>
      </c>
      <c r="G26" s="1624">
        <f t="shared" si="10"/>
        <v>3828632</v>
      </c>
      <c r="H26" s="1622">
        <v>0</v>
      </c>
      <c r="I26" s="1622">
        <v>0</v>
      </c>
      <c r="J26" s="1622">
        <v>6378432</v>
      </c>
      <c r="K26" s="1623">
        <v>0</v>
      </c>
      <c r="L26" s="1623">
        <v>0</v>
      </c>
      <c r="M26" s="1624">
        <v>0</v>
      </c>
      <c r="N26" s="1740">
        <f t="shared" si="2"/>
        <v>6378432</v>
      </c>
      <c r="O26" s="1622">
        <v>0</v>
      </c>
      <c r="P26" s="1622">
        <v>4860236</v>
      </c>
      <c r="Q26" s="1630">
        <f t="shared" si="5"/>
        <v>15067300</v>
      </c>
      <c r="R26" s="1741" t="s">
        <v>878</v>
      </c>
      <c r="S26" s="1664"/>
      <c r="T26" s="1627"/>
      <c r="U26" s="1628"/>
      <c r="V26" s="2282"/>
      <c r="W26" s="2285"/>
      <c r="X26" s="1742" t="str">
        <f t="shared" si="3"/>
        <v> 川会診療所</v>
      </c>
      <c r="Y26" s="1622">
        <v>7871960</v>
      </c>
      <c r="Z26" s="1624">
        <v>2367740</v>
      </c>
      <c r="AA26" s="1624">
        <v>0</v>
      </c>
      <c r="AB26" s="1740">
        <f t="shared" si="9"/>
        <v>2367740</v>
      </c>
      <c r="AC26" s="1623">
        <v>4827600</v>
      </c>
      <c r="AD26" s="1623">
        <v>0</v>
      </c>
      <c r="AE26" s="1624">
        <v>0</v>
      </c>
      <c r="AF26" s="1740">
        <f t="shared" si="6"/>
        <v>15067300</v>
      </c>
      <c r="AG26" s="1622">
        <f t="shared" si="4"/>
        <v>0</v>
      </c>
      <c r="AH26" s="1622">
        <v>993</v>
      </c>
      <c r="AI26" s="1630">
        <v>0</v>
      </c>
      <c r="AJ26" s="1743" t="s">
        <v>878</v>
      </c>
      <c r="AK26" s="1632"/>
    </row>
    <row r="27" spans="1:38" s="1633" customFormat="1" ht="16.5" customHeight="1">
      <c r="A27" s="2276"/>
      <c r="B27" s="2279"/>
      <c r="C27" s="1693" t="s">
        <v>1003</v>
      </c>
      <c r="D27" s="1697">
        <f aca="true" t="shared" si="13" ref="D27:M27">SUM(D25:D26)</f>
        <v>0</v>
      </c>
      <c r="E27" s="1744">
        <f t="shared" si="13"/>
        <v>11510645</v>
      </c>
      <c r="F27" s="1745">
        <f t="shared" si="13"/>
        <v>0</v>
      </c>
      <c r="G27" s="1746">
        <f t="shared" si="13"/>
        <v>11510645</v>
      </c>
      <c r="H27" s="1697">
        <f t="shared" si="13"/>
        <v>0</v>
      </c>
      <c r="I27" s="1697">
        <f t="shared" si="13"/>
        <v>0</v>
      </c>
      <c r="J27" s="1697">
        <f t="shared" si="13"/>
        <v>9333540</v>
      </c>
      <c r="K27" s="1744">
        <f t="shared" si="13"/>
        <v>0</v>
      </c>
      <c r="L27" s="1744">
        <f t="shared" si="13"/>
        <v>1460000</v>
      </c>
      <c r="M27" s="1744">
        <f t="shared" si="13"/>
        <v>1460000</v>
      </c>
      <c r="N27" s="1747">
        <f t="shared" si="2"/>
        <v>10793540</v>
      </c>
      <c r="O27" s="1697">
        <f>SUM(O25:O26)</f>
        <v>0</v>
      </c>
      <c r="P27" s="1697">
        <f>SUM(P25:P26)</f>
        <v>9779505</v>
      </c>
      <c r="Q27" s="1748">
        <f t="shared" si="5"/>
        <v>32083690</v>
      </c>
      <c r="R27" s="1698" t="s">
        <v>1003</v>
      </c>
      <c r="S27" s="1699"/>
      <c r="T27" s="1700"/>
      <c r="U27" s="1701"/>
      <c r="V27" s="2282"/>
      <c r="W27" s="2285"/>
      <c r="X27" s="1702" t="str">
        <f t="shared" si="3"/>
        <v>勘定計</v>
      </c>
      <c r="Y27" s="1706">
        <f>SUM(Y25:Y26)</f>
        <v>15411435</v>
      </c>
      <c r="Z27" s="1746">
        <f>SUM(Z25:Z26)</f>
        <v>7017055</v>
      </c>
      <c r="AA27" s="1745">
        <f>SUM(AA25:AA26)</f>
        <v>0</v>
      </c>
      <c r="AB27" s="1746">
        <f t="shared" si="9"/>
        <v>7017055</v>
      </c>
      <c r="AC27" s="1744">
        <f>SUM(AC25:AC26)</f>
        <v>9655200</v>
      </c>
      <c r="AD27" s="1749">
        <f>SUM(AD25:AD26)</f>
        <v>0</v>
      </c>
      <c r="AE27" s="1746">
        <f>SUM(AE25:AE26)</f>
        <v>0</v>
      </c>
      <c r="AF27" s="1746">
        <f t="shared" si="6"/>
        <v>32083690</v>
      </c>
      <c r="AG27" s="1706">
        <f t="shared" si="4"/>
        <v>0</v>
      </c>
      <c r="AH27" s="1750">
        <f>SUM(AH25:AH26)</f>
        <v>2006</v>
      </c>
      <c r="AI27" s="1750">
        <f>SUM(AI25:AI26)</f>
        <v>0</v>
      </c>
      <c r="AJ27" s="1707" t="s">
        <v>1003</v>
      </c>
      <c r="AK27" s="1632"/>
      <c r="AL27" s="1669"/>
    </row>
    <row r="28" spans="1:37" s="1633" customFormat="1" ht="16.5" customHeight="1">
      <c r="A28" s="2276"/>
      <c r="B28" s="2279"/>
      <c r="C28" s="1709" t="s">
        <v>1088</v>
      </c>
      <c r="D28" s="1710">
        <v>0</v>
      </c>
      <c r="E28" s="1711">
        <v>55181137</v>
      </c>
      <c r="F28" s="1712">
        <v>0</v>
      </c>
      <c r="G28" s="1712">
        <f t="shared" si="10"/>
        <v>55181137</v>
      </c>
      <c r="H28" s="1710">
        <v>0</v>
      </c>
      <c r="I28" s="1710">
        <v>0</v>
      </c>
      <c r="J28" s="1710">
        <v>0</v>
      </c>
      <c r="K28" s="1711">
        <v>0</v>
      </c>
      <c r="L28" s="1711">
        <v>1000000</v>
      </c>
      <c r="M28" s="1712">
        <v>0</v>
      </c>
      <c r="N28" s="1713">
        <f t="shared" si="2"/>
        <v>1000000</v>
      </c>
      <c r="O28" s="1710">
        <v>0</v>
      </c>
      <c r="P28" s="1710">
        <v>1671946</v>
      </c>
      <c r="Q28" s="1714">
        <f t="shared" si="5"/>
        <v>57853083</v>
      </c>
      <c r="R28" s="1715" t="s">
        <v>882</v>
      </c>
      <c r="S28" s="1664"/>
      <c r="T28" s="1627"/>
      <c r="U28" s="1628"/>
      <c r="V28" s="2282"/>
      <c r="W28" s="2285"/>
      <c r="X28" s="1718" t="str">
        <f t="shared" si="3"/>
        <v>兎塚歯科診療所</v>
      </c>
      <c r="Y28" s="1710">
        <v>44872542</v>
      </c>
      <c r="Z28" s="1712">
        <v>4032908</v>
      </c>
      <c r="AA28" s="1712">
        <v>0</v>
      </c>
      <c r="AB28" s="1713">
        <f t="shared" si="9"/>
        <v>4032908</v>
      </c>
      <c r="AC28" s="1711">
        <v>0</v>
      </c>
      <c r="AD28" s="1711">
        <v>0</v>
      </c>
      <c r="AE28" s="1712">
        <v>4001147</v>
      </c>
      <c r="AF28" s="1713">
        <f t="shared" si="6"/>
        <v>52906597</v>
      </c>
      <c r="AG28" s="1710">
        <f t="shared" si="4"/>
        <v>4946486</v>
      </c>
      <c r="AH28" s="1710">
        <v>65217718</v>
      </c>
      <c r="AI28" s="1714">
        <v>0</v>
      </c>
      <c r="AJ28" s="1719" t="s">
        <v>882</v>
      </c>
      <c r="AK28" s="1632"/>
    </row>
    <row r="29" spans="1:37" s="1633" customFormat="1" ht="16.5" customHeight="1">
      <c r="A29" s="2276"/>
      <c r="B29" s="2279"/>
      <c r="C29" s="1751" t="s">
        <v>1089</v>
      </c>
      <c r="D29" s="1752">
        <v>0</v>
      </c>
      <c r="E29" s="1753">
        <v>43246721</v>
      </c>
      <c r="F29" s="1754">
        <v>0</v>
      </c>
      <c r="G29" s="1755">
        <f t="shared" si="10"/>
        <v>43246721</v>
      </c>
      <c r="H29" s="1752">
        <v>0</v>
      </c>
      <c r="I29" s="1752">
        <v>0</v>
      </c>
      <c r="J29" s="1752">
        <v>0</v>
      </c>
      <c r="K29" s="1753">
        <v>0</v>
      </c>
      <c r="L29" s="1753">
        <v>0</v>
      </c>
      <c r="M29" s="1754">
        <v>0</v>
      </c>
      <c r="N29" s="1756">
        <f t="shared" si="2"/>
        <v>0</v>
      </c>
      <c r="O29" s="1752">
        <v>0</v>
      </c>
      <c r="P29" s="1752">
        <v>1288322</v>
      </c>
      <c r="Q29" s="1757">
        <f t="shared" si="5"/>
        <v>44535043</v>
      </c>
      <c r="R29" s="1758" t="s">
        <v>885</v>
      </c>
      <c r="S29" s="1664"/>
      <c r="T29" s="1627"/>
      <c r="U29" s="1628"/>
      <c r="V29" s="2282"/>
      <c r="W29" s="2285"/>
      <c r="X29" s="1759" t="str">
        <f t="shared" si="3"/>
        <v>川会歯科診療所</v>
      </c>
      <c r="Y29" s="1752">
        <v>30925132</v>
      </c>
      <c r="Z29" s="1754">
        <v>6292633</v>
      </c>
      <c r="AA29" s="1754">
        <v>0</v>
      </c>
      <c r="AB29" s="1756">
        <f t="shared" si="9"/>
        <v>6292633</v>
      </c>
      <c r="AC29" s="1753">
        <v>0</v>
      </c>
      <c r="AD29" s="1753">
        <v>0</v>
      </c>
      <c r="AE29" s="1754">
        <v>7899</v>
      </c>
      <c r="AF29" s="1756">
        <f t="shared" si="6"/>
        <v>37225664</v>
      </c>
      <c r="AG29" s="1752">
        <f t="shared" si="4"/>
        <v>7309379</v>
      </c>
      <c r="AH29" s="1752">
        <v>44947346</v>
      </c>
      <c r="AI29" s="1757">
        <v>0</v>
      </c>
      <c r="AJ29" s="1760" t="s">
        <v>885</v>
      </c>
      <c r="AK29" s="1632"/>
    </row>
    <row r="30" spans="1:38" s="1633" customFormat="1" ht="16.5" customHeight="1">
      <c r="A30" s="2276"/>
      <c r="B30" s="2279"/>
      <c r="C30" s="1693" t="s">
        <v>1003</v>
      </c>
      <c r="D30" s="1697">
        <f>SUM(D28,D29)</f>
        <v>0</v>
      </c>
      <c r="E30" s="1744">
        <f aca="true" t="shared" si="14" ref="E30:P30">SUM(E28,E29)</f>
        <v>98427858</v>
      </c>
      <c r="F30" s="1745">
        <f t="shared" si="14"/>
        <v>0</v>
      </c>
      <c r="G30" s="1761">
        <f t="shared" si="10"/>
        <v>98427858</v>
      </c>
      <c r="H30" s="1697">
        <f t="shared" si="14"/>
        <v>0</v>
      </c>
      <c r="I30" s="1697">
        <f t="shared" si="14"/>
        <v>0</v>
      </c>
      <c r="J30" s="1697">
        <f t="shared" si="14"/>
        <v>0</v>
      </c>
      <c r="K30" s="1744">
        <f t="shared" si="14"/>
        <v>0</v>
      </c>
      <c r="L30" s="1744">
        <f t="shared" si="14"/>
        <v>1000000</v>
      </c>
      <c r="M30" s="1745">
        <f t="shared" si="14"/>
        <v>0</v>
      </c>
      <c r="N30" s="1747">
        <f t="shared" si="2"/>
        <v>1000000</v>
      </c>
      <c r="O30" s="1697">
        <f t="shared" si="14"/>
        <v>0</v>
      </c>
      <c r="P30" s="1697">
        <f t="shared" si="14"/>
        <v>2960268</v>
      </c>
      <c r="Q30" s="1748">
        <f t="shared" si="5"/>
        <v>102388126</v>
      </c>
      <c r="R30" s="1698" t="s">
        <v>1003</v>
      </c>
      <c r="S30" s="1699"/>
      <c r="T30" s="1700"/>
      <c r="U30" s="1701"/>
      <c r="V30" s="2282"/>
      <c r="W30" s="2285"/>
      <c r="X30" s="1702" t="str">
        <f t="shared" si="3"/>
        <v>勘定計</v>
      </c>
      <c r="Y30" s="1706">
        <f aca="true" t="shared" si="15" ref="Y30:AE30">SUM(Y28,Y29)</f>
        <v>75797674</v>
      </c>
      <c r="Z30" s="1746">
        <f t="shared" si="15"/>
        <v>10325541</v>
      </c>
      <c r="AA30" s="1745">
        <f t="shared" si="15"/>
        <v>0</v>
      </c>
      <c r="AB30" s="1746">
        <f t="shared" si="9"/>
        <v>10325541</v>
      </c>
      <c r="AC30" s="1749">
        <f t="shared" si="15"/>
        <v>0</v>
      </c>
      <c r="AD30" s="1749">
        <f t="shared" si="15"/>
        <v>0</v>
      </c>
      <c r="AE30" s="1746">
        <f t="shared" si="15"/>
        <v>4009046</v>
      </c>
      <c r="AF30" s="1746">
        <f t="shared" si="6"/>
        <v>90132261</v>
      </c>
      <c r="AG30" s="1706">
        <f t="shared" si="4"/>
        <v>12255865</v>
      </c>
      <c r="AH30" s="1706">
        <f>SUM(AH28:AH29)</f>
        <v>110165064</v>
      </c>
      <c r="AI30" s="1748">
        <v>0</v>
      </c>
      <c r="AJ30" s="1707" t="s">
        <v>1003</v>
      </c>
      <c r="AK30" s="1632"/>
      <c r="AL30" s="1669"/>
    </row>
    <row r="31" spans="1:38" s="1633" customFormat="1" ht="16.5" customHeight="1">
      <c r="A31" s="2276"/>
      <c r="B31" s="2279"/>
      <c r="C31" s="1709" t="s">
        <v>886</v>
      </c>
      <c r="D31" s="1710">
        <v>0</v>
      </c>
      <c r="E31" s="1711">
        <v>143573466</v>
      </c>
      <c r="F31" s="1712">
        <v>0</v>
      </c>
      <c r="G31" s="1712">
        <f t="shared" si="10"/>
        <v>143573466</v>
      </c>
      <c r="H31" s="1710">
        <v>0</v>
      </c>
      <c r="I31" s="1710">
        <v>0</v>
      </c>
      <c r="J31" s="1710">
        <v>12536864</v>
      </c>
      <c r="K31" s="1711">
        <v>0</v>
      </c>
      <c r="L31" s="1711">
        <v>13764000</v>
      </c>
      <c r="M31" s="1712">
        <v>13764000</v>
      </c>
      <c r="N31" s="1713">
        <f t="shared" si="2"/>
        <v>26300864</v>
      </c>
      <c r="O31" s="1710">
        <v>0</v>
      </c>
      <c r="P31" s="1710">
        <v>3269230</v>
      </c>
      <c r="Q31" s="1714">
        <f t="shared" si="5"/>
        <v>173143560</v>
      </c>
      <c r="R31" s="1715" t="s">
        <v>889</v>
      </c>
      <c r="S31" s="1664"/>
      <c r="T31" s="1627"/>
      <c r="U31" s="1628"/>
      <c r="V31" s="2282"/>
      <c r="W31" s="2285"/>
      <c r="X31" s="1718" t="str">
        <f t="shared" si="3"/>
        <v> 小代診療所</v>
      </c>
      <c r="Y31" s="1710">
        <v>133708600</v>
      </c>
      <c r="Z31" s="1712">
        <v>36746268</v>
      </c>
      <c r="AA31" s="1712">
        <v>0</v>
      </c>
      <c r="AB31" s="1713">
        <f t="shared" si="9"/>
        <v>36746268</v>
      </c>
      <c r="AC31" s="1711">
        <v>0</v>
      </c>
      <c r="AD31" s="1711">
        <v>2688677</v>
      </c>
      <c r="AE31" s="1712">
        <v>15</v>
      </c>
      <c r="AF31" s="1713">
        <f t="shared" si="6"/>
        <v>173143560</v>
      </c>
      <c r="AG31" s="1710">
        <f t="shared" si="4"/>
        <v>0</v>
      </c>
      <c r="AH31" s="1710">
        <v>60711</v>
      </c>
      <c r="AI31" s="1714">
        <v>32867526</v>
      </c>
      <c r="AJ31" s="1719" t="s">
        <v>889</v>
      </c>
      <c r="AK31" s="1632"/>
      <c r="AL31" s="1669"/>
    </row>
    <row r="32" spans="1:38" s="1633" customFormat="1" ht="16.5" customHeight="1">
      <c r="A32" s="2277"/>
      <c r="B32" s="2280"/>
      <c r="C32" s="1762" t="s">
        <v>890</v>
      </c>
      <c r="D32" s="1763">
        <f aca="true" t="shared" si="16" ref="D32:Q32">+D31+D30+D27+D24</f>
        <v>0</v>
      </c>
      <c r="E32" s="1764">
        <f t="shared" si="16"/>
        <v>260039108</v>
      </c>
      <c r="F32" s="1765">
        <f t="shared" si="16"/>
        <v>0</v>
      </c>
      <c r="G32" s="1765">
        <f t="shared" si="16"/>
        <v>260039108</v>
      </c>
      <c r="H32" s="1763">
        <f t="shared" si="16"/>
        <v>0</v>
      </c>
      <c r="I32" s="1763">
        <f t="shared" si="16"/>
        <v>0</v>
      </c>
      <c r="J32" s="1763">
        <f t="shared" si="16"/>
        <v>36352032</v>
      </c>
      <c r="K32" s="1764">
        <f t="shared" si="16"/>
        <v>0</v>
      </c>
      <c r="L32" s="1764">
        <f t="shared" si="16"/>
        <v>20008000</v>
      </c>
      <c r="M32" s="1765">
        <f t="shared" si="16"/>
        <v>19008000</v>
      </c>
      <c r="N32" s="1766">
        <f t="shared" si="16"/>
        <v>56360032</v>
      </c>
      <c r="O32" s="1763">
        <f t="shared" si="16"/>
        <v>0</v>
      </c>
      <c r="P32" s="1763">
        <f t="shared" si="16"/>
        <v>17494605</v>
      </c>
      <c r="Q32" s="1767">
        <f t="shared" si="16"/>
        <v>333893745</v>
      </c>
      <c r="R32" s="1768" t="s">
        <v>890</v>
      </c>
      <c r="S32" s="1664"/>
      <c r="T32" s="1627"/>
      <c r="U32" s="1628"/>
      <c r="V32" s="2283"/>
      <c r="W32" s="2286"/>
      <c r="X32" s="1769" t="str">
        <f t="shared" si="3"/>
        <v>保険者計</v>
      </c>
      <c r="Y32" s="1763">
        <f aca="true" t="shared" si="17" ref="Y32:AE32">+Y31+Y30+Y27+Y24</f>
        <v>249274930</v>
      </c>
      <c r="Z32" s="1765">
        <f t="shared" si="17"/>
        <v>56010012</v>
      </c>
      <c r="AA32" s="1765">
        <f t="shared" si="17"/>
        <v>0</v>
      </c>
      <c r="AB32" s="1766">
        <f t="shared" si="17"/>
        <v>56010012</v>
      </c>
      <c r="AC32" s="1764">
        <f t="shared" si="17"/>
        <v>9655200</v>
      </c>
      <c r="AD32" s="1764">
        <f t="shared" si="17"/>
        <v>2688677</v>
      </c>
      <c r="AE32" s="1765">
        <f t="shared" si="17"/>
        <v>4009061</v>
      </c>
      <c r="AF32" s="1766">
        <f t="shared" si="6"/>
        <v>321637880</v>
      </c>
      <c r="AG32" s="1763">
        <f>+AG31+AG30+AG27+AG24</f>
        <v>12255865</v>
      </c>
      <c r="AH32" s="1763">
        <f>+AH31+AH30+AH27+AH24</f>
        <v>110236757</v>
      </c>
      <c r="AI32" s="1767">
        <f>+AI31+AI30+AI27+AI24</f>
        <v>32867526</v>
      </c>
      <c r="AJ32" s="1770" t="s">
        <v>890</v>
      </c>
      <c r="AK32" s="1632"/>
      <c r="AL32" s="1669"/>
    </row>
    <row r="33" spans="1:38" s="1633" customFormat="1" ht="16.5" customHeight="1">
      <c r="A33" s="2263">
        <v>62</v>
      </c>
      <c r="B33" s="2266" t="s">
        <v>1018</v>
      </c>
      <c r="C33" s="1709" t="s">
        <v>892</v>
      </c>
      <c r="D33" s="1710">
        <v>0</v>
      </c>
      <c r="E33" s="1711">
        <v>17767909</v>
      </c>
      <c r="F33" s="1712">
        <v>0</v>
      </c>
      <c r="G33" s="1712">
        <f t="shared" si="10"/>
        <v>17767909</v>
      </c>
      <c r="H33" s="1710">
        <v>0</v>
      </c>
      <c r="I33" s="1710">
        <v>0</v>
      </c>
      <c r="J33" s="1710">
        <v>19630000</v>
      </c>
      <c r="K33" s="1711">
        <v>0</v>
      </c>
      <c r="L33" s="1711">
        <v>423000</v>
      </c>
      <c r="M33" s="1712">
        <v>0</v>
      </c>
      <c r="N33" s="1713">
        <f t="shared" si="2"/>
        <v>20053000</v>
      </c>
      <c r="O33" s="1710">
        <v>194</v>
      </c>
      <c r="P33" s="1710">
        <v>1044998</v>
      </c>
      <c r="Q33" s="1714">
        <f t="shared" si="5"/>
        <v>38866101</v>
      </c>
      <c r="R33" s="1715" t="s">
        <v>894</v>
      </c>
      <c r="S33" s="1664"/>
      <c r="T33" s="1627"/>
      <c r="U33" s="1628"/>
      <c r="V33" s="2269">
        <v>62</v>
      </c>
      <c r="W33" s="2272" t="s">
        <v>1018</v>
      </c>
      <c r="X33" s="1718" t="str">
        <f t="shared" si="3"/>
        <v> 照来診療所</v>
      </c>
      <c r="Y33" s="1710">
        <v>28522278</v>
      </c>
      <c r="Z33" s="1712">
        <v>10329129</v>
      </c>
      <c r="AA33" s="1712">
        <v>0</v>
      </c>
      <c r="AB33" s="1713">
        <f t="shared" si="9"/>
        <v>10329129</v>
      </c>
      <c r="AC33" s="1711">
        <v>0</v>
      </c>
      <c r="AD33" s="1711">
        <v>14075</v>
      </c>
      <c r="AE33" s="1712">
        <v>0</v>
      </c>
      <c r="AF33" s="1713">
        <f t="shared" si="6"/>
        <v>38865482</v>
      </c>
      <c r="AG33" s="1710">
        <f t="shared" si="4"/>
        <v>619</v>
      </c>
      <c r="AH33" s="1710">
        <v>0</v>
      </c>
      <c r="AI33" s="1714">
        <v>0</v>
      </c>
      <c r="AJ33" s="1719" t="s">
        <v>894</v>
      </c>
      <c r="AK33" s="1632"/>
      <c r="AL33" s="1669"/>
    </row>
    <row r="34" spans="1:38" s="1633" customFormat="1" ht="16.5" customHeight="1">
      <c r="A34" s="2264"/>
      <c r="B34" s="2267"/>
      <c r="C34" s="1709" t="s">
        <v>1019</v>
      </c>
      <c r="D34" s="1710">
        <v>0</v>
      </c>
      <c r="E34" s="1711">
        <v>751418</v>
      </c>
      <c r="F34" s="1712">
        <v>0</v>
      </c>
      <c r="G34" s="1712">
        <f t="shared" si="10"/>
        <v>751418</v>
      </c>
      <c r="H34" s="1710">
        <v>0</v>
      </c>
      <c r="I34" s="1710">
        <v>0</v>
      </c>
      <c r="J34" s="1710">
        <v>6990000</v>
      </c>
      <c r="K34" s="1711">
        <v>0</v>
      </c>
      <c r="L34" s="1711">
        <v>1165000</v>
      </c>
      <c r="M34" s="1712">
        <v>1165000</v>
      </c>
      <c r="N34" s="1713">
        <f t="shared" si="2"/>
        <v>8155000</v>
      </c>
      <c r="O34" s="1710">
        <v>492</v>
      </c>
      <c r="P34" s="1710">
        <v>45313</v>
      </c>
      <c r="Q34" s="1714">
        <f t="shared" si="5"/>
        <v>8952223</v>
      </c>
      <c r="R34" s="1715" t="s">
        <v>1020</v>
      </c>
      <c r="S34" s="1664"/>
      <c r="T34" s="1627"/>
      <c r="U34" s="1628"/>
      <c r="V34" s="2270"/>
      <c r="W34" s="2273"/>
      <c r="X34" s="1718" t="str">
        <f t="shared" si="3"/>
        <v> 八田診療所</v>
      </c>
      <c r="Y34" s="1710">
        <v>7250822</v>
      </c>
      <c r="Z34" s="1712">
        <v>1685452</v>
      </c>
      <c r="AA34" s="1712">
        <v>0</v>
      </c>
      <c r="AB34" s="1713">
        <f t="shared" si="9"/>
        <v>1685452</v>
      </c>
      <c r="AC34" s="1711">
        <v>0</v>
      </c>
      <c r="AD34" s="1711">
        <v>15600</v>
      </c>
      <c r="AE34" s="1712">
        <v>0</v>
      </c>
      <c r="AF34" s="1713">
        <f t="shared" si="6"/>
        <v>8951874</v>
      </c>
      <c r="AG34" s="1710">
        <f t="shared" si="4"/>
        <v>349</v>
      </c>
      <c r="AH34" s="1710">
        <v>0</v>
      </c>
      <c r="AI34" s="1714">
        <v>0</v>
      </c>
      <c r="AJ34" s="1719" t="s">
        <v>1020</v>
      </c>
      <c r="AK34" s="1632"/>
      <c r="AL34" s="1669"/>
    </row>
    <row r="35" spans="1:38" s="1633" customFormat="1" ht="16.5" customHeight="1">
      <c r="A35" s="2264"/>
      <c r="B35" s="2267"/>
      <c r="C35" s="1709" t="s">
        <v>1021</v>
      </c>
      <c r="D35" s="1710">
        <v>0</v>
      </c>
      <c r="E35" s="1711">
        <v>40134725</v>
      </c>
      <c r="F35" s="1712">
        <v>0</v>
      </c>
      <c r="G35" s="1712">
        <f t="shared" si="10"/>
        <v>40134725</v>
      </c>
      <c r="H35" s="1710">
        <v>0</v>
      </c>
      <c r="I35" s="1710">
        <v>0</v>
      </c>
      <c r="J35" s="1710">
        <v>16494000</v>
      </c>
      <c r="K35" s="1711">
        <v>0</v>
      </c>
      <c r="L35" s="1711">
        <v>2371000</v>
      </c>
      <c r="M35" s="1712">
        <v>0</v>
      </c>
      <c r="N35" s="1713">
        <f t="shared" si="2"/>
        <v>18865000</v>
      </c>
      <c r="O35" s="1710">
        <v>892</v>
      </c>
      <c r="P35" s="1710">
        <v>1700904</v>
      </c>
      <c r="Q35" s="1714">
        <f t="shared" si="5"/>
        <v>60701521</v>
      </c>
      <c r="R35" s="1715" t="s">
        <v>901</v>
      </c>
      <c r="S35" s="1664"/>
      <c r="T35" s="1627"/>
      <c r="U35" s="1628"/>
      <c r="V35" s="2270"/>
      <c r="W35" s="2273"/>
      <c r="X35" s="1718" t="str">
        <f t="shared" si="3"/>
        <v> 歯科診療所</v>
      </c>
      <c r="Y35" s="1710">
        <v>50841851</v>
      </c>
      <c r="Z35" s="1712">
        <v>9820914</v>
      </c>
      <c r="AA35" s="1712">
        <v>0</v>
      </c>
      <c r="AB35" s="1713">
        <f t="shared" si="9"/>
        <v>9820914</v>
      </c>
      <c r="AC35" s="1711">
        <v>0</v>
      </c>
      <c r="AD35" s="1711">
        <v>38621</v>
      </c>
      <c r="AE35" s="1712">
        <v>0</v>
      </c>
      <c r="AF35" s="1713">
        <f t="shared" si="6"/>
        <v>60701386</v>
      </c>
      <c r="AG35" s="1710">
        <f t="shared" si="4"/>
        <v>135</v>
      </c>
      <c r="AH35" s="1710">
        <v>0</v>
      </c>
      <c r="AI35" s="1714">
        <v>0</v>
      </c>
      <c r="AJ35" s="1719" t="s">
        <v>901</v>
      </c>
      <c r="AK35" s="1632"/>
      <c r="AL35" s="1669"/>
    </row>
    <row r="36" spans="1:37" s="1633" customFormat="1" ht="16.5" customHeight="1">
      <c r="A36" s="2265"/>
      <c r="B36" s="2268"/>
      <c r="C36" s="1762" t="s">
        <v>890</v>
      </c>
      <c r="D36" s="1763">
        <f>SUM(D33:D35)</f>
        <v>0</v>
      </c>
      <c r="E36" s="1764">
        <f aca="true" t="shared" si="18" ref="E36:Q36">SUM(E33:E35)</f>
        <v>58654052</v>
      </c>
      <c r="F36" s="1765">
        <f t="shared" si="18"/>
        <v>0</v>
      </c>
      <c r="G36" s="1765">
        <f t="shared" si="18"/>
        <v>58654052</v>
      </c>
      <c r="H36" s="1763">
        <f t="shared" si="18"/>
        <v>0</v>
      </c>
      <c r="I36" s="1763">
        <f t="shared" si="18"/>
        <v>0</v>
      </c>
      <c r="J36" s="1763">
        <f t="shared" si="18"/>
        <v>43114000</v>
      </c>
      <c r="K36" s="1764">
        <f t="shared" si="18"/>
        <v>0</v>
      </c>
      <c r="L36" s="1764">
        <f t="shared" si="18"/>
        <v>3959000</v>
      </c>
      <c r="M36" s="1765">
        <f t="shared" si="18"/>
        <v>1165000</v>
      </c>
      <c r="N36" s="1766">
        <f t="shared" si="18"/>
        <v>47073000</v>
      </c>
      <c r="O36" s="1763">
        <f t="shared" si="18"/>
        <v>1578</v>
      </c>
      <c r="P36" s="1763">
        <f t="shared" si="18"/>
        <v>2791215</v>
      </c>
      <c r="Q36" s="1767">
        <f t="shared" si="18"/>
        <v>108519845</v>
      </c>
      <c r="R36" s="1768" t="s">
        <v>890</v>
      </c>
      <c r="S36" s="1664"/>
      <c r="T36" s="1627"/>
      <c r="U36" s="1628"/>
      <c r="V36" s="2271"/>
      <c r="W36" s="2274"/>
      <c r="X36" s="1769" t="str">
        <f t="shared" si="3"/>
        <v>保険者計</v>
      </c>
      <c r="Y36" s="1763">
        <f aca="true" t="shared" si="19" ref="Y36:AI36">SUM(Y33:Y35)</f>
        <v>86614951</v>
      </c>
      <c r="Z36" s="1765">
        <f t="shared" si="19"/>
        <v>21835495</v>
      </c>
      <c r="AA36" s="1765">
        <f t="shared" si="19"/>
        <v>0</v>
      </c>
      <c r="AB36" s="1766">
        <f t="shared" si="19"/>
        <v>21835495</v>
      </c>
      <c r="AC36" s="1764">
        <f t="shared" si="19"/>
        <v>0</v>
      </c>
      <c r="AD36" s="1764">
        <f t="shared" si="19"/>
        <v>68296</v>
      </c>
      <c r="AE36" s="1765">
        <f t="shared" si="19"/>
        <v>0</v>
      </c>
      <c r="AF36" s="1766">
        <f t="shared" si="6"/>
        <v>108518742</v>
      </c>
      <c r="AG36" s="1763">
        <f t="shared" si="19"/>
        <v>1103</v>
      </c>
      <c r="AH36" s="1763">
        <f t="shared" si="19"/>
        <v>0</v>
      </c>
      <c r="AI36" s="1767">
        <f t="shared" si="19"/>
        <v>0</v>
      </c>
      <c r="AJ36" s="1770" t="s">
        <v>890</v>
      </c>
      <c r="AK36" s="1632"/>
    </row>
    <row r="37" spans="1:38" s="1633" customFormat="1" ht="16.5" customHeight="1">
      <c r="A37" s="2263" t="s">
        <v>450</v>
      </c>
      <c r="B37" s="2266" t="s">
        <v>1090</v>
      </c>
      <c r="C37" s="1709" t="s">
        <v>903</v>
      </c>
      <c r="D37" s="1710">
        <v>0</v>
      </c>
      <c r="E37" s="1711">
        <v>16182546</v>
      </c>
      <c r="F37" s="1712">
        <v>61950</v>
      </c>
      <c r="G37" s="1712">
        <f t="shared" si="10"/>
        <v>16244496</v>
      </c>
      <c r="H37" s="1710">
        <v>0</v>
      </c>
      <c r="I37" s="1710">
        <v>0</v>
      </c>
      <c r="J37" s="1710">
        <v>15057512</v>
      </c>
      <c r="K37" s="1711">
        <v>0</v>
      </c>
      <c r="L37" s="1711">
        <v>7947000</v>
      </c>
      <c r="M37" s="1712">
        <v>7947000</v>
      </c>
      <c r="N37" s="1713">
        <f t="shared" si="2"/>
        <v>23004512</v>
      </c>
      <c r="O37" s="1710">
        <v>0</v>
      </c>
      <c r="P37" s="1710">
        <v>692064</v>
      </c>
      <c r="Q37" s="1714">
        <f t="shared" si="5"/>
        <v>39941072</v>
      </c>
      <c r="R37" s="1715" t="s">
        <v>906</v>
      </c>
      <c r="S37" s="1664"/>
      <c r="T37" s="1627"/>
      <c r="U37" s="1628"/>
      <c r="V37" s="2269">
        <v>65</v>
      </c>
      <c r="W37" s="2272" t="s">
        <v>1090</v>
      </c>
      <c r="X37" s="1718" t="str">
        <f t="shared" si="3"/>
        <v> 建屋診療所</v>
      </c>
      <c r="Y37" s="1710">
        <v>33144801</v>
      </c>
      <c r="Z37" s="1712">
        <v>6796271</v>
      </c>
      <c r="AA37" s="1712">
        <v>0</v>
      </c>
      <c r="AB37" s="1713">
        <f t="shared" si="9"/>
        <v>6796271</v>
      </c>
      <c r="AC37" s="1711">
        <v>0</v>
      </c>
      <c r="AD37" s="1711">
        <v>0</v>
      </c>
      <c r="AE37" s="1712">
        <v>0</v>
      </c>
      <c r="AF37" s="1713">
        <f>SUM(Y37:AE37)-AB37</f>
        <v>39941072</v>
      </c>
      <c r="AG37" s="1710">
        <f t="shared" si="4"/>
        <v>0</v>
      </c>
      <c r="AH37" s="1710">
        <v>0</v>
      </c>
      <c r="AI37" s="1714">
        <v>0</v>
      </c>
      <c r="AJ37" s="1719" t="s">
        <v>906</v>
      </c>
      <c r="AK37" s="1632"/>
      <c r="AL37" s="1669"/>
    </row>
    <row r="38" spans="1:37" s="1633" customFormat="1" ht="16.5" customHeight="1">
      <c r="A38" s="2264"/>
      <c r="B38" s="2267"/>
      <c r="C38" s="1671" t="s">
        <v>907</v>
      </c>
      <c r="D38" s="1672">
        <v>0</v>
      </c>
      <c r="E38" s="1673">
        <v>57991215</v>
      </c>
      <c r="F38" s="1674">
        <v>25280</v>
      </c>
      <c r="G38" s="1712">
        <f t="shared" si="10"/>
        <v>58016495</v>
      </c>
      <c r="H38" s="1672">
        <v>0</v>
      </c>
      <c r="I38" s="1672">
        <v>0</v>
      </c>
      <c r="J38" s="1672">
        <v>21454100</v>
      </c>
      <c r="K38" s="1673">
        <v>0</v>
      </c>
      <c r="L38" s="1673">
        <v>0</v>
      </c>
      <c r="M38" s="1674">
        <v>0</v>
      </c>
      <c r="N38" s="1676">
        <f t="shared" si="2"/>
        <v>21454100</v>
      </c>
      <c r="O38" s="1672">
        <v>0</v>
      </c>
      <c r="P38" s="1672">
        <v>4349001</v>
      </c>
      <c r="Q38" s="1714">
        <f t="shared" si="5"/>
        <v>83819596</v>
      </c>
      <c r="R38" s="1677" t="s">
        <v>908</v>
      </c>
      <c r="S38" s="1664"/>
      <c r="T38" s="1627"/>
      <c r="U38" s="1628"/>
      <c r="V38" s="2270"/>
      <c r="W38" s="2273"/>
      <c r="X38" s="1678" t="str">
        <f t="shared" si="3"/>
        <v> 大屋診療所</v>
      </c>
      <c r="Y38" s="1672">
        <v>47256737</v>
      </c>
      <c r="Z38" s="1674">
        <v>36562859</v>
      </c>
      <c r="AA38" s="1674">
        <v>0</v>
      </c>
      <c r="AB38" s="1676">
        <f t="shared" si="9"/>
        <v>36562859</v>
      </c>
      <c r="AC38" s="1673">
        <v>0</v>
      </c>
      <c r="AD38" s="1673">
        <v>0</v>
      </c>
      <c r="AE38" s="1674">
        <v>0</v>
      </c>
      <c r="AF38" s="1676">
        <f t="shared" si="6"/>
        <v>83819596</v>
      </c>
      <c r="AG38" s="1672">
        <f t="shared" si="4"/>
        <v>0</v>
      </c>
      <c r="AH38" s="1672">
        <v>0</v>
      </c>
      <c r="AI38" s="1675">
        <v>0</v>
      </c>
      <c r="AJ38" s="1680" t="s">
        <v>908</v>
      </c>
      <c r="AK38" s="1632"/>
    </row>
    <row r="39" spans="1:38" s="1633" customFormat="1" ht="16.5" customHeight="1">
      <c r="A39" s="2264"/>
      <c r="B39" s="2267"/>
      <c r="C39" s="1709" t="s">
        <v>1091</v>
      </c>
      <c r="D39" s="1710">
        <v>0</v>
      </c>
      <c r="E39" s="1711">
        <v>17263814</v>
      </c>
      <c r="F39" s="1712">
        <v>0</v>
      </c>
      <c r="G39" s="1712">
        <f t="shared" si="10"/>
        <v>17263814</v>
      </c>
      <c r="H39" s="1710">
        <v>0</v>
      </c>
      <c r="I39" s="1710">
        <v>279000</v>
      </c>
      <c r="J39" s="1710">
        <v>10523478</v>
      </c>
      <c r="K39" s="1711">
        <v>0</v>
      </c>
      <c r="L39" s="1711">
        <v>13108000</v>
      </c>
      <c r="M39" s="1712">
        <v>13108000</v>
      </c>
      <c r="N39" s="1713">
        <f t="shared" si="2"/>
        <v>23631478</v>
      </c>
      <c r="O39" s="1710">
        <v>0</v>
      </c>
      <c r="P39" s="1710">
        <v>2199910</v>
      </c>
      <c r="Q39" s="1714">
        <f t="shared" si="5"/>
        <v>43374202</v>
      </c>
      <c r="R39" s="1715" t="s">
        <v>1024</v>
      </c>
      <c r="S39" s="1664"/>
      <c r="T39" s="1627"/>
      <c r="U39" s="1628"/>
      <c r="V39" s="2270"/>
      <c r="W39" s="2273"/>
      <c r="X39" s="1718" t="str">
        <f t="shared" si="3"/>
        <v>大屋歯科診療所</v>
      </c>
      <c r="Y39" s="1771">
        <v>38456329</v>
      </c>
      <c r="Z39" s="1772">
        <v>4917873</v>
      </c>
      <c r="AA39" s="1772">
        <v>0</v>
      </c>
      <c r="AB39" s="1773">
        <f t="shared" si="9"/>
        <v>4917873</v>
      </c>
      <c r="AC39" s="1774">
        <v>0</v>
      </c>
      <c r="AD39" s="1774">
        <v>0</v>
      </c>
      <c r="AE39" s="1772">
        <v>0</v>
      </c>
      <c r="AF39" s="1713">
        <f t="shared" si="6"/>
        <v>43374202</v>
      </c>
      <c r="AG39" s="1710">
        <f t="shared" si="4"/>
        <v>0</v>
      </c>
      <c r="AH39" s="1710">
        <v>0</v>
      </c>
      <c r="AI39" s="1714">
        <v>0</v>
      </c>
      <c r="AJ39" s="1719" t="s">
        <v>1024</v>
      </c>
      <c r="AK39" s="1632"/>
      <c r="AL39" s="1669"/>
    </row>
    <row r="40" spans="1:38" s="1633" customFormat="1" ht="16.5" customHeight="1">
      <c r="A40" s="2264"/>
      <c r="B40" s="2267"/>
      <c r="C40" s="1709" t="s">
        <v>911</v>
      </c>
      <c r="D40" s="1710">
        <v>0</v>
      </c>
      <c r="E40" s="1711">
        <v>78979171</v>
      </c>
      <c r="F40" s="1712">
        <v>0</v>
      </c>
      <c r="G40" s="1712">
        <f t="shared" si="10"/>
        <v>78979171</v>
      </c>
      <c r="H40" s="1710">
        <v>0</v>
      </c>
      <c r="I40" s="1710">
        <v>0</v>
      </c>
      <c r="J40" s="1710">
        <v>3506290</v>
      </c>
      <c r="K40" s="1711">
        <v>0</v>
      </c>
      <c r="L40" s="1711">
        <v>1451000</v>
      </c>
      <c r="M40" s="1712">
        <v>1451000</v>
      </c>
      <c r="N40" s="1713">
        <f t="shared" si="2"/>
        <v>4957290</v>
      </c>
      <c r="O40" s="1710">
        <v>0</v>
      </c>
      <c r="P40" s="1710">
        <v>1259657</v>
      </c>
      <c r="Q40" s="1714">
        <f t="shared" si="5"/>
        <v>85196118</v>
      </c>
      <c r="R40" s="1715" t="s">
        <v>913</v>
      </c>
      <c r="S40" s="1664"/>
      <c r="T40" s="1627"/>
      <c r="U40" s="1628"/>
      <c r="V40" s="2270"/>
      <c r="W40" s="2273"/>
      <c r="X40" s="1718" t="str">
        <f t="shared" si="3"/>
        <v> 出合診療所</v>
      </c>
      <c r="Y40" s="1771">
        <v>46045645</v>
      </c>
      <c r="Z40" s="1772">
        <v>39150473</v>
      </c>
      <c r="AA40" s="1772">
        <v>0</v>
      </c>
      <c r="AB40" s="1773">
        <f t="shared" si="9"/>
        <v>39150473</v>
      </c>
      <c r="AC40" s="1774">
        <v>0</v>
      </c>
      <c r="AD40" s="1774">
        <v>0</v>
      </c>
      <c r="AE40" s="1772">
        <v>0</v>
      </c>
      <c r="AF40" s="1713">
        <f t="shared" si="6"/>
        <v>85196118</v>
      </c>
      <c r="AG40" s="1710">
        <f t="shared" si="4"/>
        <v>0</v>
      </c>
      <c r="AH40" s="1710">
        <v>0</v>
      </c>
      <c r="AI40" s="1714">
        <v>0</v>
      </c>
      <c r="AJ40" s="1719" t="s">
        <v>913</v>
      </c>
      <c r="AK40" s="1632"/>
      <c r="AL40" s="1669"/>
    </row>
    <row r="41" spans="1:38" s="1633" customFormat="1" ht="16.5" customHeight="1">
      <c r="A41" s="2264"/>
      <c r="B41" s="2267"/>
      <c r="C41" s="1709" t="s">
        <v>914</v>
      </c>
      <c r="D41" s="1710">
        <v>0</v>
      </c>
      <c r="E41" s="1711">
        <v>158778703</v>
      </c>
      <c r="F41" s="1712">
        <v>685180</v>
      </c>
      <c r="G41" s="1712">
        <f t="shared" si="10"/>
        <v>159463883</v>
      </c>
      <c r="H41" s="1710">
        <v>0</v>
      </c>
      <c r="I41" s="1710">
        <v>0</v>
      </c>
      <c r="J41" s="1710">
        <v>0</v>
      </c>
      <c r="K41" s="1711">
        <v>0</v>
      </c>
      <c r="L41" s="1711">
        <v>0</v>
      </c>
      <c r="M41" s="1712">
        <v>0</v>
      </c>
      <c r="N41" s="1713">
        <f t="shared" si="2"/>
        <v>0</v>
      </c>
      <c r="O41" s="1710">
        <v>70165685</v>
      </c>
      <c r="P41" s="1710">
        <v>7240115</v>
      </c>
      <c r="Q41" s="1714">
        <f t="shared" si="5"/>
        <v>236869683</v>
      </c>
      <c r="R41" s="1715" t="s">
        <v>1025</v>
      </c>
      <c r="S41" s="1664"/>
      <c r="T41" s="1627"/>
      <c r="U41" s="1628"/>
      <c r="V41" s="2270"/>
      <c r="W41" s="2273"/>
      <c r="X41" s="1718" t="str">
        <f t="shared" si="3"/>
        <v> 大谷診療所</v>
      </c>
      <c r="Y41" s="1771">
        <v>50272362</v>
      </c>
      <c r="Z41" s="1772">
        <v>86677843</v>
      </c>
      <c r="AA41" s="1772">
        <v>0</v>
      </c>
      <c r="AB41" s="1773">
        <f t="shared" si="9"/>
        <v>86677843</v>
      </c>
      <c r="AC41" s="1774">
        <v>0</v>
      </c>
      <c r="AD41" s="1774">
        <v>0</v>
      </c>
      <c r="AE41" s="1772">
        <v>0</v>
      </c>
      <c r="AF41" s="1713">
        <f t="shared" si="6"/>
        <v>136950205</v>
      </c>
      <c r="AG41" s="1710">
        <f t="shared" si="4"/>
        <v>99919478</v>
      </c>
      <c r="AH41" s="1710">
        <v>0</v>
      </c>
      <c r="AI41" s="1714">
        <v>0</v>
      </c>
      <c r="AJ41" s="1719" t="s">
        <v>1025</v>
      </c>
      <c r="AK41" s="1632"/>
      <c r="AL41" s="1669"/>
    </row>
    <row r="42" spans="1:38" s="1633" customFormat="1" ht="16.5" customHeight="1">
      <c r="A42" s="2265"/>
      <c r="B42" s="2268"/>
      <c r="C42" s="1762" t="s">
        <v>890</v>
      </c>
      <c r="D42" s="1763">
        <f>+D41+D40+D39+D37</f>
        <v>0</v>
      </c>
      <c r="E42" s="1764">
        <f aca="true" t="shared" si="20" ref="E42:Q42">+E41+E40+E39+E37</f>
        <v>271204234</v>
      </c>
      <c r="F42" s="1765">
        <f t="shared" si="20"/>
        <v>747130</v>
      </c>
      <c r="G42" s="1765">
        <f t="shared" si="20"/>
        <v>271951364</v>
      </c>
      <c r="H42" s="1763">
        <f t="shared" si="20"/>
        <v>0</v>
      </c>
      <c r="I42" s="1763">
        <f t="shared" si="20"/>
        <v>279000</v>
      </c>
      <c r="J42" s="1763">
        <f t="shared" si="20"/>
        <v>29087280</v>
      </c>
      <c r="K42" s="1764">
        <f t="shared" si="20"/>
        <v>0</v>
      </c>
      <c r="L42" s="1764">
        <f t="shared" si="20"/>
        <v>22506000</v>
      </c>
      <c r="M42" s="1765">
        <f t="shared" si="20"/>
        <v>22506000</v>
      </c>
      <c r="N42" s="1766">
        <f t="shared" si="20"/>
        <v>51593280</v>
      </c>
      <c r="O42" s="1763">
        <f t="shared" si="20"/>
        <v>70165685</v>
      </c>
      <c r="P42" s="1763">
        <f t="shared" si="20"/>
        <v>11391746</v>
      </c>
      <c r="Q42" s="1767">
        <f t="shared" si="20"/>
        <v>405381075</v>
      </c>
      <c r="R42" s="1768" t="s">
        <v>890</v>
      </c>
      <c r="S42" s="1664"/>
      <c r="T42" s="1627"/>
      <c r="U42" s="1628"/>
      <c r="V42" s="2271"/>
      <c r="W42" s="2274"/>
      <c r="X42" s="1769" t="str">
        <f t="shared" si="3"/>
        <v>保険者計</v>
      </c>
      <c r="Y42" s="1775">
        <f aca="true" t="shared" si="21" ref="Y42:AI42">+Y41+Y40+Y39+Y37</f>
        <v>167919137</v>
      </c>
      <c r="Z42" s="1776">
        <f t="shared" si="21"/>
        <v>137542460</v>
      </c>
      <c r="AA42" s="1776">
        <f t="shared" si="21"/>
        <v>0</v>
      </c>
      <c r="AB42" s="1777">
        <f t="shared" si="21"/>
        <v>137542460</v>
      </c>
      <c r="AC42" s="1778">
        <f t="shared" si="21"/>
        <v>0</v>
      </c>
      <c r="AD42" s="1778">
        <f t="shared" si="21"/>
        <v>0</v>
      </c>
      <c r="AE42" s="1776">
        <f t="shared" si="21"/>
        <v>0</v>
      </c>
      <c r="AF42" s="1766">
        <f t="shared" si="21"/>
        <v>305461597</v>
      </c>
      <c r="AG42" s="1763">
        <f t="shared" si="21"/>
        <v>99919478</v>
      </c>
      <c r="AH42" s="1763">
        <f t="shared" si="21"/>
        <v>0</v>
      </c>
      <c r="AI42" s="1767">
        <f t="shared" si="21"/>
        <v>0</v>
      </c>
      <c r="AJ42" s="1770" t="s">
        <v>890</v>
      </c>
      <c r="AK42" s="1632"/>
      <c r="AL42" s="1669"/>
    </row>
    <row r="43" spans="1:38" s="1633" customFormat="1" ht="16.5" customHeight="1">
      <c r="A43" s="1708">
        <v>73</v>
      </c>
      <c r="B43" s="1670" t="s">
        <v>1026</v>
      </c>
      <c r="C43" s="1709" t="s">
        <v>918</v>
      </c>
      <c r="D43" s="1710">
        <v>0</v>
      </c>
      <c r="E43" s="1711">
        <v>150081711</v>
      </c>
      <c r="F43" s="1712">
        <v>8617744</v>
      </c>
      <c r="G43" s="1712">
        <f t="shared" si="10"/>
        <v>158699455</v>
      </c>
      <c r="H43" s="1710">
        <v>0</v>
      </c>
      <c r="I43" s="1710">
        <v>0</v>
      </c>
      <c r="J43" s="1710">
        <v>37554918</v>
      </c>
      <c r="K43" s="1711">
        <v>16976000</v>
      </c>
      <c r="L43" s="1711">
        <v>277000</v>
      </c>
      <c r="M43" s="1712">
        <v>0</v>
      </c>
      <c r="N43" s="1713">
        <f t="shared" si="2"/>
        <v>54807918</v>
      </c>
      <c r="O43" s="1710">
        <v>8436875</v>
      </c>
      <c r="P43" s="1710">
        <v>3218315</v>
      </c>
      <c r="Q43" s="1714">
        <f t="shared" si="5"/>
        <v>225162563</v>
      </c>
      <c r="R43" s="1715" t="s">
        <v>921</v>
      </c>
      <c r="S43" s="1664"/>
      <c r="T43" s="1627"/>
      <c r="U43" s="1628"/>
      <c r="V43" s="1716">
        <v>73</v>
      </c>
      <c r="W43" s="1717" t="s">
        <v>1026</v>
      </c>
      <c r="X43" s="1718" t="str">
        <f t="shared" si="3"/>
        <v> 青垣診療所</v>
      </c>
      <c r="Y43" s="1710">
        <v>148734860</v>
      </c>
      <c r="Z43" s="1712">
        <v>21840072</v>
      </c>
      <c r="AA43" s="1712">
        <v>1054627</v>
      </c>
      <c r="AB43" s="1713">
        <f t="shared" si="9"/>
        <v>22894699</v>
      </c>
      <c r="AC43" s="1711">
        <v>0</v>
      </c>
      <c r="AD43" s="1711">
        <v>37554918</v>
      </c>
      <c r="AE43" s="1712">
        <v>98957</v>
      </c>
      <c r="AF43" s="1713">
        <f t="shared" si="6"/>
        <v>209283434</v>
      </c>
      <c r="AG43" s="1710">
        <f t="shared" si="4"/>
        <v>15879129</v>
      </c>
      <c r="AH43" s="1710">
        <v>15904534</v>
      </c>
      <c r="AI43" s="1714">
        <v>442519722</v>
      </c>
      <c r="AJ43" s="1719" t="s">
        <v>921</v>
      </c>
      <c r="AK43" s="1632"/>
      <c r="AL43" s="1669"/>
    </row>
    <row r="44" spans="1:38" s="1633" customFormat="1" ht="16.5" customHeight="1">
      <c r="A44" s="2275">
        <v>79</v>
      </c>
      <c r="B44" s="2278" t="s">
        <v>923</v>
      </c>
      <c r="C44" s="1709" t="s">
        <v>924</v>
      </c>
      <c r="D44" s="1710">
        <v>0</v>
      </c>
      <c r="E44" s="1711">
        <v>31080819</v>
      </c>
      <c r="F44" s="1712">
        <v>742173</v>
      </c>
      <c r="G44" s="1712">
        <f t="shared" si="10"/>
        <v>31822992</v>
      </c>
      <c r="H44" s="1710">
        <v>0</v>
      </c>
      <c r="I44" s="1710">
        <v>0</v>
      </c>
      <c r="J44" s="1710">
        <v>32800000</v>
      </c>
      <c r="K44" s="1711">
        <v>0</v>
      </c>
      <c r="L44" s="1711">
        <v>0</v>
      </c>
      <c r="M44" s="1712">
        <v>0</v>
      </c>
      <c r="N44" s="1713">
        <f t="shared" si="2"/>
        <v>32800000</v>
      </c>
      <c r="O44" s="1710">
        <v>174827</v>
      </c>
      <c r="P44" s="1710">
        <v>981044</v>
      </c>
      <c r="Q44" s="1714">
        <f t="shared" si="5"/>
        <v>65778863</v>
      </c>
      <c r="R44" s="1715" t="s">
        <v>1092</v>
      </c>
      <c r="S44" s="1664"/>
      <c r="T44" s="1627"/>
      <c r="U44" s="1628"/>
      <c r="V44" s="2281">
        <v>79</v>
      </c>
      <c r="W44" s="2284" t="s">
        <v>923</v>
      </c>
      <c r="X44" s="1718" t="str">
        <f t="shared" si="3"/>
        <v> 東雲診療所</v>
      </c>
      <c r="Y44" s="1710">
        <v>48025968</v>
      </c>
      <c r="Z44" s="1712">
        <v>21052844</v>
      </c>
      <c r="AA44" s="1712">
        <v>0</v>
      </c>
      <c r="AB44" s="1713">
        <f t="shared" si="9"/>
        <v>21052844</v>
      </c>
      <c r="AC44" s="1711">
        <v>0</v>
      </c>
      <c r="AD44" s="1711">
        <v>0</v>
      </c>
      <c r="AE44" s="1712">
        <v>0</v>
      </c>
      <c r="AF44" s="1713">
        <f t="shared" si="6"/>
        <v>69078812</v>
      </c>
      <c r="AG44" s="1710">
        <f t="shared" si="4"/>
        <v>-3299949</v>
      </c>
      <c r="AH44" s="1710">
        <v>0</v>
      </c>
      <c r="AI44" s="1714">
        <v>0</v>
      </c>
      <c r="AJ44" s="1719" t="s">
        <v>926</v>
      </c>
      <c r="AK44" s="1632"/>
      <c r="AL44" s="1669"/>
    </row>
    <row r="45" spans="1:38" s="1633" customFormat="1" ht="16.5" customHeight="1">
      <c r="A45" s="2276"/>
      <c r="B45" s="2279"/>
      <c r="C45" s="1779" t="s">
        <v>927</v>
      </c>
      <c r="D45" s="1780">
        <v>0</v>
      </c>
      <c r="E45" s="1781">
        <v>5141275</v>
      </c>
      <c r="F45" s="1782">
        <v>43948</v>
      </c>
      <c r="G45" s="1782">
        <f t="shared" si="10"/>
        <v>5185223</v>
      </c>
      <c r="H45" s="1780">
        <v>0</v>
      </c>
      <c r="I45" s="1780">
        <v>0</v>
      </c>
      <c r="J45" s="1780">
        <v>0</v>
      </c>
      <c r="K45" s="1781">
        <v>0</v>
      </c>
      <c r="L45" s="1781">
        <v>2069000</v>
      </c>
      <c r="M45" s="1782">
        <v>2069000</v>
      </c>
      <c r="N45" s="1783">
        <f t="shared" si="2"/>
        <v>2069000</v>
      </c>
      <c r="O45" s="1780">
        <v>0</v>
      </c>
      <c r="P45" s="1780">
        <v>167579</v>
      </c>
      <c r="Q45" s="1784">
        <f t="shared" si="5"/>
        <v>7421802</v>
      </c>
      <c r="R45" s="1785" t="s">
        <v>929</v>
      </c>
      <c r="S45" s="1664"/>
      <c r="T45" s="1627"/>
      <c r="U45" s="1628"/>
      <c r="V45" s="2282"/>
      <c r="W45" s="2285"/>
      <c r="X45" s="1786" t="str">
        <f t="shared" si="3"/>
        <v> 後川診療所</v>
      </c>
      <c r="Y45" s="1780">
        <v>631506</v>
      </c>
      <c r="Z45" s="1782">
        <v>3322648</v>
      </c>
      <c r="AA45" s="1782">
        <v>0</v>
      </c>
      <c r="AB45" s="1783">
        <f t="shared" si="9"/>
        <v>3322648</v>
      </c>
      <c r="AC45" s="1781">
        <v>0</v>
      </c>
      <c r="AD45" s="1781">
        <v>0</v>
      </c>
      <c r="AE45" s="1782">
        <v>0</v>
      </c>
      <c r="AF45" s="1783">
        <f t="shared" si="6"/>
        <v>3954154</v>
      </c>
      <c r="AG45" s="1780">
        <f t="shared" si="4"/>
        <v>3467648</v>
      </c>
      <c r="AH45" s="1780">
        <v>0</v>
      </c>
      <c r="AI45" s="1784">
        <v>0</v>
      </c>
      <c r="AJ45" s="1787" t="s">
        <v>929</v>
      </c>
      <c r="AK45" s="1632"/>
      <c r="AL45" s="1669"/>
    </row>
    <row r="46" spans="1:38" s="1633" customFormat="1" ht="16.5" customHeight="1">
      <c r="A46" s="2276"/>
      <c r="B46" s="2279"/>
      <c r="C46" s="1788" t="s">
        <v>1030</v>
      </c>
      <c r="D46" s="1780">
        <v>0</v>
      </c>
      <c r="E46" s="1781">
        <v>62959290</v>
      </c>
      <c r="F46" s="1782">
        <v>1306048</v>
      </c>
      <c r="G46" s="1783">
        <f>SUM(D46:F46)</f>
        <v>64265338</v>
      </c>
      <c r="H46" s="1780">
        <v>0</v>
      </c>
      <c r="I46" s="1780">
        <v>1458000</v>
      </c>
      <c r="J46" s="1780">
        <v>13950000</v>
      </c>
      <c r="K46" s="1781">
        <v>0</v>
      </c>
      <c r="L46" s="1781">
        <v>6969000</v>
      </c>
      <c r="M46" s="1782">
        <v>6969000</v>
      </c>
      <c r="N46" s="1783">
        <f t="shared" si="2"/>
        <v>20919000</v>
      </c>
      <c r="O46" s="1780">
        <v>164588</v>
      </c>
      <c r="P46" s="1780">
        <v>4948545</v>
      </c>
      <c r="Q46" s="1789">
        <f t="shared" si="5"/>
        <v>91755471</v>
      </c>
      <c r="R46" s="1785" t="s">
        <v>933</v>
      </c>
      <c r="S46" s="1664"/>
      <c r="T46" s="1627"/>
      <c r="U46" s="1628"/>
      <c r="V46" s="2282"/>
      <c r="W46" s="2285"/>
      <c r="X46" s="1790" t="str">
        <f t="shared" si="3"/>
        <v> 今田診療所</v>
      </c>
      <c r="Y46" s="1791">
        <v>46793005</v>
      </c>
      <c r="Z46" s="1783">
        <v>44804832</v>
      </c>
      <c r="AA46" s="1782">
        <v>0</v>
      </c>
      <c r="AB46" s="1783">
        <f>SUM(Z46,AA46)</f>
        <v>44804832</v>
      </c>
      <c r="AC46" s="1792">
        <v>0</v>
      </c>
      <c r="AD46" s="1792">
        <v>0</v>
      </c>
      <c r="AE46" s="1783">
        <v>0</v>
      </c>
      <c r="AF46" s="1783">
        <f t="shared" si="6"/>
        <v>91597837</v>
      </c>
      <c r="AG46" s="1791">
        <f t="shared" si="4"/>
        <v>157634</v>
      </c>
      <c r="AH46" s="1791">
        <v>0</v>
      </c>
      <c r="AI46" s="1789">
        <v>0</v>
      </c>
      <c r="AJ46" s="1787" t="s">
        <v>933</v>
      </c>
      <c r="AK46" s="1632"/>
      <c r="AL46" s="1669"/>
    </row>
    <row r="47" spans="1:38" s="1633" customFormat="1" ht="16.5" customHeight="1">
      <c r="A47" s="2276"/>
      <c r="B47" s="2279"/>
      <c r="C47" s="1779" t="s">
        <v>1032</v>
      </c>
      <c r="D47" s="1780">
        <v>0</v>
      </c>
      <c r="E47" s="1781">
        <v>30203802</v>
      </c>
      <c r="F47" s="1782">
        <v>381701</v>
      </c>
      <c r="G47" s="1782">
        <f t="shared" si="10"/>
        <v>30585503</v>
      </c>
      <c r="H47" s="1780">
        <v>0</v>
      </c>
      <c r="I47" s="1780">
        <v>1366000</v>
      </c>
      <c r="J47" s="1780">
        <v>8855000</v>
      </c>
      <c r="K47" s="1781">
        <v>0</v>
      </c>
      <c r="L47" s="1781">
        <v>12075000</v>
      </c>
      <c r="M47" s="1782">
        <v>12075000</v>
      </c>
      <c r="N47" s="1783">
        <f t="shared" si="2"/>
        <v>20930000</v>
      </c>
      <c r="O47" s="1780">
        <v>111556</v>
      </c>
      <c r="P47" s="1780">
        <v>1586485</v>
      </c>
      <c r="Q47" s="1784">
        <f t="shared" si="5"/>
        <v>54579544</v>
      </c>
      <c r="R47" s="1785" t="s">
        <v>937</v>
      </c>
      <c r="S47" s="1664"/>
      <c r="T47" s="1627"/>
      <c r="U47" s="1628"/>
      <c r="V47" s="2282"/>
      <c r="W47" s="2285"/>
      <c r="X47" s="1786" t="str">
        <f t="shared" si="3"/>
        <v> 草山診療所</v>
      </c>
      <c r="Y47" s="1780">
        <v>32509083</v>
      </c>
      <c r="Z47" s="1782">
        <v>21881773</v>
      </c>
      <c r="AA47" s="1782">
        <v>0</v>
      </c>
      <c r="AB47" s="1783">
        <f t="shared" si="9"/>
        <v>21881773</v>
      </c>
      <c r="AC47" s="1781">
        <v>0</v>
      </c>
      <c r="AD47" s="1781">
        <v>0</v>
      </c>
      <c r="AE47" s="1782">
        <v>0</v>
      </c>
      <c r="AF47" s="1783">
        <f t="shared" si="6"/>
        <v>54390856</v>
      </c>
      <c r="AG47" s="1780">
        <f t="shared" si="4"/>
        <v>188688</v>
      </c>
      <c r="AH47" s="1780">
        <v>0</v>
      </c>
      <c r="AI47" s="1784">
        <v>0</v>
      </c>
      <c r="AJ47" s="1787" t="s">
        <v>937</v>
      </c>
      <c r="AK47" s="1632"/>
      <c r="AL47" s="1669"/>
    </row>
    <row r="48" spans="1:38" s="1633" customFormat="1" ht="16.5" customHeight="1">
      <c r="A48" s="2277"/>
      <c r="B48" s="2280"/>
      <c r="C48" s="1793" t="s">
        <v>1093</v>
      </c>
      <c r="D48" s="1794">
        <f aca="true" t="shared" si="22" ref="D48:M48">SUM(D44:D47)</f>
        <v>0</v>
      </c>
      <c r="E48" s="1795">
        <f t="shared" si="22"/>
        <v>129385186</v>
      </c>
      <c r="F48" s="1795">
        <f t="shared" si="22"/>
        <v>2473870</v>
      </c>
      <c r="G48" s="1735">
        <f t="shared" si="22"/>
        <v>131859056</v>
      </c>
      <c r="H48" s="1794">
        <f t="shared" si="22"/>
        <v>0</v>
      </c>
      <c r="I48" s="1794">
        <f t="shared" si="22"/>
        <v>2824000</v>
      </c>
      <c r="J48" s="1794">
        <f t="shared" si="22"/>
        <v>55605000</v>
      </c>
      <c r="K48" s="1795">
        <f t="shared" si="22"/>
        <v>0</v>
      </c>
      <c r="L48" s="1735">
        <f t="shared" si="22"/>
        <v>21113000</v>
      </c>
      <c r="M48" s="1795">
        <f t="shared" si="22"/>
        <v>21113000</v>
      </c>
      <c r="N48" s="1735">
        <f t="shared" si="2"/>
        <v>76718000</v>
      </c>
      <c r="O48" s="1794">
        <f>SUM(K48:M48)</f>
        <v>42226000</v>
      </c>
      <c r="P48" s="1794">
        <f>SUM(L48:N48)</f>
        <v>118944000</v>
      </c>
      <c r="Q48" s="1794">
        <f t="shared" si="5"/>
        <v>372571056</v>
      </c>
      <c r="R48" s="1796" t="s">
        <v>1093</v>
      </c>
      <c r="S48" s="1699"/>
      <c r="T48" s="1700"/>
      <c r="U48" s="1701"/>
      <c r="V48" s="2283"/>
      <c r="W48" s="2286"/>
      <c r="X48" s="1797" t="str">
        <f t="shared" si="3"/>
        <v>保険者計</v>
      </c>
      <c r="Y48" s="1794">
        <f aca="true" t="shared" si="23" ref="Y48:AI48">SUM(Y44:Y47)</f>
        <v>127959562</v>
      </c>
      <c r="Z48" s="1761">
        <f t="shared" si="23"/>
        <v>91062097</v>
      </c>
      <c r="AA48" s="1761">
        <f t="shared" si="23"/>
        <v>0</v>
      </c>
      <c r="AB48" s="1798">
        <f t="shared" si="9"/>
        <v>91062097</v>
      </c>
      <c r="AC48" s="1799">
        <f t="shared" si="23"/>
        <v>0</v>
      </c>
      <c r="AD48" s="1799">
        <f t="shared" si="23"/>
        <v>0</v>
      </c>
      <c r="AE48" s="1761">
        <f t="shared" si="23"/>
        <v>0</v>
      </c>
      <c r="AF48" s="1798">
        <f t="shared" si="6"/>
        <v>219021659</v>
      </c>
      <c r="AG48" s="1794">
        <f t="shared" si="23"/>
        <v>514021</v>
      </c>
      <c r="AH48" s="1794">
        <f t="shared" si="23"/>
        <v>0</v>
      </c>
      <c r="AI48" s="1800">
        <f t="shared" si="23"/>
        <v>0</v>
      </c>
      <c r="AJ48" s="1801" t="s">
        <v>890</v>
      </c>
      <c r="AK48" s="1632"/>
      <c r="AL48" s="1669"/>
    </row>
    <row r="49" spans="1:37" s="1633" customFormat="1" ht="16.5" customHeight="1">
      <c r="A49" s="2263">
        <v>86</v>
      </c>
      <c r="B49" s="2266" t="s">
        <v>1034</v>
      </c>
      <c r="C49" s="1709" t="s">
        <v>939</v>
      </c>
      <c r="D49" s="1710">
        <v>57739</v>
      </c>
      <c r="E49" s="1711">
        <v>140752871</v>
      </c>
      <c r="F49" s="1712">
        <v>5083438</v>
      </c>
      <c r="G49" s="1712">
        <f t="shared" si="10"/>
        <v>145894048</v>
      </c>
      <c r="H49" s="1710">
        <v>0</v>
      </c>
      <c r="I49" s="1710">
        <v>0</v>
      </c>
      <c r="J49" s="1710">
        <v>18500000</v>
      </c>
      <c r="K49" s="1711">
        <v>0</v>
      </c>
      <c r="L49" s="1711">
        <v>0</v>
      </c>
      <c r="M49" s="1712">
        <v>0</v>
      </c>
      <c r="N49" s="1713">
        <f t="shared" si="2"/>
        <v>18500000</v>
      </c>
      <c r="O49" s="1710">
        <v>7747</v>
      </c>
      <c r="P49" s="1710">
        <v>8962408</v>
      </c>
      <c r="Q49" s="1714">
        <f t="shared" si="5"/>
        <v>173364203</v>
      </c>
      <c r="R49" s="1715" t="s">
        <v>942</v>
      </c>
      <c r="S49" s="1664"/>
      <c r="T49" s="1627"/>
      <c r="U49" s="1628"/>
      <c r="V49" s="2269">
        <v>86</v>
      </c>
      <c r="W49" s="2272" t="s">
        <v>1034</v>
      </c>
      <c r="X49" s="1718" t="str">
        <f t="shared" si="3"/>
        <v> 北淡診療所</v>
      </c>
      <c r="Y49" s="1710">
        <v>153052095</v>
      </c>
      <c r="Z49" s="1712">
        <v>20051648</v>
      </c>
      <c r="AA49" s="1712">
        <v>43160</v>
      </c>
      <c r="AB49" s="1713">
        <f t="shared" si="9"/>
        <v>20094808</v>
      </c>
      <c r="AC49" s="1711">
        <v>0</v>
      </c>
      <c r="AD49" s="1711">
        <v>0</v>
      </c>
      <c r="AE49" s="1712">
        <v>0</v>
      </c>
      <c r="AF49" s="1713">
        <f t="shared" si="6"/>
        <v>173146903</v>
      </c>
      <c r="AG49" s="1710">
        <f aca="true" t="shared" si="24" ref="AG49:AG55">Q49-AF49</f>
        <v>217300</v>
      </c>
      <c r="AH49" s="1710">
        <v>0</v>
      </c>
      <c r="AI49" s="1714">
        <v>0</v>
      </c>
      <c r="AJ49" s="1719" t="s">
        <v>942</v>
      </c>
      <c r="AK49" s="1632"/>
    </row>
    <row r="50" spans="1:37" s="1633" customFormat="1" ht="16.5" customHeight="1">
      <c r="A50" s="2264"/>
      <c r="B50" s="2267"/>
      <c r="C50" s="1751" t="s">
        <v>943</v>
      </c>
      <c r="D50" s="1752">
        <v>0</v>
      </c>
      <c r="E50" s="1753">
        <v>5553176</v>
      </c>
      <c r="F50" s="1754">
        <v>84658</v>
      </c>
      <c r="G50" s="1754">
        <f t="shared" si="10"/>
        <v>5637834</v>
      </c>
      <c r="H50" s="1752">
        <v>0</v>
      </c>
      <c r="I50" s="1752">
        <v>0</v>
      </c>
      <c r="J50" s="1752">
        <v>0</v>
      </c>
      <c r="K50" s="1753">
        <v>0</v>
      </c>
      <c r="L50" s="1753">
        <v>0</v>
      </c>
      <c r="M50" s="1754">
        <v>0</v>
      </c>
      <c r="N50" s="1756">
        <f t="shared" si="2"/>
        <v>0</v>
      </c>
      <c r="O50" s="1752">
        <v>0</v>
      </c>
      <c r="P50" s="1752">
        <v>36953</v>
      </c>
      <c r="Q50" s="1757">
        <f t="shared" si="5"/>
        <v>5674787</v>
      </c>
      <c r="R50" s="1758" t="s">
        <v>946</v>
      </c>
      <c r="S50" s="1664"/>
      <c r="T50" s="1627"/>
      <c r="U50" s="1628"/>
      <c r="V50" s="2270"/>
      <c r="W50" s="2273"/>
      <c r="X50" s="1759" t="str">
        <f t="shared" si="3"/>
        <v> 仁井診療所</v>
      </c>
      <c r="Y50" s="1752">
        <v>5059574</v>
      </c>
      <c r="Z50" s="1754">
        <v>662864</v>
      </c>
      <c r="AA50" s="1754">
        <v>0</v>
      </c>
      <c r="AB50" s="1756">
        <f t="shared" si="9"/>
        <v>662864</v>
      </c>
      <c r="AC50" s="1753">
        <v>0</v>
      </c>
      <c r="AD50" s="1753">
        <v>0</v>
      </c>
      <c r="AE50" s="1754">
        <v>0</v>
      </c>
      <c r="AF50" s="1756">
        <f t="shared" si="6"/>
        <v>5722438</v>
      </c>
      <c r="AG50" s="1752">
        <f t="shared" si="24"/>
        <v>-47651</v>
      </c>
      <c r="AH50" s="1752">
        <v>0</v>
      </c>
      <c r="AI50" s="1757">
        <v>0</v>
      </c>
      <c r="AJ50" s="1760" t="s">
        <v>946</v>
      </c>
      <c r="AK50" s="1632"/>
    </row>
    <row r="51" spans="1:38" s="1633" customFormat="1" ht="16.5" customHeight="1">
      <c r="A51" s="2265"/>
      <c r="B51" s="2268"/>
      <c r="C51" s="1693" t="s">
        <v>1003</v>
      </c>
      <c r="D51" s="1697">
        <f>SUM(D49:D50)</f>
        <v>57739</v>
      </c>
      <c r="E51" s="1744">
        <f aca="true" t="shared" si="25" ref="E51:P51">SUM(E49:E50)</f>
        <v>146306047</v>
      </c>
      <c r="F51" s="1745">
        <f t="shared" si="25"/>
        <v>5168096</v>
      </c>
      <c r="G51" s="1746">
        <f t="shared" si="25"/>
        <v>151531882</v>
      </c>
      <c r="H51" s="1697">
        <f t="shared" si="25"/>
        <v>0</v>
      </c>
      <c r="I51" s="1697">
        <f t="shared" si="25"/>
        <v>0</v>
      </c>
      <c r="J51" s="1697">
        <f t="shared" si="25"/>
        <v>18500000</v>
      </c>
      <c r="K51" s="1744">
        <f t="shared" si="25"/>
        <v>0</v>
      </c>
      <c r="L51" s="1744">
        <f t="shared" si="25"/>
        <v>0</v>
      </c>
      <c r="M51" s="1745">
        <f t="shared" si="25"/>
        <v>0</v>
      </c>
      <c r="N51" s="1746">
        <f t="shared" si="2"/>
        <v>18500000</v>
      </c>
      <c r="O51" s="1697">
        <f t="shared" si="25"/>
        <v>7747</v>
      </c>
      <c r="P51" s="1697">
        <f t="shared" si="25"/>
        <v>8999361</v>
      </c>
      <c r="Q51" s="1748">
        <f t="shared" si="5"/>
        <v>179038990</v>
      </c>
      <c r="R51" s="1734" t="s">
        <v>1003</v>
      </c>
      <c r="S51" s="1699"/>
      <c r="T51" s="1700"/>
      <c r="U51" s="1701"/>
      <c r="V51" s="2271"/>
      <c r="W51" s="2274"/>
      <c r="X51" s="1702" t="str">
        <f t="shared" si="3"/>
        <v>勘定計</v>
      </c>
      <c r="Y51" s="1802">
        <f aca="true" t="shared" si="26" ref="Y51:AE51">SUM(Y49:Y50)</f>
        <v>158111669</v>
      </c>
      <c r="Z51" s="1747">
        <f t="shared" si="26"/>
        <v>20714512</v>
      </c>
      <c r="AA51" s="1747">
        <f t="shared" si="26"/>
        <v>43160</v>
      </c>
      <c r="AB51" s="1747">
        <f t="shared" si="9"/>
        <v>20757672</v>
      </c>
      <c r="AC51" s="1704">
        <f t="shared" si="26"/>
        <v>0</v>
      </c>
      <c r="AD51" s="1704">
        <f t="shared" si="26"/>
        <v>0</v>
      </c>
      <c r="AE51" s="1747">
        <f t="shared" si="26"/>
        <v>0</v>
      </c>
      <c r="AF51" s="1747">
        <f t="shared" si="6"/>
        <v>178869341</v>
      </c>
      <c r="AG51" s="1802">
        <f t="shared" si="24"/>
        <v>169649</v>
      </c>
      <c r="AH51" s="1802">
        <f>SUM(AH49:AH50)</f>
        <v>0</v>
      </c>
      <c r="AI51" s="1803">
        <f>SUM(AI49:AI50)</f>
        <v>0</v>
      </c>
      <c r="AJ51" s="1737" t="s">
        <v>1003</v>
      </c>
      <c r="AK51" s="1632"/>
      <c r="AL51" s="1669"/>
    </row>
    <row r="52" spans="1:37" s="1633" customFormat="1" ht="16.5" customHeight="1">
      <c r="A52" s="2263">
        <v>93</v>
      </c>
      <c r="B52" s="2266" t="s">
        <v>947</v>
      </c>
      <c r="C52" s="1709" t="s">
        <v>948</v>
      </c>
      <c r="D52" s="1710">
        <v>0</v>
      </c>
      <c r="E52" s="1711">
        <v>33580703</v>
      </c>
      <c r="F52" s="1712">
        <v>808170</v>
      </c>
      <c r="G52" s="1712">
        <f t="shared" si="10"/>
        <v>34388873</v>
      </c>
      <c r="H52" s="1710">
        <v>0</v>
      </c>
      <c r="I52" s="1710">
        <v>0</v>
      </c>
      <c r="J52" s="1710">
        <v>6423300</v>
      </c>
      <c r="K52" s="1711">
        <v>0</v>
      </c>
      <c r="L52" s="1711">
        <v>342000</v>
      </c>
      <c r="M52" s="1712">
        <v>342000</v>
      </c>
      <c r="N52" s="1713">
        <f t="shared" si="2"/>
        <v>6765300</v>
      </c>
      <c r="O52" s="1710">
        <v>20305</v>
      </c>
      <c r="P52" s="1710">
        <v>723703</v>
      </c>
      <c r="Q52" s="1714">
        <f t="shared" si="5"/>
        <v>41898181</v>
      </c>
      <c r="R52" s="1715" t="s">
        <v>950</v>
      </c>
      <c r="S52" s="1664"/>
      <c r="T52" s="1627"/>
      <c r="U52" s="1628"/>
      <c r="V52" s="2269">
        <v>93</v>
      </c>
      <c r="W52" s="2272" t="s">
        <v>947</v>
      </c>
      <c r="X52" s="1718" t="str">
        <f t="shared" si="3"/>
        <v> 阿那賀診療所</v>
      </c>
      <c r="Y52" s="1710">
        <v>22843447</v>
      </c>
      <c r="Z52" s="1712">
        <v>6480387</v>
      </c>
      <c r="AA52" s="1712">
        <v>0</v>
      </c>
      <c r="AB52" s="1713">
        <f t="shared" si="9"/>
        <v>6480387</v>
      </c>
      <c r="AC52" s="1711">
        <v>0</v>
      </c>
      <c r="AD52" s="1711">
        <v>0</v>
      </c>
      <c r="AE52" s="1712">
        <v>0</v>
      </c>
      <c r="AF52" s="1713">
        <f t="shared" si="6"/>
        <v>29323834</v>
      </c>
      <c r="AG52" s="1710">
        <f t="shared" si="24"/>
        <v>12574347</v>
      </c>
      <c r="AH52" s="1710">
        <v>0</v>
      </c>
      <c r="AI52" s="1714">
        <v>0</v>
      </c>
      <c r="AJ52" s="1719" t="s">
        <v>950</v>
      </c>
      <c r="AK52" s="1632"/>
    </row>
    <row r="53" spans="1:37" s="1633" customFormat="1" ht="16.5" customHeight="1">
      <c r="A53" s="2264"/>
      <c r="B53" s="2267"/>
      <c r="C53" s="1681" t="s">
        <v>951</v>
      </c>
      <c r="D53" s="1682">
        <v>0</v>
      </c>
      <c r="E53" s="1683">
        <v>2356195</v>
      </c>
      <c r="F53" s="1684">
        <v>63000</v>
      </c>
      <c r="G53" s="1684">
        <f t="shared" si="10"/>
        <v>2419195</v>
      </c>
      <c r="H53" s="1682">
        <v>0</v>
      </c>
      <c r="I53" s="1682">
        <v>0</v>
      </c>
      <c r="J53" s="1682">
        <v>1077300</v>
      </c>
      <c r="K53" s="1683">
        <v>0</v>
      </c>
      <c r="L53" s="1683">
        <v>1398000</v>
      </c>
      <c r="M53" s="1684">
        <v>1398000</v>
      </c>
      <c r="N53" s="1686">
        <f t="shared" si="2"/>
        <v>2475300</v>
      </c>
      <c r="O53" s="1682">
        <v>3406</v>
      </c>
      <c r="P53" s="1682">
        <v>121378</v>
      </c>
      <c r="Q53" s="1685">
        <f t="shared" si="5"/>
        <v>5019279</v>
      </c>
      <c r="R53" s="1687" t="s">
        <v>954</v>
      </c>
      <c r="S53" s="1664"/>
      <c r="T53" s="1627"/>
      <c r="U53" s="1628"/>
      <c r="V53" s="2270"/>
      <c r="W53" s="2273"/>
      <c r="X53" s="1759" t="str">
        <f t="shared" si="3"/>
        <v> 伊加利診療所</v>
      </c>
      <c r="Y53" s="1752">
        <v>3833473</v>
      </c>
      <c r="Z53" s="1754">
        <v>484775</v>
      </c>
      <c r="AA53" s="1754">
        <v>0</v>
      </c>
      <c r="AB53" s="1756">
        <f t="shared" si="9"/>
        <v>484775</v>
      </c>
      <c r="AC53" s="1753">
        <v>0</v>
      </c>
      <c r="AD53" s="1753">
        <v>1112732</v>
      </c>
      <c r="AE53" s="1754">
        <v>0</v>
      </c>
      <c r="AF53" s="1756">
        <f t="shared" si="6"/>
        <v>5430980</v>
      </c>
      <c r="AG53" s="1752">
        <f t="shared" si="24"/>
        <v>-411701</v>
      </c>
      <c r="AH53" s="1752">
        <v>0</v>
      </c>
      <c r="AI53" s="1757">
        <v>0</v>
      </c>
      <c r="AJ53" s="1760" t="s">
        <v>954</v>
      </c>
      <c r="AK53" s="1632"/>
    </row>
    <row r="54" spans="1:37" s="1633" customFormat="1" ht="16.5" customHeight="1">
      <c r="A54" s="2264"/>
      <c r="B54" s="2267"/>
      <c r="C54" s="1681" t="s">
        <v>955</v>
      </c>
      <c r="D54" s="1682">
        <v>0</v>
      </c>
      <c r="E54" s="1683">
        <v>22472601</v>
      </c>
      <c r="F54" s="1684">
        <v>421932</v>
      </c>
      <c r="G54" s="1684">
        <f t="shared" si="10"/>
        <v>22894533</v>
      </c>
      <c r="H54" s="1682">
        <v>0</v>
      </c>
      <c r="I54" s="1682">
        <v>1447000</v>
      </c>
      <c r="J54" s="1682">
        <v>10872900</v>
      </c>
      <c r="K54" s="1683">
        <v>0</v>
      </c>
      <c r="L54" s="1683">
        <v>8403000</v>
      </c>
      <c r="M54" s="1684">
        <v>8403000</v>
      </c>
      <c r="N54" s="1686">
        <f t="shared" si="2"/>
        <v>19275900</v>
      </c>
      <c r="O54" s="1682">
        <v>34372</v>
      </c>
      <c r="P54" s="1682">
        <v>1225033</v>
      </c>
      <c r="Q54" s="1685">
        <f t="shared" si="5"/>
        <v>44876838</v>
      </c>
      <c r="R54" s="1687" t="s">
        <v>957</v>
      </c>
      <c r="S54" s="1664"/>
      <c r="T54" s="1627"/>
      <c r="U54" s="1628"/>
      <c r="V54" s="2270"/>
      <c r="W54" s="2273"/>
      <c r="X54" s="1688" t="str">
        <f t="shared" si="3"/>
        <v> 沼島診療所</v>
      </c>
      <c r="Y54" s="1689">
        <v>40342841</v>
      </c>
      <c r="Z54" s="1686">
        <v>16447457</v>
      </c>
      <c r="AA54" s="1686">
        <v>0</v>
      </c>
      <c r="AB54" s="1686">
        <f t="shared" si="9"/>
        <v>16447457</v>
      </c>
      <c r="AC54" s="1683">
        <v>0</v>
      </c>
      <c r="AD54" s="1690">
        <v>0</v>
      </c>
      <c r="AE54" s="1686">
        <v>0</v>
      </c>
      <c r="AF54" s="1686">
        <f t="shared" si="6"/>
        <v>56790298</v>
      </c>
      <c r="AG54" s="1689">
        <f t="shared" si="24"/>
        <v>-11913460</v>
      </c>
      <c r="AH54" s="1689">
        <v>0</v>
      </c>
      <c r="AI54" s="1691">
        <v>0</v>
      </c>
      <c r="AJ54" s="1692" t="s">
        <v>957</v>
      </c>
      <c r="AK54" s="1632"/>
    </row>
    <row r="55" spans="1:37" s="1633" customFormat="1" ht="16.5" customHeight="1">
      <c r="A55" s="2264"/>
      <c r="B55" s="2267"/>
      <c r="C55" s="1681" t="s">
        <v>958</v>
      </c>
      <c r="D55" s="1682">
        <v>0</v>
      </c>
      <c r="E55" s="1683">
        <v>37693975</v>
      </c>
      <c r="F55" s="1684">
        <v>298740</v>
      </c>
      <c r="G55" s="1684">
        <f>SUM(D55:F55)</f>
        <v>37992715</v>
      </c>
      <c r="H55" s="1682">
        <v>0</v>
      </c>
      <c r="I55" s="1682">
        <v>0</v>
      </c>
      <c r="J55" s="1682">
        <v>8626500</v>
      </c>
      <c r="K55" s="1683">
        <v>0</v>
      </c>
      <c r="L55" s="1683">
        <v>6687000</v>
      </c>
      <c r="M55" s="1684">
        <v>6687000</v>
      </c>
      <c r="N55" s="1686">
        <f t="shared" si="2"/>
        <v>15313500</v>
      </c>
      <c r="O55" s="1682">
        <v>27270</v>
      </c>
      <c r="P55" s="1682">
        <v>17271934</v>
      </c>
      <c r="Q55" s="1685">
        <f t="shared" si="5"/>
        <v>70605419</v>
      </c>
      <c r="R55" s="1687" t="s">
        <v>960</v>
      </c>
      <c r="S55" s="1664"/>
      <c r="T55" s="1627"/>
      <c r="U55" s="1628"/>
      <c r="V55" s="2270"/>
      <c r="W55" s="2273"/>
      <c r="X55" s="1688" t="str">
        <f t="shared" si="3"/>
        <v> 灘診療所</v>
      </c>
      <c r="Y55" s="1689">
        <v>48004470</v>
      </c>
      <c r="Z55" s="1686">
        <v>22769324</v>
      </c>
      <c r="AA55" s="1686">
        <v>0</v>
      </c>
      <c r="AB55" s="1686">
        <f t="shared" si="9"/>
        <v>22769324</v>
      </c>
      <c r="AC55" s="1683">
        <v>0</v>
      </c>
      <c r="AD55" s="1690">
        <v>0</v>
      </c>
      <c r="AE55" s="1686">
        <v>0</v>
      </c>
      <c r="AF55" s="1686">
        <f t="shared" si="6"/>
        <v>70773794</v>
      </c>
      <c r="AG55" s="1689">
        <f t="shared" si="24"/>
        <v>-168375</v>
      </c>
      <c r="AH55" s="1689">
        <v>0</v>
      </c>
      <c r="AI55" s="1691">
        <v>0</v>
      </c>
      <c r="AJ55" s="1692" t="s">
        <v>960</v>
      </c>
      <c r="AK55" s="1632"/>
    </row>
    <row r="56" spans="1:38" ht="16.5" customHeight="1">
      <c r="A56" s="2265"/>
      <c r="B56" s="2268"/>
      <c r="C56" s="1793" t="s">
        <v>1003</v>
      </c>
      <c r="D56" s="1794">
        <f>SUM(D52:D55)</f>
        <v>0</v>
      </c>
      <c r="E56" s="1799">
        <f>SUM(E52:E55)</f>
        <v>96103474</v>
      </c>
      <c r="F56" s="1761">
        <f aca="true" t="shared" si="27" ref="F56:P56">SUM(F52:F55)</f>
        <v>1591842</v>
      </c>
      <c r="G56" s="1761">
        <f t="shared" si="27"/>
        <v>97695316</v>
      </c>
      <c r="H56" s="1794">
        <f t="shared" si="27"/>
        <v>0</v>
      </c>
      <c r="I56" s="1794">
        <f t="shared" si="27"/>
        <v>1447000</v>
      </c>
      <c r="J56" s="1794">
        <f t="shared" si="27"/>
        <v>27000000</v>
      </c>
      <c r="K56" s="1799">
        <f t="shared" si="27"/>
        <v>0</v>
      </c>
      <c r="L56" s="1799">
        <f t="shared" si="27"/>
        <v>16830000</v>
      </c>
      <c r="M56" s="1761">
        <f t="shared" si="27"/>
        <v>16830000</v>
      </c>
      <c r="N56" s="1804">
        <f t="shared" si="2"/>
        <v>43830000</v>
      </c>
      <c r="O56" s="1794">
        <f t="shared" si="27"/>
        <v>85353</v>
      </c>
      <c r="P56" s="1794">
        <f t="shared" si="27"/>
        <v>19342048</v>
      </c>
      <c r="Q56" s="1800">
        <f t="shared" si="5"/>
        <v>162399717</v>
      </c>
      <c r="R56" s="1805" t="s">
        <v>1003</v>
      </c>
      <c r="S56" s="1699"/>
      <c r="T56" s="1700"/>
      <c r="U56" s="1701"/>
      <c r="V56" s="2271"/>
      <c r="W56" s="2274"/>
      <c r="X56" s="1797" t="str">
        <f t="shared" si="3"/>
        <v>勘定計</v>
      </c>
      <c r="Y56" s="1806">
        <f>SUM(Y52:Y55)</f>
        <v>115024231</v>
      </c>
      <c r="Z56" s="1807">
        <f>SUM(Z52:Z55)</f>
        <v>46181943</v>
      </c>
      <c r="AA56" s="1807">
        <f aca="true" t="shared" si="28" ref="AA56:AI56">SUM(AA52:AA55)</f>
        <v>0</v>
      </c>
      <c r="AB56" s="1807">
        <f t="shared" si="9"/>
        <v>46181943</v>
      </c>
      <c r="AC56" s="1808">
        <f t="shared" si="28"/>
        <v>0</v>
      </c>
      <c r="AD56" s="1808">
        <f t="shared" si="28"/>
        <v>1112732</v>
      </c>
      <c r="AE56" s="1807">
        <f t="shared" si="28"/>
        <v>0</v>
      </c>
      <c r="AF56" s="1807">
        <f t="shared" si="6"/>
        <v>162318906</v>
      </c>
      <c r="AG56" s="1809">
        <f t="shared" si="28"/>
        <v>80811</v>
      </c>
      <c r="AH56" s="1806">
        <f t="shared" si="28"/>
        <v>0</v>
      </c>
      <c r="AI56" s="1810">
        <f t="shared" si="28"/>
        <v>0</v>
      </c>
      <c r="AJ56" s="1811" t="s">
        <v>1003</v>
      </c>
      <c r="AL56" s="1812"/>
    </row>
    <row r="57" spans="1:38" ht="16.5" customHeight="1" thickBot="1">
      <c r="A57" s="1813">
        <v>95</v>
      </c>
      <c r="B57" s="1814" t="s">
        <v>961</v>
      </c>
      <c r="C57" s="1815" t="s">
        <v>962</v>
      </c>
      <c r="D57" s="1816">
        <v>0</v>
      </c>
      <c r="E57" s="1817">
        <v>75348687</v>
      </c>
      <c r="F57" s="1818">
        <v>1818590</v>
      </c>
      <c r="G57" s="1818">
        <f t="shared" si="10"/>
        <v>77167277</v>
      </c>
      <c r="H57" s="1816">
        <v>0</v>
      </c>
      <c r="I57" s="1816">
        <v>0</v>
      </c>
      <c r="J57" s="1816">
        <v>5508000</v>
      </c>
      <c r="K57" s="1817">
        <v>0</v>
      </c>
      <c r="L57" s="1817">
        <v>2061000</v>
      </c>
      <c r="M57" s="1818">
        <v>2061000</v>
      </c>
      <c r="N57" s="1819">
        <f t="shared" si="2"/>
        <v>7569000</v>
      </c>
      <c r="O57" s="1816">
        <v>3340476</v>
      </c>
      <c r="P57" s="1816">
        <v>888514</v>
      </c>
      <c r="Q57" s="1820">
        <f t="shared" si="5"/>
        <v>88965267</v>
      </c>
      <c r="R57" s="1821" t="s">
        <v>965</v>
      </c>
      <c r="S57" s="1664"/>
      <c r="T57" s="1627"/>
      <c r="U57" s="1628"/>
      <c r="V57" s="1822">
        <v>95</v>
      </c>
      <c r="W57" s="1823" t="s">
        <v>961</v>
      </c>
      <c r="X57" s="1824" t="str">
        <f t="shared" si="3"/>
        <v> 資母診療所 </v>
      </c>
      <c r="Y57" s="1816">
        <v>41835493</v>
      </c>
      <c r="Z57" s="1818">
        <v>40649631</v>
      </c>
      <c r="AA57" s="1818">
        <v>0</v>
      </c>
      <c r="AB57" s="1819">
        <f t="shared" si="9"/>
        <v>40649631</v>
      </c>
      <c r="AC57" s="1817">
        <v>0</v>
      </c>
      <c r="AD57" s="1817">
        <v>426329</v>
      </c>
      <c r="AE57" s="1818">
        <v>3340104</v>
      </c>
      <c r="AF57" s="1819">
        <f t="shared" si="6"/>
        <v>86251557</v>
      </c>
      <c r="AG57" s="1816">
        <f>Q57-AF57</f>
        <v>2713710</v>
      </c>
      <c r="AH57" s="1816">
        <v>49795</v>
      </c>
      <c r="AI57" s="1820">
        <v>2830430</v>
      </c>
      <c r="AJ57" s="1825" t="s">
        <v>965</v>
      </c>
      <c r="AL57" s="1812"/>
    </row>
    <row r="58" spans="1:36" ht="16.5" customHeight="1">
      <c r="A58" s="1826"/>
      <c r="B58" s="1826"/>
      <c r="C58" s="1827"/>
      <c r="D58" s="1582"/>
      <c r="E58" s="1582"/>
      <c r="F58" s="1582"/>
      <c r="G58" s="1582"/>
      <c r="H58" s="1582"/>
      <c r="I58" s="1582"/>
      <c r="J58" s="1582"/>
      <c r="K58" s="1582"/>
      <c r="L58" s="1582"/>
      <c r="M58" s="1582"/>
      <c r="N58" s="1628"/>
      <c r="O58" s="1582"/>
      <c r="P58" s="1627" t="s">
        <v>1094</v>
      </c>
      <c r="Q58" s="1582"/>
      <c r="R58" s="1828"/>
      <c r="S58" s="1828"/>
      <c r="T58" s="1627"/>
      <c r="U58" s="1628"/>
      <c r="V58" s="1828"/>
      <c r="W58" s="1828"/>
      <c r="X58" s="1829"/>
      <c r="Y58" s="1582"/>
      <c r="Z58" s="1582"/>
      <c r="AA58" s="1582"/>
      <c r="AB58" s="1627"/>
      <c r="AC58" s="1582"/>
      <c r="AD58" s="1582"/>
      <c r="AE58" s="1582"/>
      <c r="AF58" s="1627"/>
      <c r="AG58" s="1582"/>
      <c r="AH58" s="1627" t="s">
        <v>1094</v>
      </c>
      <c r="AI58" s="1582"/>
      <c r="AJ58" s="1826"/>
    </row>
    <row r="59" spans="2:41" ht="13.5">
      <c r="B59" s="1831"/>
      <c r="C59" s="1831"/>
      <c r="D59" s="1831"/>
      <c r="E59" s="1831"/>
      <c r="F59" s="1831"/>
      <c r="G59" s="1831"/>
      <c r="H59" s="1831"/>
      <c r="I59" s="1831"/>
      <c r="J59" s="1831"/>
      <c r="K59" s="1831"/>
      <c r="L59" s="1831"/>
      <c r="M59" s="1831"/>
      <c r="N59" s="1831"/>
      <c r="O59" s="1831"/>
      <c r="P59" s="1831"/>
      <c r="Q59" s="1831"/>
      <c r="R59" s="1831"/>
      <c r="S59" s="1831"/>
      <c r="T59" s="1831"/>
      <c r="U59" s="1831"/>
      <c r="V59" s="1831"/>
      <c r="W59" s="1831"/>
      <c r="X59" s="1831"/>
      <c r="Y59" s="1831"/>
      <c r="Z59" s="1831"/>
      <c r="AA59" s="1831"/>
      <c r="AB59" s="1832"/>
      <c r="AC59" s="1833"/>
      <c r="AD59" s="1833"/>
      <c r="AE59" s="1584"/>
      <c r="AF59" s="1584"/>
      <c r="AG59" s="1584"/>
      <c r="AH59" s="1421"/>
      <c r="AI59" s="1584"/>
      <c r="AJ59" s="119"/>
      <c r="AK59" s="1834"/>
      <c r="AN59" s="1834"/>
      <c r="AO59" s="1834"/>
    </row>
    <row r="60" spans="2:36" ht="13.5">
      <c r="B60" s="1831"/>
      <c r="C60" s="1831"/>
      <c r="D60" s="1831"/>
      <c r="E60" s="1831"/>
      <c r="F60" s="1831"/>
      <c r="G60" s="1831"/>
      <c r="H60" s="1831"/>
      <c r="I60" s="1831"/>
      <c r="J60" s="1831"/>
      <c r="K60" s="1831"/>
      <c r="L60" s="1831"/>
      <c r="M60" s="1831"/>
      <c r="N60" s="1831"/>
      <c r="O60" s="1831"/>
      <c r="P60" s="1831"/>
      <c r="Q60" s="1831"/>
      <c r="R60" s="1831"/>
      <c r="S60" s="1831"/>
      <c r="T60" s="1831"/>
      <c r="U60" s="1831"/>
      <c r="V60" s="1831"/>
      <c r="W60" s="1831"/>
      <c r="X60" s="1831"/>
      <c r="Y60" s="1831"/>
      <c r="Z60" s="1831"/>
      <c r="AA60" s="1831"/>
      <c r="AB60" s="1831"/>
      <c r="AC60" s="1832"/>
      <c r="AD60" s="1833"/>
      <c r="AE60" s="1833"/>
      <c r="AF60" s="1584"/>
      <c r="AG60" s="1835"/>
      <c r="AH60" s="1584"/>
      <c r="AI60" s="1421"/>
      <c r="AJ60" s="1584"/>
    </row>
    <row r="61" spans="2:36" ht="13.5">
      <c r="B61" s="1831"/>
      <c r="C61" s="1831"/>
      <c r="D61" s="1831"/>
      <c r="E61" s="1831"/>
      <c r="F61" s="1831"/>
      <c r="G61" s="1831"/>
      <c r="H61" s="1831"/>
      <c r="I61" s="1831"/>
      <c r="J61" s="1831"/>
      <c r="K61" s="1831"/>
      <c r="L61" s="1831"/>
      <c r="M61" s="1831"/>
      <c r="N61" s="1831"/>
      <c r="O61" s="1831"/>
      <c r="P61" s="1831"/>
      <c r="Q61" s="1831"/>
      <c r="R61" s="1831"/>
      <c r="S61" s="1831"/>
      <c r="T61" s="1831"/>
      <c r="U61" s="1831"/>
      <c r="V61" s="1831"/>
      <c r="W61" s="1831"/>
      <c r="X61" s="1831"/>
      <c r="Y61" s="1831"/>
      <c r="Z61" s="1831"/>
      <c r="AA61" s="1831"/>
      <c r="AB61" s="1831"/>
      <c r="AC61" s="1832"/>
      <c r="AD61" s="1833"/>
      <c r="AE61" s="1833"/>
      <c r="AF61" s="1584"/>
      <c r="AG61" s="1835"/>
      <c r="AH61" s="1584"/>
      <c r="AI61" s="1421"/>
      <c r="AJ61" s="1584"/>
    </row>
    <row r="62" spans="2:36" ht="13.5">
      <c r="B62" s="1831"/>
      <c r="C62" s="1831"/>
      <c r="D62" s="1831"/>
      <c r="E62" s="1831"/>
      <c r="F62" s="1831"/>
      <c r="G62" s="1831"/>
      <c r="H62" s="1831"/>
      <c r="I62" s="1831"/>
      <c r="J62" s="1831"/>
      <c r="K62" s="1831"/>
      <c r="L62" s="1831"/>
      <c r="M62" s="1831"/>
      <c r="N62" s="1831"/>
      <c r="O62" s="1831"/>
      <c r="P62" s="1831"/>
      <c r="Q62" s="1831"/>
      <c r="R62" s="1831"/>
      <c r="S62" s="1831"/>
      <c r="T62" s="1831"/>
      <c r="U62" s="1831"/>
      <c r="V62" s="1831"/>
      <c r="W62" s="1831"/>
      <c r="X62" s="1831"/>
      <c r="Y62" s="1831"/>
      <c r="Z62" s="1831"/>
      <c r="AA62" s="1831"/>
      <c r="AB62" s="1831"/>
      <c r="AC62" s="1831"/>
      <c r="AD62" s="1584"/>
      <c r="AE62" s="1584"/>
      <c r="AF62" s="1584"/>
      <c r="AG62" s="1584"/>
      <c r="AH62" s="1584"/>
      <c r="AI62" s="1421"/>
      <c r="AJ62" s="1584"/>
    </row>
    <row r="63" spans="2:36" ht="13.5">
      <c r="B63" s="1831"/>
      <c r="C63" s="1831"/>
      <c r="D63" s="1831"/>
      <c r="E63" s="1831"/>
      <c r="F63" s="1831"/>
      <c r="G63" s="1831"/>
      <c r="H63" s="1831"/>
      <c r="I63" s="1831"/>
      <c r="J63" s="1831"/>
      <c r="K63" s="1831"/>
      <c r="L63" s="1831"/>
      <c r="M63" s="1831"/>
      <c r="N63" s="1831"/>
      <c r="O63" s="1831"/>
      <c r="P63" s="1831"/>
      <c r="Q63" s="1831"/>
      <c r="R63" s="1831"/>
      <c r="S63" s="1831"/>
      <c r="T63" s="1831"/>
      <c r="U63" s="1831"/>
      <c r="V63" s="1831"/>
      <c r="W63" s="1831"/>
      <c r="X63" s="1831"/>
      <c r="Y63" s="1831"/>
      <c r="Z63" s="1831"/>
      <c r="AA63" s="1831"/>
      <c r="AB63" s="1831"/>
      <c r="AC63" s="1831"/>
      <c r="AD63" s="1584"/>
      <c r="AE63" s="1584"/>
      <c r="AF63" s="1584"/>
      <c r="AG63" s="1584"/>
      <c r="AH63" s="1584"/>
      <c r="AI63" s="1421"/>
      <c r="AJ63" s="1584"/>
    </row>
    <row r="64" spans="2:36" ht="13.5">
      <c r="B64" s="1831"/>
      <c r="C64" s="1831"/>
      <c r="D64" s="1831"/>
      <c r="E64" s="1831"/>
      <c r="F64" s="1831"/>
      <c r="G64" s="1831"/>
      <c r="H64" s="1831"/>
      <c r="I64" s="1831"/>
      <c r="J64" s="1831"/>
      <c r="K64" s="1831"/>
      <c r="L64" s="1831"/>
      <c r="M64" s="1831"/>
      <c r="N64" s="1831"/>
      <c r="O64" s="1831"/>
      <c r="P64" s="1831"/>
      <c r="Q64" s="1831"/>
      <c r="R64" s="1831"/>
      <c r="S64" s="1831"/>
      <c r="T64" s="1831"/>
      <c r="U64" s="1831"/>
      <c r="V64" s="1831"/>
      <c r="W64" s="1831"/>
      <c r="X64" s="1831"/>
      <c r="Y64" s="1831"/>
      <c r="Z64" s="1831"/>
      <c r="AA64" s="1831"/>
      <c r="AB64" s="1831"/>
      <c r="AC64" s="1831"/>
      <c r="AD64" s="1584"/>
      <c r="AE64" s="1584"/>
      <c r="AF64" s="1584"/>
      <c r="AG64" s="1584"/>
      <c r="AH64" s="1584"/>
      <c r="AI64" s="1421"/>
      <c r="AJ64" s="1584"/>
    </row>
    <row r="65" spans="2:36" ht="13.5">
      <c r="B65" s="1831"/>
      <c r="C65" s="1831"/>
      <c r="D65" s="1831"/>
      <c r="E65" s="1831"/>
      <c r="F65" s="1831"/>
      <c r="G65" s="1831"/>
      <c r="H65" s="1831"/>
      <c r="I65" s="1831"/>
      <c r="J65" s="1831"/>
      <c r="K65" s="1831"/>
      <c r="L65" s="1831"/>
      <c r="M65" s="1831"/>
      <c r="N65" s="1831"/>
      <c r="O65" s="1831"/>
      <c r="P65" s="1831"/>
      <c r="Q65" s="1831"/>
      <c r="R65" s="1831"/>
      <c r="S65" s="1831"/>
      <c r="T65" s="1831"/>
      <c r="U65" s="1831"/>
      <c r="V65" s="1831"/>
      <c r="W65" s="1831"/>
      <c r="X65" s="1831"/>
      <c r="Y65" s="1831"/>
      <c r="Z65" s="1831"/>
      <c r="AA65" s="1831"/>
      <c r="AB65" s="1831"/>
      <c r="AC65" s="1831"/>
      <c r="AD65" s="1584"/>
      <c r="AE65" s="1584"/>
      <c r="AF65" s="1584"/>
      <c r="AG65" s="1584"/>
      <c r="AH65" s="1584"/>
      <c r="AI65" s="1421"/>
      <c r="AJ65" s="1584"/>
    </row>
    <row r="66" spans="2:36" ht="13.5">
      <c r="B66" s="1831"/>
      <c r="C66" s="1831"/>
      <c r="D66" s="1831"/>
      <c r="E66" s="1831"/>
      <c r="F66" s="1831"/>
      <c r="G66" s="1831"/>
      <c r="H66" s="1831"/>
      <c r="I66" s="1831"/>
      <c r="J66" s="1831"/>
      <c r="K66" s="1831"/>
      <c r="L66" s="1831"/>
      <c r="M66" s="1831"/>
      <c r="N66" s="1831"/>
      <c r="O66" s="1831"/>
      <c r="P66" s="1831"/>
      <c r="Q66" s="1831"/>
      <c r="R66" s="1831"/>
      <c r="S66" s="1831"/>
      <c r="T66" s="1831"/>
      <c r="U66" s="1831"/>
      <c r="V66" s="1831"/>
      <c r="W66" s="1831"/>
      <c r="X66" s="1831"/>
      <c r="Y66" s="1831"/>
      <c r="Z66" s="1831"/>
      <c r="AA66" s="1831"/>
      <c r="AB66" s="1831"/>
      <c r="AC66" s="1831"/>
      <c r="AD66" s="1584"/>
      <c r="AE66" s="1584"/>
      <c r="AF66" s="1584"/>
      <c r="AG66" s="1584"/>
      <c r="AH66" s="1584"/>
      <c r="AI66" s="1421"/>
      <c r="AJ66" s="1584"/>
    </row>
    <row r="67" spans="2:36" ht="13.5">
      <c r="B67" s="1831"/>
      <c r="C67" s="1831"/>
      <c r="D67" s="1831"/>
      <c r="E67" s="1831"/>
      <c r="F67" s="1831"/>
      <c r="G67" s="1831"/>
      <c r="H67" s="1831"/>
      <c r="I67" s="1831"/>
      <c r="J67" s="1831"/>
      <c r="K67" s="1831"/>
      <c r="L67" s="1831"/>
      <c r="M67" s="1831"/>
      <c r="N67" s="1831"/>
      <c r="O67" s="1831"/>
      <c r="P67" s="1831"/>
      <c r="Q67" s="1831"/>
      <c r="R67" s="1831"/>
      <c r="S67" s="1831"/>
      <c r="T67" s="1831"/>
      <c r="U67" s="1831"/>
      <c r="V67" s="1831"/>
      <c r="W67" s="1831"/>
      <c r="X67" s="1831"/>
      <c r="Y67" s="1831"/>
      <c r="Z67" s="1831"/>
      <c r="AA67" s="1831"/>
      <c r="AB67" s="1831"/>
      <c r="AC67" s="1831"/>
      <c r="AD67" s="1584"/>
      <c r="AE67" s="1584"/>
      <c r="AF67" s="1584"/>
      <c r="AG67" s="1584"/>
      <c r="AH67" s="1584"/>
      <c r="AI67" s="1421"/>
      <c r="AJ67" s="1584"/>
    </row>
    <row r="68" spans="2:36" ht="13.5">
      <c r="B68" s="1831"/>
      <c r="C68" s="1831"/>
      <c r="D68" s="1831"/>
      <c r="E68" s="1831"/>
      <c r="F68" s="1831"/>
      <c r="G68" s="1831"/>
      <c r="H68" s="1831"/>
      <c r="I68" s="1831"/>
      <c r="J68" s="1831"/>
      <c r="K68" s="1831"/>
      <c r="L68" s="1831"/>
      <c r="M68" s="1831"/>
      <c r="N68" s="1831"/>
      <c r="O68" s="1831"/>
      <c r="P68" s="1831"/>
      <c r="Q68" s="1831"/>
      <c r="R68" s="1831"/>
      <c r="S68" s="1831"/>
      <c r="T68" s="1831"/>
      <c r="U68" s="1831"/>
      <c r="V68" s="1831"/>
      <c r="W68" s="1831"/>
      <c r="X68" s="1831"/>
      <c r="Y68" s="1831"/>
      <c r="Z68" s="1831"/>
      <c r="AA68" s="1831"/>
      <c r="AB68" s="1831"/>
      <c r="AC68" s="1831"/>
      <c r="AD68" s="1584"/>
      <c r="AE68" s="1584"/>
      <c r="AF68" s="1584"/>
      <c r="AG68" s="1584"/>
      <c r="AH68" s="1584"/>
      <c r="AI68" s="1421"/>
      <c r="AJ68" s="1584"/>
    </row>
    <row r="69" spans="2:36" ht="13.5">
      <c r="B69" s="1831"/>
      <c r="C69" s="1831"/>
      <c r="D69" s="1831"/>
      <c r="E69" s="1831"/>
      <c r="F69" s="1831"/>
      <c r="G69" s="1831"/>
      <c r="H69" s="1831"/>
      <c r="I69" s="1831"/>
      <c r="J69" s="1831"/>
      <c r="K69" s="1831"/>
      <c r="L69" s="1831"/>
      <c r="M69" s="1831"/>
      <c r="N69" s="1831"/>
      <c r="O69" s="1831"/>
      <c r="P69" s="1831"/>
      <c r="Q69" s="1831"/>
      <c r="R69" s="1831"/>
      <c r="S69" s="1831"/>
      <c r="T69" s="1831"/>
      <c r="U69" s="1831"/>
      <c r="V69" s="1831"/>
      <c r="W69" s="1831"/>
      <c r="X69" s="1831"/>
      <c r="Y69" s="1831"/>
      <c r="Z69" s="1831"/>
      <c r="AA69" s="1831"/>
      <c r="AB69" s="1831"/>
      <c r="AC69" s="1831"/>
      <c r="AD69" s="1584"/>
      <c r="AE69" s="1584"/>
      <c r="AF69" s="1584"/>
      <c r="AG69" s="1584"/>
      <c r="AH69" s="1584"/>
      <c r="AI69" s="1421"/>
      <c r="AJ69" s="1584"/>
    </row>
    <row r="70" spans="2:36" ht="13.5">
      <c r="B70" s="1831"/>
      <c r="C70" s="1831"/>
      <c r="D70" s="1831"/>
      <c r="E70" s="1831"/>
      <c r="F70" s="1831"/>
      <c r="G70" s="1831"/>
      <c r="H70" s="1831"/>
      <c r="I70" s="1831"/>
      <c r="J70" s="1831"/>
      <c r="K70" s="1831"/>
      <c r="L70" s="1831"/>
      <c r="M70" s="1831"/>
      <c r="N70" s="1831"/>
      <c r="O70" s="1831"/>
      <c r="P70" s="1831"/>
      <c r="Q70" s="1831"/>
      <c r="R70" s="1831"/>
      <c r="S70" s="1831"/>
      <c r="T70" s="1831"/>
      <c r="U70" s="1831"/>
      <c r="V70" s="1831"/>
      <c r="W70" s="1831"/>
      <c r="X70" s="1831"/>
      <c r="Y70" s="1831"/>
      <c r="Z70" s="1831"/>
      <c r="AA70" s="1831"/>
      <c r="AB70" s="1831"/>
      <c r="AC70" s="1831"/>
      <c r="AD70" s="1584"/>
      <c r="AE70" s="1584"/>
      <c r="AF70" s="1584"/>
      <c r="AG70" s="1584"/>
      <c r="AH70" s="1584"/>
      <c r="AI70" s="1421"/>
      <c r="AJ70" s="1584"/>
    </row>
    <row r="71" spans="2:36" ht="13.5">
      <c r="B71" s="1831"/>
      <c r="C71" s="1831"/>
      <c r="D71" s="1831"/>
      <c r="E71" s="1831"/>
      <c r="F71" s="1831"/>
      <c r="G71" s="1831"/>
      <c r="H71" s="1831"/>
      <c r="I71" s="1831"/>
      <c r="J71" s="1831"/>
      <c r="K71" s="1831"/>
      <c r="L71" s="1831"/>
      <c r="M71" s="1831"/>
      <c r="N71" s="1831"/>
      <c r="O71" s="1831"/>
      <c r="P71" s="1831"/>
      <c r="Q71" s="1831"/>
      <c r="R71" s="1831"/>
      <c r="S71" s="1831"/>
      <c r="T71" s="1831"/>
      <c r="U71" s="1831"/>
      <c r="V71" s="1831"/>
      <c r="W71" s="1831"/>
      <c r="X71" s="1831"/>
      <c r="Y71" s="1831"/>
      <c r="Z71" s="1831"/>
      <c r="AA71" s="1831"/>
      <c r="AB71" s="1831"/>
      <c r="AC71" s="1831"/>
      <c r="AD71" s="1584"/>
      <c r="AE71" s="1584"/>
      <c r="AF71" s="1584"/>
      <c r="AG71" s="1584"/>
      <c r="AH71" s="1584"/>
      <c r="AI71" s="1421"/>
      <c r="AJ71" s="1584"/>
    </row>
    <row r="72" spans="2:36" ht="13.5">
      <c r="B72" s="1831"/>
      <c r="C72" s="1831"/>
      <c r="D72" s="1831"/>
      <c r="E72" s="1831"/>
      <c r="F72" s="1831"/>
      <c r="G72" s="1831"/>
      <c r="H72" s="1831"/>
      <c r="I72" s="1831"/>
      <c r="J72" s="1831"/>
      <c r="K72" s="1831"/>
      <c r="L72" s="1831"/>
      <c r="M72" s="1831"/>
      <c r="N72" s="1831"/>
      <c r="O72" s="1831"/>
      <c r="P72" s="1831"/>
      <c r="Q72" s="1831"/>
      <c r="R72" s="1831"/>
      <c r="S72" s="1831"/>
      <c r="T72" s="1831"/>
      <c r="U72" s="1831"/>
      <c r="V72" s="1831"/>
      <c r="W72" s="1831"/>
      <c r="X72" s="1831"/>
      <c r="Y72" s="1831"/>
      <c r="Z72" s="1831"/>
      <c r="AA72" s="1831"/>
      <c r="AB72" s="1831"/>
      <c r="AC72" s="1831"/>
      <c r="AD72" s="1584"/>
      <c r="AE72" s="1584"/>
      <c r="AF72" s="1584"/>
      <c r="AG72" s="1584"/>
      <c r="AH72" s="1584"/>
      <c r="AI72" s="1421"/>
      <c r="AJ72" s="1584"/>
    </row>
    <row r="73" spans="2:36" ht="13.5">
      <c r="B73" s="1831"/>
      <c r="C73" s="1831"/>
      <c r="D73" s="1831"/>
      <c r="E73" s="1831"/>
      <c r="F73" s="1831"/>
      <c r="G73" s="1831"/>
      <c r="H73" s="1831"/>
      <c r="I73" s="1831"/>
      <c r="J73" s="1831"/>
      <c r="K73" s="1831"/>
      <c r="L73" s="1831"/>
      <c r="M73" s="1831"/>
      <c r="N73" s="1831"/>
      <c r="O73" s="1831"/>
      <c r="P73" s="1831"/>
      <c r="Q73" s="1831"/>
      <c r="R73" s="1831"/>
      <c r="S73" s="1831"/>
      <c r="T73" s="1831"/>
      <c r="U73" s="1831"/>
      <c r="V73" s="1831"/>
      <c r="W73" s="1831"/>
      <c r="X73" s="1831"/>
      <c r="Y73" s="1831"/>
      <c r="Z73" s="1831"/>
      <c r="AA73" s="1831"/>
      <c r="AB73" s="1831"/>
      <c r="AC73" s="1831"/>
      <c r="AD73" s="1584"/>
      <c r="AE73" s="1584"/>
      <c r="AF73" s="1584"/>
      <c r="AG73" s="1584"/>
      <c r="AH73" s="1584"/>
      <c r="AI73" s="1421"/>
      <c r="AJ73" s="1584"/>
    </row>
    <row r="74" spans="2:36" ht="13.5">
      <c r="B74" s="1831"/>
      <c r="C74" s="1831"/>
      <c r="D74" s="1831"/>
      <c r="E74" s="1831"/>
      <c r="F74" s="1831"/>
      <c r="G74" s="1831"/>
      <c r="H74" s="1831"/>
      <c r="I74" s="1831"/>
      <c r="J74" s="1831"/>
      <c r="K74" s="1831"/>
      <c r="L74" s="1831"/>
      <c r="M74" s="1831"/>
      <c r="N74" s="1831"/>
      <c r="O74" s="1831"/>
      <c r="P74" s="1831"/>
      <c r="Q74" s="1831"/>
      <c r="R74" s="1831"/>
      <c r="S74" s="1831"/>
      <c r="T74" s="1831"/>
      <c r="U74" s="1831"/>
      <c r="V74" s="1831"/>
      <c r="W74" s="1831"/>
      <c r="X74" s="1831"/>
      <c r="Y74" s="1831"/>
      <c r="Z74" s="1831"/>
      <c r="AA74" s="1831"/>
      <c r="AB74" s="1831"/>
      <c r="AC74" s="1831"/>
      <c r="AD74" s="1584"/>
      <c r="AE74" s="1584"/>
      <c r="AF74" s="1584"/>
      <c r="AG74" s="1584"/>
      <c r="AH74" s="1584"/>
      <c r="AI74" s="1421"/>
      <c r="AJ74" s="1584"/>
    </row>
    <row r="75" spans="2:36" ht="13.5">
      <c r="B75" s="1831"/>
      <c r="C75" s="1831"/>
      <c r="D75" s="1831"/>
      <c r="E75" s="1831"/>
      <c r="F75" s="1831"/>
      <c r="G75" s="1831"/>
      <c r="H75" s="1831"/>
      <c r="I75" s="1831"/>
      <c r="J75" s="1831"/>
      <c r="K75" s="1831"/>
      <c r="L75" s="1831"/>
      <c r="M75" s="1831"/>
      <c r="N75" s="1831"/>
      <c r="O75" s="1831"/>
      <c r="P75" s="1831"/>
      <c r="Q75" s="1831"/>
      <c r="R75" s="1831"/>
      <c r="S75" s="1831"/>
      <c r="T75" s="1831"/>
      <c r="U75" s="1831"/>
      <c r="V75" s="1831"/>
      <c r="W75" s="1831"/>
      <c r="X75" s="1831"/>
      <c r="Y75" s="1831"/>
      <c r="Z75" s="1831"/>
      <c r="AA75" s="1831"/>
      <c r="AB75" s="1831"/>
      <c r="AC75" s="1831"/>
      <c r="AD75" s="1584"/>
      <c r="AE75" s="1584"/>
      <c r="AF75" s="1584"/>
      <c r="AG75" s="1584"/>
      <c r="AH75" s="1584"/>
      <c r="AI75" s="1421"/>
      <c r="AJ75" s="1584"/>
    </row>
    <row r="76" spans="2:36" ht="13.5">
      <c r="B76" s="1831"/>
      <c r="C76" s="1831"/>
      <c r="D76" s="1831"/>
      <c r="E76" s="1831"/>
      <c r="F76" s="1831"/>
      <c r="G76" s="1831"/>
      <c r="H76" s="1831"/>
      <c r="I76" s="1831"/>
      <c r="J76" s="1831"/>
      <c r="K76" s="1831"/>
      <c r="L76" s="1831"/>
      <c r="M76" s="1831"/>
      <c r="N76" s="1831"/>
      <c r="O76" s="1831"/>
      <c r="P76" s="1831"/>
      <c r="Q76" s="1831"/>
      <c r="R76" s="1831"/>
      <c r="S76" s="1831"/>
      <c r="T76" s="1831"/>
      <c r="U76" s="1831"/>
      <c r="V76" s="1831"/>
      <c r="W76" s="1831"/>
      <c r="X76" s="1831"/>
      <c r="Y76" s="1831"/>
      <c r="Z76" s="1831"/>
      <c r="AA76" s="1831"/>
      <c r="AB76" s="1831"/>
      <c r="AC76" s="1831"/>
      <c r="AD76" s="1584"/>
      <c r="AE76" s="1584"/>
      <c r="AF76" s="1584"/>
      <c r="AG76" s="1584"/>
      <c r="AH76" s="1584"/>
      <c r="AI76" s="1421"/>
      <c r="AJ76" s="1584"/>
    </row>
    <row r="77" spans="2:36" ht="13.5">
      <c r="B77" s="1831"/>
      <c r="C77" s="1831"/>
      <c r="D77" s="1831"/>
      <c r="E77" s="1831"/>
      <c r="F77" s="1831"/>
      <c r="G77" s="1831"/>
      <c r="H77" s="1831"/>
      <c r="I77" s="1831"/>
      <c r="J77" s="1831"/>
      <c r="K77" s="1831"/>
      <c r="L77" s="1831"/>
      <c r="M77" s="1831"/>
      <c r="N77" s="1831"/>
      <c r="O77" s="1831"/>
      <c r="P77" s="1831"/>
      <c r="Q77" s="1831"/>
      <c r="R77" s="1831"/>
      <c r="S77" s="1831"/>
      <c r="T77" s="1831"/>
      <c r="U77" s="1831"/>
      <c r="V77" s="1831"/>
      <c r="W77" s="1831"/>
      <c r="X77" s="1831"/>
      <c r="Y77" s="1831"/>
      <c r="Z77" s="1831"/>
      <c r="AA77" s="1831"/>
      <c r="AB77" s="1831"/>
      <c r="AC77" s="1831"/>
      <c r="AD77" s="1584"/>
      <c r="AE77" s="1584"/>
      <c r="AF77" s="1584"/>
      <c r="AG77" s="1584"/>
      <c r="AH77" s="1584"/>
      <c r="AI77" s="1421"/>
      <c r="AJ77" s="1584"/>
    </row>
    <row r="78" spans="2:36" ht="13.5">
      <c r="B78" s="1831"/>
      <c r="C78" s="1831"/>
      <c r="D78" s="1831"/>
      <c r="E78" s="1831"/>
      <c r="F78" s="1831"/>
      <c r="G78" s="1831"/>
      <c r="H78" s="1831"/>
      <c r="I78" s="1831"/>
      <c r="J78" s="1831"/>
      <c r="K78" s="1831"/>
      <c r="L78" s="1831"/>
      <c r="M78" s="1831"/>
      <c r="N78" s="1831"/>
      <c r="O78" s="1831"/>
      <c r="P78" s="1831"/>
      <c r="Q78" s="1831"/>
      <c r="R78" s="1831"/>
      <c r="S78" s="1831"/>
      <c r="T78" s="1831"/>
      <c r="U78" s="1831"/>
      <c r="V78" s="1831"/>
      <c r="W78" s="1831"/>
      <c r="X78" s="1831"/>
      <c r="Y78" s="1831"/>
      <c r="Z78" s="1831"/>
      <c r="AA78" s="1831"/>
      <c r="AB78" s="1831"/>
      <c r="AC78" s="1831"/>
      <c r="AD78" s="1584"/>
      <c r="AE78" s="1584"/>
      <c r="AF78" s="1584"/>
      <c r="AG78" s="1584"/>
      <c r="AH78" s="1584"/>
      <c r="AI78" s="1421"/>
      <c r="AJ78" s="1584"/>
    </row>
    <row r="79" spans="2:36" ht="13.5">
      <c r="B79" s="1831"/>
      <c r="C79" s="1831"/>
      <c r="D79" s="1831"/>
      <c r="E79" s="1831"/>
      <c r="F79" s="1831"/>
      <c r="G79" s="1831"/>
      <c r="H79" s="1831"/>
      <c r="I79" s="1831"/>
      <c r="J79" s="1831"/>
      <c r="K79" s="1831"/>
      <c r="L79" s="1831"/>
      <c r="M79" s="1831"/>
      <c r="N79" s="1831"/>
      <c r="O79" s="1831"/>
      <c r="P79" s="1831"/>
      <c r="Q79" s="1831"/>
      <c r="R79" s="1831"/>
      <c r="S79" s="1831"/>
      <c r="T79" s="1831"/>
      <c r="U79" s="1831"/>
      <c r="V79" s="1831"/>
      <c r="W79" s="1831"/>
      <c r="X79" s="1831"/>
      <c r="Y79" s="1831"/>
      <c r="Z79" s="1831"/>
      <c r="AA79" s="1831"/>
      <c r="AB79" s="1831"/>
      <c r="AC79" s="1831"/>
      <c r="AD79" s="1584"/>
      <c r="AE79" s="1584"/>
      <c r="AF79" s="1584"/>
      <c r="AG79" s="1584"/>
      <c r="AH79" s="1584"/>
      <c r="AI79" s="1421"/>
      <c r="AJ79" s="1584"/>
    </row>
    <row r="80" spans="2:36" ht="13.5">
      <c r="B80" s="1831"/>
      <c r="C80" s="1831"/>
      <c r="D80" s="1831"/>
      <c r="E80" s="1831"/>
      <c r="F80" s="1831"/>
      <c r="G80" s="1831"/>
      <c r="H80" s="1831"/>
      <c r="I80" s="1831"/>
      <c r="J80" s="1831"/>
      <c r="K80" s="1831"/>
      <c r="L80" s="1831"/>
      <c r="M80" s="1831"/>
      <c r="N80" s="1831"/>
      <c r="O80" s="1831"/>
      <c r="P80" s="1831"/>
      <c r="Q80" s="1831"/>
      <c r="R80" s="1831"/>
      <c r="S80" s="1831"/>
      <c r="T80" s="1831"/>
      <c r="U80" s="1831"/>
      <c r="V80" s="1831"/>
      <c r="W80" s="1831"/>
      <c r="X80" s="1831"/>
      <c r="Y80" s="1831"/>
      <c r="Z80" s="1831"/>
      <c r="AA80" s="1831"/>
      <c r="AB80" s="1831"/>
      <c r="AC80" s="1831"/>
      <c r="AD80" s="1584"/>
      <c r="AE80" s="1584"/>
      <c r="AF80" s="1584"/>
      <c r="AG80" s="1584"/>
      <c r="AH80" s="1584"/>
      <c r="AI80" s="1421"/>
      <c r="AJ80" s="1584"/>
    </row>
    <row r="81" spans="2:36" ht="13.5">
      <c r="B81" s="1831"/>
      <c r="C81" s="1831"/>
      <c r="D81" s="1831"/>
      <c r="E81" s="1831"/>
      <c r="F81" s="1831"/>
      <c r="G81" s="1831"/>
      <c r="H81" s="1831"/>
      <c r="I81" s="1831"/>
      <c r="J81" s="1831"/>
      <c r="K81" s="1831"/>
      <c r="L81" s="1831"/>
      <c r="M81" s="1831"/>
      <c r="N81" s="1831"/>
      <c r="O81" s="1831"/>
      <c r="P81" s="1831"/>
      <c r="Q81" s="1831"/>
      <c r="R81" s="1831"/>
      <c r="S81" s="1831"/>
      <c r="T81" s="1831"/>
      <c r="U81" s="1831"/>
      <c r="V81" s="1831"/>
      <c r="W81" s="1831"/>
      <c r="X81" s="1831"/>
      <c r="Y81" s="1831"/>
      <c r="Z81" s="1831"/>
      <c r="AA81" s="1831"/>
      <c r="AB81" s="1831"/>
      <c r="AC81" s="1831"/>
      <c r="AD81" s="1584"/>
      <c r="AE81" s="1584"/>
      <c r="AF81" s="1584"/>
      <c r="AG81" s="1584"/>
      <c r="AH81" s="1584"/>
      <c r="AI81" s="1421"/>
      <c r="AJ81" s="1584"/>
    </row>
    <row r="82" spans="2:36" ht="13.5">
      <c r="B82" s="1831"/>
      <c r="C82" s="1831"/>
      <c r="D82" s="1831"/>
      <c r="E82" s="1831"/>
      <c r="F82" s="1831"/>
      <c r="G82" s="1831"/>
      <c r="H82" s="1831"/>
      <c r="I82" s="1831"/>
      <c r="J82" s="1831"/>
      <c r="K82" s="1831"/>
      <c r="L82" s="1831"/>
      <c r="M82" s="1831"/>
      <c r="N82" s="1831"/>
      <c r="O82" s="1831"/>
      <c r="P82" s="1831"/>
      <c r="Q82" s="1831"/>
      <c r="R82" s="1831"/>
      <c r="S82" s="1831"/>
      <c r="T82" s="1831"/>
      <c r="U82" s="1831"/>
      <c r="V82" s="1831"/>
      <c r="W82" s="1831"/>
      <c r="X82" s="1831"/>
      <c r="Y82" s="1831"/>
      <c r="Z82" s="1831"/>
      <c r="AA82" s="1831"/>
      <c r="AB82" s="1831"/>
      <c r="AC82" s="1831"/>
      <c r="AD82" s="1584"/>
      <c r="AE82" s="1584"/>
      <c r="AF82" s="1584"/>
      <c r="AG82" s="1584"/>
      <c r="AH82" s="1584"/>
      <c r="AI82" s="1421"/>
      <c r="AJ82" s="1584"/>
    </row>
    <row r="83" spans="2:36" ht="13.5">
      <c r="B83" s="1831"/>
      <c r="C83" s="1831"/>
      <c r="D83" s="1831"/>
      <c r="E83" s="1831"/>
      <c r="F83" s="1831"/>
      <c r="G83" s="1831"/>
      <c r="H83" s="1831"/>
      <c r="I83" s="1831"/>
      <c r="J83" s="1831"/>
      <c r="K83" s="1831"/>
      <c r="L83" s="1831"/>
      <c r="M83" s="1831"/>
      <c r="N83" s="1831"/>
      <c r="O83" s="1831"/>
      <c r="P83" s="1831"/>
      <c r="Q83" s="1831"/>
      <c r="R83" s="1831"/>
      <c r="S83" s="1831"/>
      <c r="T83" s="1831"/>
      <c r="U83" s="1831"/>
      <c r="V83" s="1831"/>
      <c r="W83" s="1831"/>
      <c r="X83" s="1831"/>
      <c r="Y83" s="1831"/>
      <c r="Z83" s="1831"/>
      <c r="AA83" s="1831"/>
      <c r="AB83" s="1831"/>
      <c r="AC83" s="1831"/>
      <c r="AD83" s="1584"/>
      <c r="AE83" s="1584"/>
      <c r="AF83" s="1584"/>
      <c r="AG83" s="1584"/>
      <c r="AH83" s="1584"/>
      <c r="AI83" s="1421"/>
      <c r="AJ83" s="1584"/>
    </row>
    <row r="84" spans="2:36" ht="13.5">
      <c r="B84" s="1831"/>
      <c r="C84" s="1831"/>
      <c r="D84" s="1831"/>
      <c r="E84" s="1831"/>
      <c r="F84" s="1831"/>
      <c r="G84" s="1831"/>
      <c r="H84" s="1831"/>
      <c r="I84" s="1831"/>
      <c r="J84" s="1831"/>
      <c r="K84" s="1831"/>
      <c r="L84" s="1831"/>
      <c r="M84" s="1831"/>
      <c r="N84" s="1831"/>
      <c r="O84" s="1831"/>
      <c r="P84" s="1831"/>
      <c r="Q84" s="1831"/>
      <c r="R84" s="1831"/>
      <c r="S84" s="1831"/>
      <c r="T84" s="1831"/>
      <c r="U84" s="1831"/>
      <c r="V84" s="1831"/>
      <c r="W84" s="1831"/>
      <c r="X84" s="1831"/>
      <c r="Y84" s="1831"/>
      <c r="Z84" s="1831"/>
      <c r="AA84" s="1831"/>
      <c r="AB84" s="1831"/>
      <c r="AC84" s="1831"/>
      <c r="AD84" s="1584"/>
      <c r="AE84" s="1584"/>
      <c r="AF84" s="1584"/>
      <c r="AG84" s="1584"/>
      <c r="AH84" s="1584"/>
      <c r="AI84" s="1421"/>
      <c r="AJ84" s="1584"/>
    </row>
    <row r="85" spans="2:36" ht="13.5">
      <c r="B85" s="1831"/>
      <c r="C85" s="1831"/>
      <c r="D85" s="1831"/>
      <c r="E85" s="1831"/>
      <c r="F85" s="1831"/>
      <c r="G85" s="1831"/>
      <c r="H85" s="1831"/>
      <c r="I85" s="1831"/>
      <c r="J85" s="1831"/>
      <c r="K85" s="1831"/>
      <c r="L85" s="1831"/>
      <c r="M85" s="1831"/>
      <c r="N85" s="1831"/>
      <c r="O85" s="1831"/>
      <c r="P85" s="1831"/>
      <c r="Q85" s="1831"/>
      <c r="R85" s="1831"/>
      <c r="S85" s="1831"/>
      <c r="T85" s="1831"/>
      <c r="U85" s="1831"/>
      <c r="V85" s="1831"/>
      <c r="W85" s="1831"/>
      <c r="X85" s="1831"/>
      <c r="Y85" s="1831"/>
      <c r="Z85" s="1831"/>
      <c r="AA85" s="1831"/>
      <c r="AB85" s="1831"/>
      <c r="AC85" s="1831"/>
      <c r="AD85" s="1584"/>
      <c r="AE85" s="1584"/>
      <c r="AF85" s="1584"/>
      <c r="AG85" s="1584"/>
      <c r="AH85" s="1584"/>
      <c r="AI85" s="1421"/>
      <c r="AJ85" s="1584"/>
    </row>
    <row r="86" spans="2:36" ht="13.5">
      <c r="B86" s="1831"/>
      <c r="C86" s="1831"/>
      <c r="D86" s="1831"/>
      <c r="E86" s="1831"/>
      <c r="F86" s="1831"/>
      <c r="G86" s="1831"/>
      <c r="H86" s="1831"/>
      <c r="I86" s="1831"/>
      <c r="J86" s="1831"/>
      <c r="K86" s="1831"/>
      <c r="L86" s="1831"/>
      <c r="M86" s="1831"/>
      <c r="N86" s="1831"/>
      <c r="O86" s="1831"/>
      <c r="P86" s="1831"/>
      <c r="Q86" s="1831"/>
      <c r="R86" s="1831"/>
      <c r="S86" s="1831"/>
      <c r="T86" s="1831"/>
      <c r="U86" s="1831"/>
      <c r="V86" s="1831"/>
      <c r="W86" s="1831"/>
      <c r="X86" s="1831"/>
      <c r="Y86" s="1831"/>
      <c r="Z86" s="1831"/>
      <c r="AA86" s="1831"/>
      <c r="AB86" s="1831"/>
      <c r="AC86" s="1831"/>
      <c r="AD86" s="1584"/>
      <c r="AE86" s="1584"/>
      <c r="AF86" s="1584"/>
      <c r="AG86" s="1584"/>
      <c r="AH86" s="1584"/>
      <c r="AI86" s="1421"/>
      <c r="AJ86" s="1584"/>
    </row>
    <row r="87" spans="2:36" ht="13.5">
      <c r="B87" s="1831"/>
      <c r="C87" s="1831"/>
      <c r="D87" s="1831"/>
      <c r="E87" s="1831"/>
      <c r="F87" s="1831"/>
      <c r="G87" s="1831"/>
      <c r="H87" s="1831"/>
      <c r="I87" s="1831"/>
      <c r="J87" s="1831"/>
      <c r="K87" s="1831"/>
      <c r="L87" s="1831"/>
      <c r="M87" s="1831"/>
      <c r="N87" s="1831"/>
      <c r="O87" s="1831"/>
      <c r="P87" s="1831"/>
      <c r="Q87" s="1831"/>
      <c r="R87" s="1831"/>
      <c r="S87" s="1831"/>
      <c r="T87" s="1831"/>
      <c r="U87" s="1831"/>
      <c r="V87" s="1831"/>
      <c r="W87" s="1831"/>
      <c r="X87" s="1831"/>
      <c r="Y87" s="1831"/>
      <c r="Z87" s="1831"/>
      <c r="AA87" s="1831"/>
      <c r="AB87" s="1831"/>
      <c r="AC87" s="1831"/>
      <c r="AD87" s="1584"/>
      <c r="AE87" s="1584"/>
      <c r="AF87" s="1584"/>
      <c r="AG87" s="1584"/>
      <c r="AH87" s="1584"/>
      <c r="AI87" s="1421"/>
      <c r="AJ87" s="1584"/>
    </row>
    <row r="88" spans="2:36" ht="13.5">
      <c r="B88" s="1831"/>
      <c r="C88" s="1831"/>
      <c r="D88" s="1831"/>
      <c r="E88" s="1831"/>
      <c r="F88" s="1831"/>
      <c r="G88" s="1831"/>
      <c r="H88" s="1831"/>
      <c r="I88" s="1831"/>
      <c r="J88" s="1831"/>
      <c r="K88" s="1831"/>
      <c r="L88" s="1831"/>
      <c r="M88" s="1831"/>
      <c r="N88" s="1831"/>
      <c r="O88" s="1831"/>
      <c r="P88" s="1831"/>
      <c r="Q88" s="1831"/>
      <c r="R88" s="1831"/>
      <c r="S88" s="1831"/>
      <c r="T88" s="1831"/>
      <c r="U88" s="1831"/>
      <c r="V88" s="1831"/>
      <c r="W88" s="1831"/>
      <c r="X88" s="1831"/>
      <c r="Y88" s="1831"/>
      <c r="Z88" s="1831"/>
      <c r="AA88" s="1831"/>
      <c r="AB88" s="1831"/>
      <c r="AC88" s="1831"/>
      <c r="AD88" s="1584"/>
      <c r="AE88" s="1584"/>
      <c r="AF88" s="1584"/>
      <c r="AG88" s="1584"/>
      <c r="AH88" s="1584"/>
      <c r="AI88" s="1421"/>
      <c r="AJ88" s="1584"/>
    </row>
    <row r="89" spans="2:36" ht="13.5">
      <c r="B89" s="1831"/>
      <c r="C89" s="1831"/>
      <c r="D89" s="1831"/>
      <c r="E89" s="1831"/>
      <c r="F89" s="1831"/>
      <c r="G89" s="1831"/>
      <c r="H89" s="1831"/>
      <c r="I89" s="1831"/>
      <c r="J89" s="1831"/>
      <c r="K89" s="1831"/>
      <c r="L89" s="1831"/>
      <c r="M89" s="1831"/>
      <c r="N89" s="1831"/>
      <c r="O89" s="1831"/>
      <c r="P89" s="1831"/>
      <c r="Q89" s="1831"/>
      <c r="R89" s="1831"/>
      <c r="S89" s="1831"/>
      <c r="T89" s="1831"/>
      <c r="U89" s="1831"/>
      <c r="V89" s="1831"/>
      <c r="W89" s="1831"/>
      <c r="X89" s="1831"/>
      <c r="Y89" s="1831"/>
      <c r="Z89" s="1831"/>
      <c r="AA89" s="1831"/>
      <c r="AB89" s="1831"/>
      <c r="AC89" s="1831"/>
      <c r="AD89" s="1584"/>
      <c r="AE89" s="1584"/>
      <c r="AF89" s="1584"/>
      <c r="AG89" s="1584"/>
      <c r="AH89" s="1421"/>
      <c r="AI89" s="1421"/>
      <c r="AJ89" s="1584"/>
    </row>
    <row r="90" spans="2:36" ht="13.5">
      <c r="B90" s="1831"/>
      <c r="C90" s="1831"/>
      <c r="D90" s="1831"/>
      <c r="E90" s="1831"/>
      <c r="F90" s="1831"/>
      <c r="G90" s="1831"/>
      <c r="H90" s="1831"/>
      <c r="I90" s="1831"/>
      <c r="J90" s="1831"/>
      <c r="K90" s="1831"/>
      <c r="L90" s="1831"/>
      <c r="M90" s="1831"/>
      <c r="N90" s="1831"/>
      <c r="O90" s="1831"/>
      <c r="P90" s="1831"/>
      <c r="Q90" s="1831"/>
      <c r="R90" s="1831"/>
      <c r="S90" s="1831"/>
      <c r="T90" s="1831"/>
      <c r="U90" s="1831"/>
      <c r="V90" s="1831"/>
      <c r="W90" s="1831"/>
      <c r="X90" s="1831"/>
      <c r="Y90" s="1831"/>
      <c r="Z90" s="1831"/>
      <c r="AA90" s="1831"/>
      <c r="AB90" s="1831"/>
      <c r="AC90" s="1831"/>
      <c r="AD90" s="1584"/>
      <c r="AE90" s="1584"/>
      <c r="AF90" s="1584"/>
      <c r="AG90" s="1584"/>
      <c r="AH90" s="1584"/>
      <c r="AI90" s="1584"/>
      <c r="AJ90" s="1584"/>
    </row>
    <row r="91" spans="2:36" ht="13.5">
      <c r="B91" s="1831"/>
      <c r="C91" s="1831"/>
      <c r="D91" s="1831"/>
      <c r="E91" s="1831"/>
      <c r="F91" s="1831"/>
      <c r="G91" s="1831"/>
      <c r="H91" s="1831"/>
      <c r="I91" s="1831"/>
      <c r="J91" s="1831"/>
      <c r="K91" s="1831"/>
      <c r="L91" s="1831"/>
      <c r="M91" s="1831"/>
      <c r="N91" s="1831"/>
      <c r="O91" s="1831"/>
      <c r="P91" s="1831"/>
      <c r="Q91" s="1831"/>
      <c r="R91" s="1831"/>
      <c r="S91" s="1831"/>
      <c r="T91" s="1831"/>
      <c r="U91" s="1831"/>
      <c r="V91" s="1831"/>
      <c r="W91" s="1831"/>
      <c r="X91" s="1831"/>
      <c r="Y91" s="1831"/>
      <c r="Z91" s="1831"/>
      <c r="AA91" s="1831"/>
      <c r="AB91" s="1831"/>
      <c r="AC91" s="1831"/>
      <c r="AD91" s="1831"/>
      <c r="AE91" s="1831"/>
      <c r="AF91" s="1831"/>
      <c r="AG91" s="1831"/>
      <c r="AH91" s="1831"/>
      <c r="AI91" s="1831"/>
      <c r="AJ91" s="1831"/>
    </row>
    <row r="92" spans="2:36" ht="13.5">
      <c r="B92" s="1831"/>
      <c r="C92" s="1831"/>
      <c r="D92" s="1831"/>
      <c r="E92" s="1831"/>
      <c r="F92" s="1831"/>
      <c r="G92" s="1831"/>
      <c r="H92" s="1831"/>
      <c r="I92" s="1831"/>
      <c r="J92" s="1831"/>
      <c r="K92" s="1831"/>
      <c r="L92" s="1831"/>
      <c r="M92" s="1831"/>
      <c r="N92" s="1831"/>
      <c r="O92" s="1831"/>
      <c r="P92" s="1831"/>
      <c r="Q92" s="1831"/>
      <c r="R92" s="1831"/>
      <c r="S92" s="1831"/>
      <c r="T92" s="1831"/>
      <c r="U92" s="1831"/>
      <c r="V92" s="1831"/>
      <c r="W92" s="1831"/>
      <c r="X92" s="1831"/>
      <c r="Y92" s="1831"/>
      <c r="Z92" s="1831"/>
      <c r="AA92" s="1831"/>
      <c r="AB92" s="1831"/>
      <c r="AC92" s="1831"/>
      <c r="AD92" s="1831"/>
      <c r="AE92" s="1831"/>
      <c r="AF92" s="1831"/>
      <c r="AG92" s="1831"/>
      <c r="AH92" s="1831"/>
      <c r="AI92" s="1831"/>
      <c r="AJ92" s="1831"/>
    </row>
    <row r="93" spans="2:36" ht="13.5">
      <c r="B93" s="1831"/>
      <c r="C93" s="1831"/>
      <c r="D93" s="1831"/>
      <c r="E93" s="1831"/>
      <c r="F93" s="1831"/>
      <c r="G93" s="1831"/>
      <c r="H93" s="1831"/>
      <c r="I93" s="1831"/>
      <c r="J93" s="1831"/>
      <c r="K93" s="1831"/>
      <c r="L93" s="1831"/>
      <c r="M93" s="1831"/>
      <c r="N93" s="1831"/>
      <c r="O93" s="1831"/>
      <c r="P93" s="1831"/>
      <c r="Q93" s="1831"/>
      <c r="R93" s="1831"/>
      <c r="S93" s="1831"/>
      <c r="T93" s="1831"/>
      <c r="U93" s="1831"/>
      <c r="V93" s="1831"/>
      <c r="W93" s="1831"/>
      <c r="X93" s="1831"/>
      <c r="Y93" s="1831"/>
      <c r="Z93" s="1831"/>
      <c r="AA93" s="1831"/>
      <c r="AB93" s="1831"/>
      <c r="AC93" s="1831"/>
      <c r="AD93" s="1831"/>
      <c r="AE93" s="1831"/>
      <c r="AF93" s="1831"/>
      <c r="AG93" s="1831"/>
      <c r="AH93" s="1831"/>
      <c r="AI93" s="1831"/>
      <c r="AJ93" s="1831"/>
    </row>
    <row r="94" spans="2:36" ht="13.5">
      <c r="B94" s="1831"/>
      <c r="C94" s="1831"/>
      <c r="D94" s="1831"/>
      <c r="E94" s="1831"/>
      <c r="F94" s="1831"/>
      <c r="G94" s="1831"/>
      <c r="H94" s="1831"/>
      <c r="I94" s="1831"/>
      <c r="J94" s="1831"/>
      <c r="K94" s="1831"/>
      <c r="L94" s="1831"/>
      <c r="M94" s="1831"/>
      <c r="N94" s="1831"/>
      <c r="O94" s="1831"/>
      <c r="P94" s="1831"/>
      <c r="Q94" s="1831"/>
      <c r="R94" s="1831"/>
      <c r="S94" s="1831"/>
      <c r="T94" s="1831"/>
      <c r="U94" s="1831"/>
      <c r="V94" s="1831"/>
      <c r="W94" s="1831"/>
      <c r="X94" s="1831"/>
      <c r="Y94" s="1831"/>
      <c r="Z94" s="1831"/>
      <c r="AA94" s="1831"/>
      <c r="AB94" s="1831"/>
      <c r="AC94" s="1831"/>
      <c r="AD94" s="1831"/>
      <c r="AE94" s="1831"/>
      <c r="AF94" s="1831"/>
      <c r="AG94" s="1831"/>
      <c r="AH94" s="1831"/>
      <c r="AI94" s="1831"/>
      <c r="AJ94" s="1831"/>
    </row>
    <row r="95" spans="2:36" ht="13.5">
      <c r="B95" s="1831"/>
      <c r="C95" s="1831"/>
      <c r="D95" s="1831"/>
      <c r="E95" s="1831"/>
      <c r="F95" s="1831"/>
      <c r="G95" s="1831"/>
      <c r="H95" s="1831"/>
      <c r="I95" s="1831"/>
      <c r="J95" s="1831"/>
      <c r="K95" s="1831"/>
      <c r="L95" s="1831"/>
      <c r="M95" s="1831"/>
      <c r="N95" s="1831"/>
      <c r="O95" s="1831"/>
      <c r="P95" s="1831"/>
      <c r="Q95" s="1831"/>
      <c r="R95" s="1831"/>
      <c r="S95" s="1831"/>
      <c r="T95" s="1831"/>
      <c r="U95" s="1831"/>
      <c r="V95" s="1831"/>
      <c r="W95" s="1831"/>
      <c r="X95" s="1831"/>
      <c r="Y95" s="1831"/>
      <c r="Z95" s="1831"/>
      <c r="AA95" s="1831"/>
      <c r="AB95" s="1831"/>
      <c r="AC95" s="1831"/>
      <c r="AD95" s="1831"/>
      <c r="AE95" s="1831"/>
      <c r="AF95" s="1831"/>
      <c r="AG95" s="1831"/>
      <c r="AH95" s="1831"/>
      <c r="AI95" s="1831"/>
      <c r="AJ95" s="1831"/>
    </row>
    <row r="96" spans="2:36" ht="13.5">
      <c r="B96" s="1831"/>
      <c r="C96" s="1831"/>
      <c r="D96" s="1831"/>
      <c r="E96" s="1831"/>
      <c r="F96" s="1831"/>
      <c r="G96" s="1831"/>
      <c r="H96" s="1831"/>
      <c r="I96" s="1831"/>
      <c r="J96" s="1831"/>
      <c r="K96" s="1831"/>
      <c r="L96" s="1831"/>
      <c r="M96" s="1831"/>
      <c r="N96" s="1831"/>
      <c r="O96" s="1831"/>
      <c r="P96" s="1831"/>
      <c r="Q96" s="1831"/>
      <c r="R96" s="1831"/>
      <c r="S96" s="1831"/>
      <c r="T96" s="1831"/>
      <c r="U96" s="1831"/>
      <c r="V96" s="1831"/>
      <c r="W96" s="1831"/>
      <c r="X96" s="1831"/>
      <c r="Y96" s="1831"/>
      <c r="Z96" s="1831"/>
      <c r="AA96" s="1831"/>
      <c r="AB96" s="1831"/>
      <c r="AC96" s="1831"/>
      <c r="AD96" s="1831"/>
      <c r="AE96" s="1831"/>
      <c r="AF96" s="1831"/>
      <c r="AG96" s="1831"/>
      <c r="AH96" s="1831"/>
      <c r="AI96" s="1831"/>
      <c r="AJ96" s="1831"/>
    </row>
    <row r="97" spans="2:36" ht="13.5">
      <c r="B97" s="1831"/>
      <c r="C97" s="1831"/>
      <c r="D97" s="1831"/>
      <c r="E97" s="1831"/>
      <c r="F97" s="1831"/>
      <c r="G97" s="1831"/>
      <c r="H97" s="1831"/>
      <c r="I97" s="1831"/>
      <c r="J97" s="1831"/>
      <c r="K97" s="1831"/>
      <c r="L97" s="1831"/>
      <c r="M97" s="1831"/>
      <c r="N97" s="1831"/>
      <c r="O97" s="1831"/>
      <c r="P97" s="1831"/>
      <c r="Q97" s="1831"/>
      <c r="R97" s="1831"/>
      <c r="S97" s="1831"/>
      <c r="T97" s="1831"/>
      <c r="U97" s="1831"/>
      <c r="V97" s="1831"/>
      <c r="W97" s="1831"/>
      <c r="X97" s="1831"/>
      <c r="Y97" s="1831"/>
      <c r="Z97" s="1831"/>
      <c r="AA97" s="1831"/>
      <c r="AB97" s="1831"/>
      <c r="AC97" s="1831"/>
      <c r="AD97" s="1831"/>
      <c r="AE97" s="1831"/>
      <c r="AF97" s="1831"/>
      <c r="AG97" s="1831"/>
      <c r="AH97" s="1831"/>
      <c r="AI97" s="1831"/>
      <c r="AJ97" s="1831"/>
    </row>
    <row r="98" spans="2:36" ht="13.5">
      <c r="B98" s="1831"/>
      <c r="C98" s="1831"/>
      <c r="D98" s="1831"/>
      <c r="E98" s="1831"/>
      <c r="F98" s="1831"/>
      <c r="G98" s="1831"/>
      <c r="H98" s="1831"/>
      <c r="I98" s="1831"/>
      <c r="J98" s="1831"/>
      <c r="K98" s="1831"/>
      <c r="L98" s="1831"/>
      <c r="M98" s="1831"/>
      <c r="N98" s="1831"/>
      <c r="O98" s="1831"/>
      <c r="P98" s="1831"/>
      <c r="Q98" s="1831"/>
      <c r="R98" s="1831"/>
      <c r="S98" s="1831"/>
      <c r="T98" s="1831"/>
      <c r="U98" s="1831"/>
      <c r="V98" s="1831"/>
      <c r="W98" s="1831"/>
      <c r="X98" s="1831"/>
      <c r="Y98" s="1831"/>
      <c r="Z98" s="1831"/>
      <c r="AA98" s="1831"/>
      <c r="AB98" s="1831"/>
      <c r="AC98" s="1831"/>
      <c r="AD98" s="1831"/>
      <c r="AE98" s="1831"/>
      <c r="AF98" s="1831"/>
      <c r="AG98" s="1831"/>
      <c r="AH98" s="1831"/>
      <c r="AI98" s="1831"/>
      <c r="AJ98" s="1831"/>
    </row>
    <row r="99" spans="2:36" ht="13.5">
      <c r="B99" s="1831"/>
      <c r="C99" s="1831"/>
      <c r="D99" s="1831"/>
      <c r="E99" s="1831"/>
      <c r="F99" s="1831"/>
      <c r="G99" s="1831"/>
      <c r="H99" s="1831"/>
      <c r="I99" s="1831"/>
      <c r="J99" s="1831"/>
      <c r="K99" s="1831"/>
      <c r="L99" s="1831"/>
      <c r="M99" s="1831"/>
      <c r="N99" s="1831"/>
      <c r="O99" s="1831"/>
      <c r="P99" s="1831"/>
      <c r="Q99" s="1831"/>
      <c r="R99" s="1831"/>
      <c r="S99" s="1831"/>
      <c r="T99" s="1831"/>
      <c r="U99" s="1831"/>
      <c r="V99" s="1831"/>
      <c r="W99" s="1831"/>
      <c r="X99" s="1831"/>
      <c r="Y99" s="1831"/>
      <c r="Z99" s="1831"/>
      <c r="AA99" s="1831"/>
      <c r="AB99" s="1831"/>
      <c r="AC99" s="1831"/>
      <c r="AD99" s="1831"/>
      <c r="AE99" s="1831"/>
      <c r="AF99" s="1831"/>
      <c r="AG99" s="1831"/>
      <c r="AH99" s="1831"/>
      <c r="AI99" s="1831"/>
      <c r="AJ99" s="1831"/>
    </row>
    <row r="100" spans="2:36" ht="13.5">
      <c r="B100" s="1831"/>
      <c r="C100" s="1831"/>
      <c r="D100" s="1831"/>
      <c r="E100" s="1831"/>
      <c r="F100" s="1831"/>
      <c r="G100" s="1831"/>
      <c r="H100" s="1831"/>
      <c r="I100" s="1831"/>
      <c r="J100" s="1831"/>
      <c r="K100" s="1831"/>
      <c r="L100" s="1831"/>
      <c r="M100" s="1831"/>
      <c r="N100" s="1831"/>
      <c r="O100" s="1831"/>
      <c r="P100" s="1831"/>
      <c r="Q100" s="1831"/>
      <c r="R100" s="1831"/>
      <c r="S100" s="1831"/>
      <c r="T100" s="1831"/>
      <c r="U100" s="1831"/>
      <c r="V100" s="1831"/>
      <c r="W100" s="1831"/>
      <c r="X100" s="1831"/>
      <c r="Y100" s="1831"/>
      <c r="Z100" s="1831"/>
      <c r="AA100" s="1831"/>
      <c r="AB100" s="1831"/>
      <c r="AC100" s="1831"/>
      <c r="AD100" s="1831"/>
      <c r="AE100" s="1831"/>
      <c r="AF100" s="1831"/>
      <c r="AG100" s="1831"/>
      <c r="AH100" s="1831"/>
      <c r="AI100" s="1831"/>
      <c r="AJ100" s="1831"/>
    </row>
    <row r="101" spans="2:36" ht="13.5">
      <c r="B101" s="1831"/>
      <c r="C101" s="1831"/>
      <c r="D101" s="1831"/>
      <c r="E101" s="1831"/>
      <c r="F101" s="1831"/>
      <c r="G101" s="1831"/>
      <c r="H101" s="1831"/>
      <c r="I101" s="1831"/>
      <c r="J101" s="1831"/>
      <c r="K101" s="1831"/>
      <c r="L101" s="1831"/>
      <c r="M101" s="1831"/>
      <c r="N101" s="1831"/>
      <c r="O101" s="1831"/>
      <c r="P101" s="1831"/>
      <c r="Q101" s="1831"/>
      <c r="R101" s="1831"/>
      <c r="S101" s="1831"/>
      <c r="T101" s="1831"/>
      <c r="U101" s="1831"/>
      <c r="V101" s="1831"/>
      <c r="W101" s="1831"/>
      <c r="X101" s="1831"/>
      <c r="Y101" s="1831"/>
      <c r="Z101" s="1831"/>
      <c r="AA101" s="1831"/>
      <c r="AB101" s="1831"/>
      <c r="AC101" s="1831"/>
      <c r="AD101" s="1831"/>
      <c r="AE101" s="1831"/>
      <c r="AF101" s="1831"/>
      <c r="AG101" s="1831"/>
      <c r="AH101" s="1831"/>
      <c r="AI101" s="1831"/>
      <c r="AJ101" s="1831"/>
    </row>
    <row r="102" spans="2:36" ht="13.5">
      <c r="B102" s="1831"/>
      <c r="C102" s="1831"/>
      <c r="D102" s="1831"/>
      <c r="E102" s="1831"/>
      <c r="F102" s="1831"/>
      <c r="G102" s="1831"/>
      <c r="H102" s="1831"/>
      <c r="I102" s="1831"/>
      <c r="J102" s="1831"/>
      <c r="K102" s="1831"/>
      <c r="L102" s="1831"/>
      <c r="M102" s="1831"/>
      <c r="N102" s="1831"/>
      <c r="O102" s="1831"/>
      <c r="P102" s="1831"/>
      <c r="Q102" s="1831"/>
      <c r="R102" s="1831"/>
      <c r="S102" s="1831"/>
      <c r="T102" s="1831"/>
      <c r="U102" s="1831"/>
      <c r="V102" s="1831"/>
      <c r="W102" s="1831"/>
      <c r="X102" s="1831"/>
      <c r="Y102" s="1831"/>
      <c r="Z102" s="1831"/>
      <c r="AA102" s="1831"/>
      <c r="AB102" s="1831"/>
      <c r="AC102" s="1831"/>
      <c r="AD102" s="1831"/>
      <c r="AE102" s="1831"/>
      <c r="AF102" s="1831"/>
      <c r="AG102" s="1831"/>
      <c r="AH102" s="1831"/>
      <c r="AI102" s="1831"/>
      <c r="AJ102" s="1831"/>
    </row>
    <row r="103" spans="2:36" ht="13.5">
      <c r="B103" s="1831"/>
      <c r="C103" s="1831"/>
      <c r="D103" s="1831"/>
      <c r="E103" s="1831"/>
      <c r="F103" s="1831"/>
      <c r="G103" s="1831"/>
      <c r="H103" s="1831"/>
      <c r="I103" s="1831"/>
      <c r="J103" s="1831"/>
      <c r="K103" s="1831"/>
      <c r="L103" s="1831"/>
      <c r="M103" s="1831"/>
      <c r="N103" s="1831"/>
      <c r="O103" s="1831"/>
      <c r="P103" s="1831"/>
      <c r="Q103" s="1831"/>
      <c r="R103" s="1831"/>
      <c r="S103" s="1831"/>
      <c r="T103" s="1831"/>
      <c r="U103" s="1831"/>
      <c r="V103" s="1831"/>
      <c r="W103" s="1831"/>
      <c r="X103" s="1831"/>
      <c r="Y103" s="1831"/>
      <c r="Z103" s="1831"/>
      <c r="AA103" s="1831"/>
      <c r="AB103" s="1831"/>
      <c r="AC103" s="1831"/>
      <c r="AD103" s="1831"/>
      <c r="AE103" s="1831"/>
      <c r="AF103" s="1831"/>
      <c r="AG103" s="1831"/>
      <c r="AH103" s="1831"/>
      <c r="AI103" s="1831"/>
      <c r="AJ103" s="1831"/>
    </row>
    <row r="104" spans="2:36" ht="13.5">
      <c r="B104" s="1831"/>
      <c r="C104" s="1831"/>
      <c r="D104" s="1831"/>
      <c r="E104" s="1831"/>
      <c r="F104" s="1831"/>
      <c r="G104" s="1831"/>
      <c r="H104" s="1831"/>
      <c r="I104" s="1831"/>
      <c r="J104" s="1831"/>
      <c r="K104" s="1831"/>
      <c r="L104" s="1831"/>
      <c r="M104" s="1831"/>
      <c r="N104" s="1831"/>
      <c r="O104" s="1831"/>
      <c r="P104" s="1831"/>
      <c r="Q104" s="1831"/>
      <c r="R104" s="1831"/>
      <c r="S104" s="1831"/>
      <c r="T104" s="1831"/>
      <c r="U104" s="1831"/>
      <c r="V104" s="1831"/>
      <c r="W104" s="1831"/>
      <c r="X104" s="1831"/>
      <c r="Y104" s="1831"/>
      <c r="Z104" s="1831"/>
      <c r="AA104" s="1831"/>
      <c r="AB104" s="1831"/>
      <c r="AC104" s="1831"/>
      <c r="AD104" s="1831"/>
      <c r="AE104" s="1831"/>
      <c r="AF104" s="1831"/>
      <c r="AG104" s="1831"/>
      <c r="AH104" s="1831"/>
      <c r="AI104" s="1831"/>
      <c r="AJ104" s="1831"/>
    </row>
    <row r="105" spans="2:36" ht="13.5">
      <c r="B105" s="1831"/>
      <c r="C105" s="1831"/>
      <c r="D105" s="1831"/>
      <c r="E105" s="1831"/>
      <c r="F105" s="1831"/>
      <c r="G105" s="1831"/>
      <c r="H105" s="1831"/>
      <c r="I105" s="1831"/>
      <c r="J105" s="1831"/>
      <c r="K105" s="1831"/>
      <c r="L105" s="1831"/>
      <c r="M105" s="1831"/>
      <c r="N105" s="1831"/>
      <c r="O105" s="1831"/>
      <c r="P105" s="1831"/>
      <c r="Q105" s="1831"/>
      <c r="R105" s="1831"/>
      <c r="S105" s="1831"/>
      <c r="T105" s="1831"/>
      <c r="U105" s="1831"/>
      <c r="V105" s="1831"/>
      <c r="W105" s="1831"/>
      <c r="X105" s="1831"/>
      <c r="Y105" s="1831"/>
      <c r="Z105" s="1831"/>
      <c r="AA105" s="1831"/>
      <c r="AB105" s="1831"/>
      <c r="AC105" s="1831"/>
      <c r="AD105" s="1831"/>
      <c r="AE105" s="1831"/>
      <c r="AF105" s="1831"/>
      <c r="AG105" s="1831"/>
      <c r="AH105" s="1831"/>
      <c r="AI105" s="1831"/>
      <c r="AJ105" s="1831"/>
    </row>
    <row r="106" spans="2:36" ht="13.5">
      <c r="B106" s="1831"/>
      <c r="C106" s="1831"/>
      <c r="D106" s="1831"/>
      <c r="E106" s="1831"/>
      <c r="F106" s="1831"/>
      <c r="G106" s="1831"/>
      <c r="H106" s="1831"/>
      <c r="I106" s="1831"/>
      <c r="J106" s="1831"/>
      <c r="K106" s="1831"/>
      <c r="L106" s="1831"/>
      <c r="M106" s="1831"/>
      <c r="N106" s="1831"/>
      <c r="O106" s="1831"/>
      <c r="P106" s="1831"/>
      <c r="Q106" s="1831"/>
      <c r="R106" s="1831"/>
      <c r="S106" s="1831"/>
      <c r="T106" s="1831"/>
      <c r="U106" s="1831"/>
      <c r="V106" s="1831"/>
      <c r="W106" s="1831"/>
      <c r="X106" s="1831"/>
      <c r="Y106" s="1831"/>
      <c r="Z106" s="1831"/>
      <c r="AA106" s="1831"/>
      <c r="AB106" s="1831"/>
      <c r="AC106" s="1831"/>
      <c r="AD106" s="1831"/>
      <c r="AE106" s="1831"/>
      <c r="AF106" s="1831"/>
      <c r="AG106" s="1831"/>
      <c r="AH106" s="1831"/>
      <c r="AI106" s="1831"/>
      <c r="AJ106" s="1831"/>
    </row>
    <row r="107" spans="2:36" ht="13.5">
      <c r="B107" s="1831"/>
      <c r="C107" s="1831"/>
      <c r="D107" s="1831"/>
      <c r="E107" s="1831"/>
      <c r="F107" s="1831"/>
      <c r="G107" s="1831"/>
      <c r="H107" s="1831"/>
      <c r="I107" s="1831"/>
      <c r="J107" s="1831"/>
      <c r="K107" s="1831"/>
      <c r="L107" s="1831"/>
      <c r="M107" s="1831"/>
      <c r="N107" s="1831"/>
      <c r="O107" s="1831"/>
      <c r="P107" s="1831"/>
      <c r="Q107" s="1831"/>
      <c r="R107" s="1831"/>
      <c r="S107" s="1831"/>
      <c r="T107" s="1831"/>
      <c r="U107" s="1831"/>
      <c r="V107" s="1831"/>
      <c r="W107" s="1831"/>
      <c r="X107" s="1831"/>
      <c r="Y107" s="1831"/>
      <c r="Z107" s="1831"/>
      <c r="AA107" s="1831"/>
      <c r="AB107" s="1831"/>
      <c r="AC107" s="1831"/>
      <c r="AD107" s="1831"/>
      <c r="AE107" s="1831"/>
      <c r="AF107" s="1831"/>
      <c r="AG107" s="1831"/>
      <c r="AH107" s="1831"/>
      <c r="AI107" s="1831"/>
      <c r="AJ107" s="1831"/>
    </row>
  </sheetData>
  <sheetProtection/>
  <mergeCells count="39">
    <mergeCell ref="C3:C5"/>
    <mergeCell ref="D3:G3"/>
    <mergeCell ref="J3:N3"/>
    <mergeCell ref="V3:V5"/>
    <mergeCell ref="X3:X5"/>
    <mergeCell ref="Z4:AB4"/>
    <mergeCell ref="B14:B18"/>
    <mergeCell ref="V14:V18"/>
    <mergeCell ref="W14:W18"/>
    <mergeCell ref="A21:A23"/>
    <mergeCell ref="B21:B23"/>
    <mergeCell ref="V21:V23"/>
    <mergeCell ref="W21:W23"/>
    <mergeCell ref="A3:A5"/>
    <mergeCell ref="A24:A32"/>
    <mergeCell ref="B24:B32"/>
    <mergeCell ref="V24:V32"/>
    <mergeCell ref="W24:W32"/>
    <mergeCell ref="A33:A36"/>
    <mergeCell ref="B33:B36"/>
    <mergeCell ref="V33:V36"/>
    <mergeCell ref="W33:W36"/>
    <mergeCell ref="A14:A18"/>
    <mergeCell ref="A37:A42"/>
    <mergeCell ref="B37:B42"/>
    <mergeCell ref="V37:V42"/>
    <mergeCell ref="W37:W42"/>
    <mergeCell ref="A44:A48"/>
    <mergeCell ref="B44:B48"/>
    <mergeCell ref="V44:V48"/>
    <mergeCell ref="W44:W48"/>
    <mergeCell ref="A49:A51"/>
    <mergeCell ref="B49:B51"/>
    <mergeCell ref="V49:V51"/>
    <mergeCell ref="W49:W51"/>
    <mergeCell ref="A52:A56"/>
    <mergeCell ref="B52:B56"/>
    <mergeCell ref="V52:V56"/>
    <mergeCell ref="W52:W56"/>
  </mergeCells>
  <printOptions horizontalCentered="1" verticalCentered="1"/>
  <pageMargins left="0.26" right="0.41" top="0.3937007874015748" bottom="0.2" header="0.2755905511811024" footer="0.15748031496062992"/>
  <pageSetup fitToWidth="2" horizontalDpi="600" verticalDpi="600" orientation="landscape" paperSize="9" scale="50" r:id="rId1"/>
  <colBreaks count="1" manualBreakCount="1">
    <brk id="18" max="65535" man="1"/>
  </colBreaks>
</worksheet>
</file>

<file path=xl/worksheets/sheet3.xml><?xml version="1.0" encoding="utf-8"?>
<worksheet xmlns="http://schemas.openxmlformats.org/spreadsheetml/2006/main" xmlns:r="http://schemas.openxmlformats.org/officeDocument/2006/relationships">
  <dimension ref="A1:G41"/>
  <sheetViews>
    <sheetView view="pageBreakPreview" zoomScaleSheetLayoutView="100" zoomScalePageLayoutView="0" workbookViewId="0" topLeftCell="A1">
      <selection activeCell="B1" sqref="B1"/>
    </sheetView>
  </sheetViews>
  <sheetFormatPr defaultColWidth="9.00390625" defaultRowHeight="12.75"/>
  <cols>
    <col min="1" max="1" width="4.875" style="9" customWidth="1"/>
    <col min="2" max="2" width="11.75390625" style="9" customWidth="1"/>
    <col min="3" max="3" width="18.75390625" style="40" customWidth="1"/>
    <col min="4" max="4" width="5.00390625" style="40" customWidth="1"/>
    <col min="5" max="5" width="11.75390625" style="40" customWidth="1"/>
    <col min="6" max="6" width="18.75390625" style="40" customWidth="1"/>
    <col min="7" max="7" width="9.875" style="34" customWidth="1"/>
    <col min="8" max="18" width="14.875" style="9" customWidth="1"/>
    <col min="19" max="19" width="15.875" style="9" customWidth="1"/>
    <col min="20" max="28" width="14.875" style="9" customWidth="1"/>
    <col min="29" max="29" width="15.875" style="9" customWidth="1"/>
    <col min="30" max="31" width="14.875" style="9" customWidth="1"/>
    <col min="32" max="38" width="2.875" style="9" customWidth="1"/>
    <col min="39" max="16384" width="9.125" style="9" customWidth="1"/>
  </cols>
  <sheetData>
    <row r="1" spans="2:5" ht="26.25" customHeight="1">
      <c r="B1" s="277" t="s">
        <v>356</v>
      </c>
      <c r="C1" s="44"/>
      <c r="D1" s="44"/>
      <c r="E1" s="44"/>
    </row>
    <row r="2" spans="1:6" ht="35.25" customHeight="1">
      <c r="A2" s="11"/>
      <c r="B2" s="278"/>
      <c r="C2" s="45"/>
      <c r="D2" s="279" t="s">
        <v>357</v>
      </c>
      <c r="F2" s="45"/>
    </row>
    <row r="3" spans="1:6" ht="18" customHeight="1">
      <c r="A3" s="13" t="s">
        <v>7</v>
      </c>
      <c r="B3" s="280" t="s">
        <v>8</v>
      </c>
      <c r="C3" s="281" t="s">
        <v>358</v>
      </c>
      <c r="D3" s="281" t="s">
        <v>7</v>
      </c>
      <c r="E3" s="281" t="s">
        <v>8</v>
      </c>
      <c r="F3" s="281" t="s">
        <v>358</v>
      </c>
    </row>
    <row r="4" spans="1:6" ht="18" customHeight="1">
      <c r="A4" s="282"/>
      <c r="B4" s="283" t="s">
        <v>359</v>
      </c>
      <c r="C4" s="60">
        <v>18267823870</v>
      </c>
      <c r="D4" s="66">
        <v>24</v>
      </c>
      <c r="E4" s="52" t="s">
        <v>360</v>
      </c>
      <c r="F4" s="284">
        <v>160000000</v>
      </c>
    </row>
    <row r="5" spans="1:6" ht="18" customHeight="1">
      <c r="A5" s="215"/>
      <c r="B5" s="283" t="s">
        <v>211</v>
      </c>
      <c r="C5" s="60">
        <v>18504644372</v>
      </c>
      <c r="D5" s="66">
        <v>27</v>
      </c>
      <c r="E5" s="52" t="s">
        <v>361</v>
      </c>
      <c r="F5" s="284">
        <v>154549015</v>
      </c>
    </row>
    <row r="6" spans="1:6" ht="18" customHeight="1">
      <c r="A6" s="215"/>
      <c r="B6" s="283" t="s">
        <v>269</v>
      </c>
      <c r="C6" s="60">
        <v>19036111682</v>
      </c>
      <c r="D6" s="66">
        <v>31</v>
      </c>
      <c r="E6" s="52" t="s">
        <v>62</v>
      </c>
      <c r="F6" s="284">
        <v>368155000</v>
      </c>
    </row>
    <row r="7" spans="1:7" ht="18" customHeight="1">
      <c r="A7" s="215"/>
      <c r="B7" s="283" t="s">
        <v>270</v>
      </c>
      <c r="C7" s="285">
        <v>19733460289</v>
      </c>
      <c r="D7" s="66">
        <f>D6+1</f>
        <v>32</v>
      </c>
      <c r="E7" s="52" t="s">
        <v>63</v>
      </c>
      <c r="F7" s="284">
        <v>603217674</v>
      </c>
      <c r="G7" s="233"/>
    </row>
    <row r="8" spans="1:7" ht="18" customHeight="1">
      <c r="A8" s="286"/>
      <c r="B8" s="287" t="s">
        <v>362</v>
      </c>
      <c r="C8" s="1969">
        <v>20487160165</v>
      </c>
      <c r="D8" s="66">
        <v>37</v>
      </c>
      <c r="E8" s="52" t="s">
        <v>64</v>
      </c>
      <c r="F8" s="284">
        <v>113866314</v>
      </c>
      <c r="G8" s="233"/>
    </row>
    <row r="9" spans="1:7" ht="18" customHeight="1">
      <c r="A9" s="215"/>
      <c r="B9" s="220" t="s">
        <v>307</v>
      </c>
      <c r="C9" s="198">
        <v>8016488964</v>
      </c>
      <c r="D9" s="66">
        <v>39</v>
      </c>
      <c r="E9" s="52" t="s">
        <v>65</v>
      </c>
      <c r="F9" s="284">
        <v>103267601</v>
      </c>
      <c r="G9" s="233"/>
    </row>
    <row r="10" spans="1:7" ht="18" customHeight="1">
      <c r="A10" s="215"/>
      <c r="B10" s="220" t="s">
        <v>308</v>
      </c>
      <c r="C10" s="198">
        <v>2895348733</v>
      </c>
      <c r="D10" s="66">
        <f>D9+1</f>
        <v>40</v>
      </c>
      <c r="E10" s="52" t="s">
        <v>363</v>
      </c>
      <c r="F10" s="284">
        <v>120217427</v>
      </c>
      <c r="G10" s="233"/>
    </row>
    <row r="11" spans="1:7" ht="18" customHeight="1">
      <c r="A11" s="215"/>
      <c r="B11" s="220" t="s">
        <v>36</v>
      </c>
      <c r="C11" s="198">
        <v>10911837697</v>
      </c>
      <c r="D11" s="66">
        <v>42</v>
      </c>
      <c r="E11" s="52" t="s">
        <v>66</v>
      </c>
      <c r="F11" s="284">
        <v>196619643</v>
      </c>
      <c r="G11" s="233"/>
    </row>
    <row r="12" spans="1:7" ht="18" customHeight="1">
      <c r="A12" s="215"/>
      <c r="B12" s="220" t="s">
        <v>38</v>
      </c>
      <c r="C12" s="198">
        <v>9575322468</v>
      </c>
      <c r="D12" s="66">
        <f>D11+1</f>
        <v>43</v>
      </c>
      <c r="E12" s="52" t="s">
        <v>312</v>
      </c>
      <c r="F12" s="284">
        <v>140047199</v>
      </c>
      <c r="G12" s="233"/>
    </row>
    <row r="13" spans="1:7" ht="18" customHeight="1">
      <c r="A13" s="215"/>
      <c r="B13" s="220"/>
      <c r="C13" s="66"/>
      <c r="D13" s="66">
        <v>45</v>
      </c>
      <c r="E13" s="52" t="s">
        <v>67</v>
      </c>
      <c r="F13" s="284">
        <v>128126000</v>
      </c>
      <c r="G13" s="233"/>
    </row>
    <row r="14" spans="1:7" ht="24" customHeight="1">
      <c r="A14" s="288">
        <v>1</v>
      </c>
      <c r="B14" s="220" t="s">
        <v>40</v>
      </c>
      <c r="C14" s="289">
        <v>547559749</v>
      </c>
      <c r="D14" s="66">
        <f>D13+1</f>
        <v>46</v>
      </c>
      <c r="E14" s="52" t="s">
        <v>68</v>
      </c>
      <c r="F14" s="284">
        <v>24758067</v>
      </c>
      <c r="G14" s="233"/>
    </row>
    <row r="15" spans="1:7" ht="18" customHeight="1">
      <c r="A15" s="288">
        <f aca="true" t="shared" si="0" ref="A15:A22">A14+1</f>
        <v>2</v>
      </c>
      <c r="B15" s="220" t="s">
        <v>41</v>
      </c>
      <c r="C15" s="66">
        <v>0</v>
      </c>
      <c r="D15" s="66">
        <v>50</v>
      </c>
      <c r="E15" s="52" t="s">
        <v>364</v>
      </c>
      <c r="F15" s="284">
        <v>18782225</v>
      </c>
      <c r="G15" s="233"/>
    </row>
    <row r="16" spans="1:7" ht="18" customHeight="1">
      <c r="A16" s="288">
        <f t="shared" si="0"/>
        <v>3</v>
      </c>
      <c r="B16" s="220" t="s">
        <v>42</v>
      </c>
      <c r="C16" s="66">
        <v>0</v>
      </c>
      <c r="D16" s="66">
        <v>57</v>
      </c>
      <c r="E16" s="52" t="s">
        <v>365</v>
      </c>
      <c r="F16" s="284">
        <v>287020344</v>
      </c>
      <c r="G16" s="233"/>
    </row>
    <row r="17" spans="1:7" ht="18" customHeight="1">
      <c r="A17" s="288">
        <f t="shared" si="0"/>
        <v>4</v>
      </c>
      <c r="B17" s="220" t="s">
        <v>43</v>
      </c>
      <c r="C17" s="289">
        <v>20613108</v>
      </c>
      <c r="D17" s="66">
        <v>62</v>
      </c>
      <c r="E17" s="52" t="s">
        <v>119</v>
      </c>
      <c r="F17" s="284">
        <v>170146024</v>
      </c>
      <c r="G17" s="233"/>
    </row>
    <row r="18" spans="1:7" ht="18" customHeight="1">
      <c r="A18" s="288">
        <f t="shared" si="0"/>
        <v>5</v>
      </c>
      <c r="B18" s="220" t="s">
        <v>44</v>
      </c>
      <c r="C18" s="290">
        <v>2327048606</v>
      </c>
      <c r="D18" s="66">
        <v>65</v>
      </c>
      <c r="E18" s="52" t="s">
        <v>113</v>
      </c>
      <c r="F18" s="284">
        <v>122522987</v>
      </c>
      <c r="G18" s="233"/>
    </row>
    <row r="19" spans="1:7" ht="18" customHeight="1">
      <c r="A19" s="288">
        <f t="shared" si="0"/>
        <v>6</v>
      </c>
      <c r="B19" s="220" t="s">
        <v>45</v>
      </c>
      <c r="C19" s="289">
        <v>50318863</v>
      </c>
      <c r="D19" s="66">
        <v>70</v>
      </c>
      <c r="E19" s="52" t="s">
        <v>366</v>
      </c>
      <c r="F19" s="284">
        <v>162150161</v>
      </c>
      <c r="G19" s="233"/>
    </row>
    <row r="20" spans="1:7" ht="18" customHeight="1">
      <c r="A20" s="288">
        <f t="shared" si="0"/>
        <v>7</v>
      </c>
      <c r="B20" s="220" t="s">
        <v>46</v>
      </c>
      <c r="C20" s="289">
        <v>48161100</v>
      </c>
      <c r="D20" s="66">
        <v>73</v>
      </c>
      <c r="E20" s="52" t="s">
        <v>114</v>
      </c>
      <c r="F20" s="284">
        <v>84187439</v>
      </c>
      <c r="G20" s="233"/>
    </row>
    <row r="21" spans="1:7" ht="18" customHeight="1">
      <c r="A21" s="288">
        <f t="shared" si="0"/>
        <v>8</v>
      </c>
      <c r="B21" s="220" t="s">
        <v>47</v>
      </c>
      <c r="C21" s="66">
        <v>0</v>
      </c>
      <c r="D21" s="66">
        <v>79</v>
      </c>
      <c r="E21" s="52" t="s">
        <v>318</v>
      </c>
      <c r="F21" s="284">
        <v>409084113</v>
      </c>
      <c r="G21" s="233"/>
    </row>
    <row r="22" spans="1:7" ht="18" customHeight="1">
      <c r="A22" s="288">
        <f t="shared" si="0"/>
        <v>9</v>
      </c>
      <c r="B22" s="220" t="s">
        <v>48</v>
      </c>
      <c r="C22" s="289">
        <v>222904863</v>
      </c>
      <c r="D22" s="66">
        <v>86</v>
      </c>
      <c r="E22" s="52" t="s">
        <v>367</v>
      </c>
      <c r="F22" s="284">
        <v>410433453</v>
      </c>
      <c r="G22" s="233"/>
    </row>
    <row r="23" spans="1:7" ht="18" customHeight="1">
      <c r="A23" s="288">
        <v>11</v>
      </c>
      <c r="B23" s="220" t="s">
        <v>50</v>
      </c>
      <c r="C23" s="289">
        <v>1233491351</v>
      </c>
      <c r="D23" s="66">
        <v>93</v>
      </c>
      <c r="E23" s="52" t="s">
        <v>320</v>
      </c>
      <c r="F23" s="284">
        <v>216247000</v>
      </c>
      <c r="G23" s="233"/>
    </row>
    <row r="24" spans="1:7" ht="18" customHeight="1">
      <c r="A24" s="288">
        <v>13</v>
      </c>
      <c r="B24" s="220" t="s">
        <v>51</v>
      </c>
      <c r="C24" s="289">
        <v>112989204</v>
      </c>
      <c r="D24" s="291">
        <v>95</v>
      </c>
      <c r="E24" s="292" t="s">
        <v>321</v>
      </c>
      <c r="F24" s="284">
        <v>474527836</v>
      </c>
      <c r="G24" s="233"/>
    </row>
    <row r="25" spans="1:7" ht="18" customHeight="1">
      <c r="A25" s="288">
        <f aca="true" t="shared" si="1" ref="A25:A32">A24+1</f>
        <v>14</v>
      </c>
      <c r="B25" s="220" t="s">
        <v>52</v>
      </c>
      <c r="C25" s="289">
        <v>349292003</v>
      </c>
      <c r="D25" s="66">
        <v>301</v>
      </c>
      <c r="E25" s="52" t="s">
        <v>70</v>
      </c>
      <c r="F25" s="284">
        <v>402074800</v>
      </c>
      <c r="G25" s="233"/>
    </row>
    <row r="26" spans="1:7" ht="18" customHeight="1">
      <c r="A26" s="288">
        <f t="shared" si="1"/>
        <v>15</v>
      </c>
      <c r="B26" s="220" t="s">
        <v>309</v>
      </c>
      <c r="C26" s="289">
        <v>306851</v>
      </c>
      <c r="D26" s="66">
        <v>303</v>
      </c>
      <c r="E26" s="52" t="s">
        <v>75</v>
      </c>
      <c r="F26" s="284">
        <v>106484571</v>
      </c>
      <c r="G26" s="233"/>
    </row>
    <row r="27" spans="1:7" ht="18" customHeight="1">
      <c r="A27" s="288">
        <f t="shared" si="1"/>
        <v>16</v>
      </c>
      <c r="B27" s="220" t="s">
        <v>54</v>
      </c>
      <c r="C27" s="289">
        <v>6924446</v>
      </c>
      <c r="D27" s="66">
        <v>305</v>
      </c>
      <c r="E27" s="52" t="s">
        <v>76</v>
      </c>
      <c r="F27" s="284">
        <v>969247679</v>
      </c>
      <c r="G27" s="233"/>
    </row>
    <row r="28" spans="1:7" ht="18" customHeight="1">
      <c r="A28" s="288">
        <f t="shared" si="1"/>
        <v>17</v>
      </c>
      <c r="B28" s="220" t="s">
        <v>55</v>
      </c>
      <c r="C28" s="66">
        <v>187444218</v>
      </c>
      <c r="D28" s="66">
        <v>306</v>
      </c>
      <c r="E28" s="52" t="s">
        <v>82</v>
      </c>
      <c r="F28" s="284">
        <v>1144168616</v>
      </c>
      <c r="G28" s="233"/>
    </row>
    <row r="29" spans="1:7" ht="18" customHeight="1">
      <c r="A29" s="288">
        <f t="shared" si="1"/>
        <v>18</v>
      </c>
      <c r="B29" s="220" t="s">
        <v>56</v>
      </c>
      <c r="C29" s="66">
        <v>0</v>
      </c>
      <c r="D29" s="66">
        <v>307</v>
      </c>
      <c r="E29" s="52" t="s">
        <v>83</v>
      </c>
      <c r="F29" s="284">
        <v>2270606083</v>
      </c>
      <c r="G29" s="233"/>
    </row>
    <row r="30" spans="1:7" ht="18" customHeight="1">
      <c r="A30" s="288">
        <f t="shared" si="1"/>
        <v>19</v>
      </c>
      <c r="B30" s="220" t="s">
        <v>57</v>
      </c>
      <c r="C30" s="289">
        <v>71286172</v>
      </c>
      <c r="D30" s="66">
        <v>308</v>
      </c>
      <c r="E30" s="52" t="s">
        <v>88</v>
      </c>
      <c r="F30" s="284">
        <v>256186485</v>
      </c>
      <c r="G30" s="233"/>
    </row>
    <row r="31" spans="1:7" ht="18" customHeight="1">
      <c r="A31" s="288">
        <f t="shared" si="1"/>
        <v>20</v>
      </c>
      <c r="B31" s="220" t="s">
        <v>58</v>
      </c>
      <c r="C31" s="289">
        <v>640166017</v>
      </c>
      <c r="D31" s="66">
        <v>309</v>
      </c>
      <c r="E31" s="52" t="s">
        <v>89</v>
      </c>
      <c r="F31" s="284">
        <v>4426554234</v>
      </c>
      <c r="G31" s="233"/>
    </row>
    <row r="32" spans="1:7" ht="18" customHeight="1">
      <c r="A32" s="293">
        <f t="shared" si="1"/>
        <v>21</v>
      </c>
      <c r="B32" s="224" t="s">
        <v>59</v>
      </c>
      <c r="C32" s="284">
        <v>0</v>
      </c>
      <c r="D32" s="294"/>
      <c r="E32" s="164"/>
      <c r="F32" s="295"/>
      <c r="G32" s="233"/>
    </row>
    <row r="33" spans="1:7" ht="18" customHeight="1">
      <c r="A33" s="296">
        <v>22</v>
      </c>
      <c r="B33" s="37" t="s">
        <v>310</v>
      </c>
      <c r="C33" s="297">
        <v>625405624</v>
      </c>
      <c r="D33" s="298"/>
      <c r="G33" s="233"/>
    </row>
    <row r="34" spans="4:7" ht="18" customHeight="1">
      <c r="D34" s="298"/>
      <c r="G34" s="233"/>
    </row>
    <row r="35" spans="1:7" ht="18" customHeight="1">
      <c r="A35" s="299" t="s">
        <v>368</v>
      </c>
      <c r="D35" s="298"/>
      <c r="G35" s="233"/>
    </row>
    <row r="36" spans="1:7" ht="18" customHeight="1">
      <c r="A36" t="s">
        <v>369</v>
      </c>
      <c r="D36" s="298"/>
      <c r="G36" s="233"/>
    </row>
    <row r="37" spans="1:7" ht="18" customHeight="1">
      <c r="A37" s="12"/>
      <c r="D37" s="298"/>
      <c r="G37" s="233"/>
    </row>
    <row r="38" spans="1:7" ht="18" customHeight="1">
      <c r="A38" s="300"/>
      <c r="D38" s="298"/>
      <c r="G38" s="233"/>
    </row>
    <row r="39" ht="18" customHeight="1">
      <c r="G39" s="233"/>
    </row>
    <row r="40" ht="18" customHeight="1">
      <c r="G40" s="233"/>
    </row>
    <row r="41" ht="18" customHeight="1">
      <c r="G41" s="23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69"/>
  <sheetViews>
    <sheetView view="pageBreakPreview" zoomScaleSheetLayoutView="100" zoomScalePageLayoutView="0" workbookViewId="0" topLeftCell="A1">
      <pane ySplit="5" topLeftCell="A6" activePane="bottomLeft" state="frozen"/>
      <selection pane="topLeft" activeCell="W66" sqref="W66"/>
      <selection pane="bottomLeft" activeCell="C1" sqref="C1"/>
    </sheetView>
  </sheetViews>
  <sheetFormatPr defaultColWidth="9.00390625" defaultRowHeight="12.75"/>
  <cols>
    <col min="1" max="1" width="3.75390625" style="0" customWidth="1"/>
    <col min="2" max="2" width="11.375" style="0" customWidth="1"/>
    <col min="3" max="3" width="7.75390625" style="0" customWidth="1"/>
    <col min="4" max="4" width="7.625" style="0" bestFit="1" customWidth="1"/>
    <col min="5" max="5" width="7.75390625" style="0" customWidth="1"/>
    <col min="6" max="6" width="8.125" style="0" customWidth="1"/>
    <col min="7" max="7" width="8.75390625" style="0" customWidth="1"/>
    <col min="8" max="14" width="9.875" style="0" customWidth="1"/>
    <col min="15" max="16" width="8.125" style="0" customWidth="1"/>
    <col min="17" max="17" width="6.875" style="0" customWidth="1"/>
    <col min="18" max="18" width="7.75390625" style="0" customWidth="1"/>
    <col min="19" max="19" width="8.75390625" style="0" customWidth="1"/>
    <col min="20" max="20" width="2.75390625" style="0" customWidth="1"/>
    <col min="21" max="21" width="6.75390625" style="0" customWidth="1"/>
    <col min="22" max="24" width="8.25390625" style="0" customWidth="1"/>
    <col min="25" max="25" width="8.75390625" style="0" customWidth="1"/>
    <col min="26" max="26" width="6.875" style="0" customWidth="1"/>
    <col min="27" max="28" width="7.25390625" style="0" customWidth="1"/>
    <col min="29" max="29" width="8.75390625" style="0" customWidth="1"/>
    <col min="30" max="30" width="7.75390625" style="0" customWidth="1"/>
    <col min="31" max="31" width="11.375" style="0" customWidth="1"/>
    <col min="32" max="32" width="4.25390625" style="0" customWidth="1"/>
  </cols>
  <sheetData>
    <row r="1" spans="3:27" ht="17.25">
      <c r="C1" s="238" t="s">
        <v>326</v>
      </c>
      <c r="E1" s="132"/>
      <c r="F1" s="132"/>
      <c r="G1" s="132"/>
      <c r="H1" s="132"/>
      <c r="I1" s="132"/>
      <c r="J1" s="132"/>
      <c r="K1" s="132"/>
      <c r="L1" s="132"/>
      <c r="M1" s="132"/>
      <c r="N1" s="132"/>
      <c r="O1" s="132"/>
      <c r="P1" s="132"/>
      <c r="Q1" s="132"/>
      <c r="R1" s="132"/>
      <c r="S1" s="132"/>
      <c r="U1" s="132"/>
      <c r="V1" s="132"/>
      <c r="W1" s="132"/>
      <c r="X1" s="132"/>
      <c r="Y1" s="132"/>
      <c r="Z1" s="132"/>
      <c r="AA1" s="132"/>
    </row>
    <row r="2" spans="1:32" s="207" customFormat="1" ht="11.25">
      <c r="A2" s="239"/>
      <c r="B2" s="239"/>
      <c r="C2" s="239"/>
      <c r="D2" s="239"/>
      <c r="E2" s="239"/>
      <c r="F2" s="239"/>
      <c r="G2" s="239"/>
      <c r="H2" s="239"/>
      <c r="I2" s="239"/>
      <c r="J2" s="239"/>
      <c r="K2" s="239"/>
      <c r="L2" s="239"/>
      <c r="M2" s="239"/>
      <c r="N2" s="239"/>
      <c r="O2" s="239"/>
      <c r="P2" s="239"/>
      <c r="Q2" s="239"/>
      <c r="R2" s="239"/>
      <c r="S2" s="239"/>
      <c r="U2" s="239"/>
      <c r="V2" s="239"/>
      <c r="W2" s="239"/>
      <c r="X2" s="239"/>
      <c r="Y2" s="239"/>
      <c r="Z2" s="239"/>
      <c r="AA2" s="239"/>
      <c r="AB2" s="239"/>
      <c r="AC2" s="239" t="s">
        <v>327</v>
      </c>
      <c r="AD2" s="239"/>
      <c r="AE2" s="239"/>
      <c r="AF2" s="239"/>
    </row>
    <row r="3" spans="1:32" s="207" customFormat="1" ht="15.75">
      <c r="A3" s="240"/>
      <c r="B3" s="240"/>
      <c r="C3" s="241"/>
      <c r="D3" s="242"/>
      <c r="E3" s="242" t="s">
        <v>328</v>
      </c>
      <c r="F3" s="242"/>
      <c r="G3" s="242"/>
      <c r="H3" s="242"/>
      <c r="I3" s="242"/>
      <c r="J3" s="242"/>
      <c r="K3" s="242"/>
      <c r="L3" s="242"/>
      <c r="M3" s="242"/>
      <c r="N3" s="242"/>
      <c r="O3" s="242" t="s">
        <v>329</v>
      </c>
      <c r="P3" s="242"/>
      <c r="Q3" s="243"/>
      <c r="R3" s="240"/>
      <c r="S3" s="244"/>
      <c r="T3" s="245"/>
      <c r="U3" s="246"/>
      <c r="V3" s="242" t="s">
        <v>330</v>
      </c>
      <c r="W3" s="242"/>
      <c r="X3" s="242"/>
      <c r="Y3" s="242"/>
      <c r="Z3" s="242"/>
      <c r="AA3" s="242"/>
      <c r="AB3" s="242" t="s">
        <v>331</v>
      </c>
      <c r="AC3" s="242"/>
      <c r="AD3" s="2164" t="s">
        <v>332</v>
      </c>
      <c r="AE3" s="245"/>
      <c r="AF3" s="1979"/>
    </row>
    <row r="4" spans="1:32" s="207" customFormat="1" ht="11.25">
      <c r="A4" s="247" t="s">
        <v>7</v>
      </c>
      <c r="B4" s="247" t="s">
        <v>8</v>
      </c>
      <c r="C4" s="248" t="s">
        <v>324</v>
      </c>
      <c r="D4" s="248" t="s">
        <v>333</v>
      </c>
      <c r="E4" s="248" t="s">
        <v>334</v>
      </c>
      <c r="F4" s="248" t="s">
        <v>335</v>
      </c>
      <c r="G4" s="248" t="s">
        <v>336</v>
      </c>
      <c r="H4" s="248" t="s">
        <v>279</v>
      </c>
      <c r="I4" s="248" t="s">
        <v>280</v>
      </c>
      <c r="J4" s="2305" t="s">
        <v>337</v>
      </c>
      <c r="K4" s="2305" t="s">
        <v>335</v>
      </c>
      <c r="L4" s="2305" t="s">
        <v>336</v>
      </c>
      <c r="M4" s="2305" t="s">
        <v>338</v>
      </c>
      <c r="N4" s="2305" t="s">
        <v>339</v>
      </c>
      <c r="O4" s="248" t="s">
        <v>283</v>
      </c>
      <c r="P4" s="248" t="s">
        <v>340</v>
      </c>
      <c r="Q4" s="249" t="s">
        <v>341</v>
      </c>
      <c r="R4" s="248" t="s">
        <v>284</v>
      </c>
      <c r="S4" s="248" t="s">
        <v>286</v>
      </c>
      <c r="T4" s="245"/>
      <c r="U4" s="248" t="s">
        <v>287</v>
      </c>
      <c r="V4" s="248" t="s">
        <v>342</v>
      </c>
      <c r="W4" s="250" t="s">
        <v>289</v>
      </c>
      <c r="X4" s="250" t="s">
        <v>281</v>
      </c>
      <c r="Y4" s="248" t="s">
        <v>290</v>
      </c>
      <c r="Z4" s="248" t="s">
        <v>291</v>
      </c>
      <c r="AA4" s="248" t="s">
        <v>292</v>
      </c>
      <c r="AB4" s="251" t="s">
        <v>343</v>
      </c>
      <c r="AC4" s="248" t="s">
        <v>286</v>
      </c>
      <c r="AD4" s="2165"/>
      <c r="AE4" s="247"/>
      <c r="AF4" s="1980"/>
    </row>
    <row r="5" spans="1:32" s="207" customFormat="1" ht="11.25">
      <c r="A5" s="252"/>
      <c r="B5" s="253"/>
      <c r="C5" s="253" t="s">
        <v>325</v>
      </c>
      <c r="D5" s="253" t="s">
        <v>16</v>
      </c>
      <c r="E5" s="253" t="s">
        <v>16</v>
      </c>
      <c r="F5" s="253" t="s">
        <v>295</v>
      </c>
      <c r="G5" s="253" t="s">
        <v>295</v>
      </c>
      <c r="H5" s="253" t="s">
        <v>344</v>
      </c>
      <c r="I5" s="253" t="s">
        <v>295</v>
      </c>
      <c r="J5" s="2306" t="s">
        <v>345</v>
      </c>
      <c r="K5" s="2306" t="s">
        <v>295</v>
      </c>
      <c r="L5" s="2306" t="s">
        <v>295</v>
      </c>
      <c r="M5" s="2306" t="s">
        <v>346</v>
      </c>
      <c r="N5" s="2306" t="s">
        <v>344</v>
      </c>
      <c r="O5" s="253" t="s">
        <v>298</v>
      </c>
      <c r="P5" s="253" t="s">
        <v>298</v>
      </c>
      <c r="Q5" s="254" t="s">
        <v>298</v>
      </c>
      <c r="R5" s="253"/>
      <c r="S5" s="253"/>
      <c r="T5" s="252"/>
      <c r="U5" s="253"/>
      <c r="V5" s="253" t="s">
        <v>347</v>
      </c>
      <c r="W5" s="255" t="s">
        <v>299</v>
      </c>
      <c r="X5" s="255" t="s">
        <v>300</v>
      </c>
      <c r="Y5" s="253" t="s">
        <v>301</v>
      </c>
      <c r="Z5" s="253" t="s">
        <v>300</v>
      </c>
      <c r="AA5" s="253" t="s">
        <v>302</v>
      </c>
      <c r="AB5" s="256" t="s">
        <v>348</v>
      </c>
      <c r="AC5" s="254"/>
      <c r="AD5" s="2166"/>
      <c r="AE5" s="247"/>
      <c r="AF5" s="1980"/>
    </row>
    <row r="6" spans="1:32" s="207" customFormat="1" ht="11.25">
      <c r="A6" s="245"/>
      <c r="B6" s="1970" t="s">
        <v>990</v>
      </c>
      <c r="C6" s="234">
        <v>85860</v>
      </c>
      <c r="D6" s="234">
        <v>82</v>
      </c>
      <c r="E6" s="234">
        <v>71720</v>
      </c>
      <c r="F6" s="234">
        <v>17683</v>
      </c>
      <c r="G6" s="234">
        <v>2515</v>
      </c>
      <c r="H6" s="234">
        <v>94615</v>
      </c>
      <c r="I6" s="234">
        <v>16170</v>
      </c>
      <c r="J6" s="234">
        <v>1846</v>
      </c>
      <c r="K6" s="234">
        <v>10507</v>
      </c>
      <c r="L6" s="234">
        <v>1988</v>
      </c>
      <c r="M6" s="234">
        <v>440</v>
      </c>
      <c r="N6" s="234">
        <v>15106</v>
      </c>
      <c r="O6" s="234">
        <v>27390</v>
      </c>
      <c r="P6" s="234">
        <v>13683</v>
      </c>
      <c r="Q6" s="236">
        <v>1699</v>
      </c>
      <c r="R6" s="234">
        <v>8933</v>
      </c>
      <c r="S6" s="234">
        <v>369589</v>
      </c>
      <c r="T6" s="234"/>
      <c r="U6" s="234">
        <v>5608</v>
      </c>
      <c r="V6" s="234">
        <v>248923</v>
      </c>
      <c r="W6" s="258">
        <v>40931</v>
      </c>
      <c r="X6" s="258">
        <v>1273</v>
      </c>
      <c r="Y6" s="234">
        <v>525</v>
      </c>
      <c r="Z6" s="234">
        <v>17057</v>
      </c>
      <c r="AA6" s="234">
        <v>2162</v>
      </c>
      <c r="AB6" s="234">
        <v>1546</v>
      </c>
      <c r="AC6" s="234">
        <v>362085</v>
      </c>
      <c r="AD6" s="234">
        <v>7504</v>
      </c>
      <c r="AE6" s="259"/>
      <c r="AF6" s="237"/>
    </row>
    <row r="7" spans="1:32" s="207" customFormat="1" ht="11.25">
      <c r="A7" s="245"/>
      <c r="B7" s="1970" t="s">
        <v>211</v>
      </c>
      <c r="C7" s="234">
        <v>88033</v>
      </c>
      <c r="D7" s="234">
        <v>77</v>
      </c>
      <c r="E7" s="234">
        <v>73126</v>
      </c>
      <c r="F7" s="234">
        <v>17474</v>
      </c>
      <c r="G7" s="234">
        <v>2371</v>
      </c>
      <c r="H7" s="234">
        <v>95597</v>
      </c>
      <c r="I7" s="234">
        <v>18759</v>
      </c>
      <c r="J7" s="234">
        <v>1955</v>
      </c>
      <c r="K7" s="234">
        <v>10671</v>
      </c>
      <c r="L7" s="234">
        <v>2475</v>
      </c>
      <c r="M7" s="234">
        <v>426</v>
      </c>
      <c r="N7" s="234">
        <v>15884</v>
      </c>
      <c r="O7" s="234">
        <v>27410</v>
      </c>
      <c r="P7" s="234">
        <v>14068</v>
      </c>
      <c r="Q7" s="236">
        <v>1197</v>
      </c>
      <c r="R7" s="234">
        <v>8695</v>
      </c>
      <c r="S7" s="234">
        <v>386825</v>
      </c>
      <c r="T7" s="234"/>
      <c r="U7" s="234">
        <v>5368</v>
      </c>
      <c r="V7" s="234">
        <v>257391</v>
      </c>
      <c r="W7" s="258">
        <v>44946</v>
      </c>
      <c r="X7" s="258">
        <v>1363</v>
      </c>
      <c r="Y7" s="234">
        <v>14</v>
      </c>
      <c r="Z7" s="234">
        <v>19136</v>
      </c>
      <c r="AA7" s="234">
        <v>2395</v>
      </c>
      <c r="AB7" s="234">
        <v>1633</v>
      </c>
      <c r="AC7" s="234">
        <v>377636</v>
      </c>
      <c r="AD7" s="234">
        <v>9190</v>
      </c>
      <c r="AE7" s="259"/>
      <c r="AF7" s="237"/>
    </row>
    <row r="8" spans="1:32" s="207" customFormat="1" ht="11.25">
      <c r="A8" s="245"/>
      <c r="B8" s="1970" t="s">
        <v>269</v>
      </c>
      <c r="C8" s="234">
        <v>88535</v>
      </c>
      <c r="D8" s="234">
        <v>81</v>
      </c>
      <c r="E8" s="234">
        <v>70518</v>
      </c>
      <c r="F8" s="234">
        <v>17338</v>
      </c>
      <c r="G8" s="234">
        <v>2219</v>
      </c>
      <c r="H8" s="234">
        <v>92767</v>
      </c>
      <c r="I8" s="234">
        <v>21223</v>
      </c>
      <c r="J8" s="234">
        <v>2051</v>
      </c>
      <c r="K8" s="234">
        <v>11748</v>
      </c>
      <c r="L8" s="234">
        <v>5894</v>
      </c>
      <c r="M8" s="234">
        <v>419</v>
      </c>
      <c r="N8" s="234">
        <v>20494</v>
      </c>
      <c r="O8" s="234">
        <v>28012</v>
      </c>
      <c r="P8" s="234">
        <v>14212</v>
      </c>
      <c r="Q8" s="236">
        <v>945</v>
      </c>
      <c r="R8" s="234">
        <v>10156</v>
      </c>
      <c r="S8" s="234">
        <v>402997</v>
      </c>
      <c r="T8" s="234"/>
      <c r="U8" s="234">
        <v>5321</v>
      </c>
      <c r="V8" s="234">
        <v>263662</v>
      </c>
      <c r="W8" s="258">
        <v>49499</v>
      </c>
      <c r="X8" s="258">
        <v>1424</v>
      </c>
      <c r="Y8" s="234">
        <v>3</v>
      </c>
      <c r="Z8" s="234">
        <v>20713</v>
      </c>
      <c r="AA8" s="234">
        <v>2556</v>
      </c>
      <c r="AB8" s="234">
        <v>1422</v>
      </c>
      <c r="AC8" s="234">
        <v>392230</v>
      </c>
      <c r="AD8" s="234">
        <v>10767</v>
      </c>
      <c r="AE8" s="259"/>
      <c r="AF8" s="237"/>
    </row>
    <row r="9" spans="1:32" s="207" customFormat="1" ht="11.25">
      <c r="A9" s="245"/>
      <c r="B9" s="1970" t="s">
        <v>270</v>
      </c>
      <c r="C9" s="234">
        <v>90970</v>
      </c>
      <c r="D9" s="261">
        <v>76</v>
      </c>
      <c r="E9" s="261">
        <v>71870</v>
      </c>
      <c r="F9" s="261">
        <v>18264</v>
      </c>
      <c r="G9" s="261">
        <v>2218</v>
      </c>
      <c r="H9" s="261">
        <v>95153</v>
      </c>
      <c r="I9" s="261">
        <v>19903</v>
      </c>
      <c r="J9" s="261">
        <v>2143</v>
      </c>
      <c r="K9" s="261">
        <v>11478</v>
      </c>
      <c r="L9" s="261">
        <v>5837</v>
      </c>
      <c r="M9" s="261">
        <v>404</v>
      </c>
      <c r="N9" s="261">
        <v>20266</v>
      </c>
      <c r="O9" s="261">
        <v>29731</v>
      </c>
      <c r="P9" s="261">
        <v>14491</v>
      </c>
      <c r="Q9" s="262">
        <v>1569</v>
      </c>
      <c r="R9" s="261">
        <v>11783</v>
      </c>
      <c r="S9" s="261">
        <v>415716</v>
      </c>
      <c r="T9" s="234"/>
      <c r="U9" s="261">
        <v>5311</v>
      </c>
      <c r="V9" s="261">
        <v>270233</v>
      </c>
      <c r="W9" s="263">
        <v>52161</v>
      </c>
      <c r="X9" s="263">
        <v>1519</v>
      </c>
      <c r="Y9" s="261">
        <v>2</v>
      </c>
      <c r="Z9" s="261">
        <v>21737</v>
      </c>
      <c r="AA9" s="261">
        <v>2628</v>
      </c>
      <c r="AB9" s="261">
        <v>1236</v>
      </c>
      <c r="AC9" s="261">
        <v>404513</v>
      </c>
      <c r="AD9" s="261">
        <v>11203</v>
      </c>
      <c r="AE9" s="259"/>
      <c r="AF9" s="237"/>
    </row>
    <row r="10" spans="1:32" s="207" customFormat="1" ht="11.25">
      <c r="A10" s="264"/>
      <c r="B10" s="1971" t="s">
        <v>1095</v>
      </c>
      <c r="C10" s="1972">
        <v>92124</v>
      </c>
      <c r="D10" s="1973">
        <v>74</v>
      </c>
      <c r="E10" s="1973">
        <v>75649</v>
      </c>
      <c r="F10" s="1973">
        <v>19846</v>
      </c>
      <c r="G10" s="1973">
        <v>2448</v>
      </c>
      <c r="H10" s="1973">
        <v>100960</v>
      </c>
      <c r="I10" s="1973">
        <v>16039</v>
      </c>
      <c r="J10" s="1973">
        <v>2375</v>
      </c>
      <c r="K10" s="1973">
        <v>11958</v>
      </c>
      <c r="L10" s="1973">
        <v>6079</v>
      </c>
      <c r="M10" s="1973">
        <v>413</v>
      </c>
      <c r="N10" s="1973">
        <v>21253</v>
      </c>
      <c r="O10" s="1973">
        <v>31997</v>
      </c>
      <c r="P10" s="1973">
        <v>16654</v>
      </c>
      <c r="Q10" s="1974">
        <v>1448</v>
      </c>
      <c r="R10" s="1973">
        <v>12361</v>
      </c>
      <c r="S10" s="1973">
        <v>427436</v>
      </c>
      <c r="T10" s="265"/>
      <c r="U10" s="1973">
        <v>5730</v>
      </c>
      <c r="V10" s="1973">
        <v>279088</v>
      </c>
      <c r="W10" s="1975">
        <v>53080</v>
      </c>
      <c r="X10" s="1972">
        <v>1411</v>
      </c>
      <c r="Y10" s="1973">
        <v>2</v>
      </c>
      <c r="Z10" s="1973">
        <v>21966</v>
      </c>
      <c r="AA10" s="1973">
        <v>2868</v>
      </c>
      <c r="AB10" s="1973">
        <v>1165</v>
      </c>
      <c r="AC10" s="1973">
        <v>416525</v>
      </c>
      <c r="AD10" s="1973">
        <v>10911</v>
      </c>
      <c r="AE10" s="266"/>
      <c r="AF10" s="1965"/>
    </row>
    <row r="11" spans="1:32" s="207" customFormat="1" ht="11.25">
      <c r="A11" s="245"/>
      <c r="B11" s="247" t="s">
        <v>307</v>
      </c>
      <c r="C11" s="234">
        <v>87970</v>
      </c>
      <c r="D11" s="234">
        <v>0</v>
      </c>
      <c r="E11" s="234">
        <v>71396</v>
      </c>
      <c r="F11" s="234">
        <v>21646</v>
      </c>
      <c r="G11" s="234">
        <v>2740</v>
      </c>
      <c r="H11" s="234">
        <v>98818</v>
      </c>
      <c r="I11" s="234">
        <v>17078</v>
      </c>
      <c r="J11" s="234">
        <v>2597</v>
      </c>
      <c r="K11" s="234">
        <v>13052</v>
      </c>
      <c r="L11" s="234">
        <v>6430</v>
      </c>
      <c r="M11" s="234">
        <v>431</v>
      </c>
      <c r="N11" s="234">
        <v>22972</v>
      </c>
      <c r="O11" s="234">
        <v>35245</v>
      </c>
      <c r="P11" s="234">
        <v>18292</v>
      </c>
      <c r="Q11" s="236">
        <v>916</v>
      </c>
      <c r="R11" s="234">
        <v>10116</v>
      </c>
      <c r="S11" s="234">
        <v>436413</v>
      </c>
      <c r="T11" s="234"/>
      <c r="U11" s="234">
        <v>5693</v>
      </c>
      <c r="V11" s="234">
        <v>289562</v>
      </c>
      <c r="W11" s="234">
        <v>53286</v>
      </c>
      <c r="X11" s="234">
        <v>42</v>
      </c>
      <c r="Y11" s="234">
        <v>2</v>
      </c>
      <c r="Z11" s="234">
        <v>21648</v>
      </c>
      <c r="AA11" s="234">
        <v>2642</v>
      </c>
      <c r="AB11" s="234">
        <v>1333</v>
      </c>
      <c r="AC11" s="234">
        <v>428478</v>
      </c>
      <c r="AD11" s="234">
        <v>7935</v>
      </c>
      <c r="AE11" s="247"/>
      <c r="AF11" s="237"/>
    </row>
    <row r="12" spans="1:32" s="207" customFormat="1" ht="11.25">
      <c r="A12" s="245"/>
      <c r="B12" s="247" t="s">
        <v>308</v>
      </c>
      <c r="C12" s="234">
        <v>89084</v>
      </c>
      <c r="D12" s="234">
        <v>0</v>
      </c>
      <c r="E12" s="234">
        <v>67291</v>
      </c>
      <c r="F12" s="234">
        <v>20649</v>
      </c>
      <c r="G12" s="234">
        <v>1193</v>
      </c>
      <c r="H12" s="234">
        <v>91927</v>
      </c>
      <c r="I12" s="234">
        <v>24751</v>
      </c>
      <c r="J12" s="234">
        <v>2357</v>
      </c>
      <c r="K12" s="234">
        <v>12272</v>
      </c>
      <c r="L12" s="234">
        <v>10205</v>
      </c>
      <c r="M12" s="234">
        <v>423</v>
      </c>
      <c r="N12" s="234">
        <v>25706</v>
      </c>
      <c r="O12" s="234">
        <v>26589</v>
      </c>
      <c r="P12" s="234">
        <v>14844</v>
      </c>
      <c r="Q12" s="236">
        <v>6474</v>
      </c>
      <c r="R12" s="234">
        <v>13075</v>
      </c>
      <c r="S12" s="234">
        <v>455073</v>
      </c>
      <c r="T12" s="234"/>
      <c r="U12" s="234">
        <v>5225</v>
      </c>
      <c r="V12" s="234">
        <v>296304</v>
      </c>
      <c r="W12" s="234">
        <v>52575</v>
      </c>
      <c r="X12" s="234">
        <v>41</v>
      </c>
      <c r="Y12" s="234">
        <v>2</v>
      </c>
      <c r="Z12" s="234">
        <v>21559</v>
      </c>
      <c r="AA12" s="234">
        <v>2542</v>
      </c>
      <c r="AB12" s="234">
        <v>0</v>
      </c>
      <c r="AC12" s="234">
        <v>437915</v>
      </c>
      <c r="AD12" s="234">
        <v>17159</v>
      </c>
      <c r="AE12" s="247"/>
      <c r="AF12" s="237"/>
    </row>
    <row r="13" spans="1:32" s="207" customFormat="1" ht="11.25">
      <c r="A13" s="245"/>
      <c r="B13" s="247" t="s">
        <v>36</v>
      </c>
      <c r="C13" s="234">
        <v>88024</v>
      </c>
      <c r="D13" s="234">
        <v>0</v>
      </c>
      <c r="E13" s="234">
        <v>71194</v>
      </c>
      <c r="F13" s="234">
        <v>21597</v>
      </c>
      <c r="G13" s="234">
        <v>2664</v>
      </c>
      <c r="H13" s="234">
        <v>98480</v>
      </c>
      <c r="I13" s="234">
        <v>17454</v>
      </c>
      <c r="J13" s="234">
        <v>2585</v>
      </c>
      <c r="K13" s="234">
        <v>13013</v>
      </c>
      <c r="L13" s="234">
        <v>6615</v>
      </c>
      <c r="M13" s="234">
        <v>430</v>
      </c>
      <c r="N13" s="234">
        <v>23106</v>
      </c>
      <c r="O13" s="234">
        <v>34820</v>
      </c>
      <c r="P13" s="234">
        <v>18123</v>
      </c>
      <c r="Q13" s="236">
        <v>1189</v>
      </c>
      <c r="R13" s="234">
        <v>10261</v>
      </c>
      <c r="S13" s="234">
        <v>437329</v>
      </c>
      <c r="T13" s="234"/>
      <c r="U13" s="234">
        <v>5670</v>
      </c>
      <c r="V13" s="234">
        <v>289893</v>
      </c>
      <c r="W13" s="234">
        <v>53251</v>
      </c>
      <c r="X13" s="234">
        <v>42</v>
      </c>
      <c r="Y13" s="234">
        <v>2</v>
      </c>
      <c r="Z13" s="234">
        <v>21643</v>
      </c>
      <c r="AA13" s="234">
        <v>2637</v>
      </c>
      <c r="AB13" s="234">
        <v>1268</v>
      </c>
      <c r="AC13" s="234">
        <v>428941</v>
      </c>
      <c r="AD13" s="234">
        <v>8388</v>
      </c>
      <c r="AE13" s="247"/>
      <c r="AF13" s="237"/>
    </row>
    <row r="14" spans="1:32" s="207" customFormat="1" ht="11.25">
      <c r="A14" s="245"/>
      <c r="B14" s="247" t="s">
        <v>38</v>
      </c>
      <c r="C14" s="234">
        <v>138592</v>
      </c>
      <c r="D14" s="234">
        <v>917</v>
      </c>
      <c r="E14" s="234">
        <v>126141</v>
      </c>
      <c r="F14" s="263" t="s">
        <v>349</v>
      </c>
      <c r="G14" s="263" t="s">
        <v>349</v>
      </c>
      <c r="H14" s="234">
        <v>129072</v>
      </c>
      <c r="I14" s="263" t="s">
        <v>349</v>
      </c>
      <c r="J14" s="263" t="s">
        <v>349</v>
      </c>
      <c r="K14" s="263" t="s">
        <v>349</v>
      </c>
      <c r="L14" s="263" t="s">
        <v>349</v>
      </c>
      <c r="M14" s="263" t="s">
        <v>349</v>
      </c>
      <c r="N14" s="263" t="s">
        <v>349</v>
      </c>
      <c r="O14" s="263" t="s">
        <v>349</v>
      </c>
      <c r="P14" s="263" t="s">
        <v>349</v>
      </c>
      <c r="Q14" s="236">
        <v>4380</v>
      </c>
      <c r="R14" s="234">
        <v>36169</v>
      </c>
      <c r="S14" s="234">
        <v>315293</v>
      </c>
      <c r="T14" s="234"/>
      <c r="U14" s="234">
        <v>6416</v>
      </c>
      <c r="V14" s="234">
        <v>156611</v>
      </c>
      <c r="W14" s="234">
        <v>51149</v>
      </c>
      <c r="X14" s="234">
        <v>16931</v>
      </c>
      <c r="Y14" s="234">
        <v>2</v>
      </c>
      <c r="Z14" s="234">
        <v>25619</v>
      </c>
      <c r="AA14" s="234">
        <v>5479</v>
      </c>
      <c r="AB14" s="234">
        <v>0</v>
      </c>
      <c r="AC14" s="234">
        <v>275784</v>
      </c>
      <c r="AD14" s="234">
        <v>39509</v>
      </c>
      <c r="AE14" s="247"/>
      <c r="AF14" s="237"/>
    </row>
    <row r="15" spans="1:32" s="207" customFormat="1" ht="11.25">
      <c r="A15" s="245"/>
      <c r="B15" s="245"/>
      <c r="C15" s="234"/>
      <c r="D15" s="234"/>
      <c r="E15" s="234" t="s">
        <v>350</v>
      </c>
      <c r="F15" s="234"/>
      <c r="G15" s="234"/>
      <c r="H15" s="234"/>
      <c r="I15" s="234"/>
      <c r="J15" s="234"/>
      <c r="K15" s="234"/>
      <c r="L15" s="234"/>
      <c r="M15" s="234"/>
      <c r="N15" s="234"/>
      <c r="O15" s="234"/>
      <c r="P15" s="234"/>
      <c r="Q15" s="236"/>
      <c r="R15" s="234"/>
      <c r="S15" s="234"/>
      <c r="T15" s="234"/>
      <c r="U15" s="234"/>
      <c r="V15" s="234"/>
      <c r="W15" s="234"/>
      <c r="X15" s="234"/>
      <c r="Y15" s="234"/>
      <c r="Z15" s="234"/>
      <c r="AA15" s="234"/>
      <c r="AB15" s="234"/>
      <c r="AC15" s="234"/>
      <c r="AD15" s="234"/>
      <c r="AE15" s="234"/>
      <c r="AF15" s="237"/>
    </row>
    <row r="16" spans="1:32" s="207" customFormat="1" ht="11.25">
      <c r="A16" s="267">
        <v>1</v>
      </c>
      <c r="B16" s="235" t="s">
        <v>40</v>
      </c>
      <c r="C16" s="234">
        <v>86150</v>
      </c>
      <c r="D16" s="234">
        <v>0</v>
      </c>
      <c r="E16" s="234">
        <v>73911</v>
      </c>
      <c r="F16" s="234">
        <v>24033</v>
      </c>
      <c r="G16" s="234">
        <v>3268</v>
      </c>
      <c r="H16" s="234">
        <v>104353</v>
      </c>
      <c r="I16" s="234">
        <v>9264</v>
      </c>
      <c r="J16" s="234">
        <v>2738</v>
      </c>
      <c r="K16" s="234">
        <v>13715</v>
      </c>
      <c r="L16" s="234">
        <v>6047</v>
      </c>
      <c r="M16" s="234">
        <v>413</v>
      </c>
      <c r="N16" s="234">
        <v>23330</v>
      </c>
      <c r="O16" s="234">
        <v>40242</v>
      </c>
      <c r="P16" s="234">
        <v>20663</v>
      </c>
      <c r="Q16" s="236">
        <v>261</v>
      </c>
      <c r="R16" s="234">
        <v>3111</v>
      </c>
      <c r="S16" s="234">
        <v>430980</v>
      </c>
      <c r="T16" s="234"/>
      <c r="U16" s="234">
        <v>7319</v>
      </c>
      <c r="V16" s="234">
        <v>290484</v>
      </c>
      <c r="W16" s="234">
        <v>53043</v>
      </c>
      <c r="X16" s="234">
        <v>42</v>
      </c>
      <c r="Y16" s="234">
        <v>2</v>
      </c>
      <c r="Z16" s="234">
        <v>20926</v>
      </c>
      <c r="AA16" s="234">
        <v>1887</v>
      </c>
      <c r="AB16" s="234">
        <v>0</v>
      </c>
      <c r="AC16" s="234">
        <v>428193</v>
      </c>
      <c r="AD16" s="234">
        <v>2787</v>
      </c>
      <c r="AE16" s="235"/>
      <c r="AF16" s="237"/>
    </row>
    <row r="17" spans="1:32" s="207" customFormat="1" ht="11.25">
      <c r="A17" s="267">
        <v>2</v>
      </c>
      <c r="B17" s="235" t="s">
        <v>41</v>
      </c>
      <c r="C17" s="234">
        <v>82255</v>
      </c>
      <c r="D17" s="234">
        <v>0</v>
      </c>
      <c r="E17" s="234">
        <v>70926</v>
      </c>
      <c r="F17" s="234">
        <v>25703</v>
      </c>
      <c r="G17" s="234">
        <v>3974</v>
      </c>
      <c r="H17" s="234">
        <v>103602</v>
      </c>
      <c r="I17" s="234">
        <v>16682</v>
      </c>
      <c r="J17" s="234">
        <v>2507</v>
      </c>
      <c r="K17" s="234">
        <v>13283</v>
      </c>
      <c r="L17" s="234">
        <v>5972</v>
      </c>
      <c r="M17" s="234">
        <v>537</v>
      </c>
      <c r="N17" s="234">
        <v>22792</v>
      </c>
      <c r="O17" s="234">
        <v>28430</v>
      </c>
      <c r="P17" s="234">
        <v>16918</v>
      </c>
      <c r="Q17" s="236">
        <v>0</v>
      </c>
      <c r="R17" s="234">
        <v>33595</v>
      </c>
      <c r="S17" s="234">
        <v>444423</v>
      </c>
      <c r="T17" s="234"/>
      <c r="U17" s="234">
        <v>2928</v>
      </c>
      <c r="V17" s="234">
        <v>281114</v>
      </c>
      <c r="W17" s="234">
        <v>53214</v>
      </c>
      <c r="X17" s="234">
        <v>42</v>
      </c>
      <c r="Y17" s="234">
        <v>2</v>
      </c>
      <c r="Z17" s="234">
        <v>21672</v>
      </c>
      <c r="AA17" s="234">
        <v>2295</v>
      </c>
      <c r="AB17" s="234">
        <v>0</v>
      </c>
      <c r="AC17" s="234">
        <v>415282</v>
      </c>
      <c r="AD17" s="234">
        <v>29141</v>
      </c>
      <c r="AE17" s="235"/>
      <c r="AF17" s="237"/>
    </row>
    <row r="18" spans="1:32" s="207" customFormat="1" ht="11.25">
      <c r="A18" s="267">
        <v>3</v>
      </c>
      <c r="B18" s="235" t="s">
        <v>42</v>
      </c>
      <c r="C18" s="234">
        <v>87288</v>
      </c>
      <c r="D18" s="234">
        <v>0</v>
      </c>
      <c r="E18" s="234">
        <v>72863</v>
      </c>
      <c r="F18" s="234">
        <v>25230</v>
      </c>
      <c r="G18" s="234">
        <v>3047</v>
      </c>
      <c r="H18" s="234">
        <v>104520</v>
      </c>
      <c r="I18" s="234">
        <v>17508</v>
      </c>
      <c r="J18" s="234">
        <v>2865</v>
      </c>
      <c r="K18" s="234">
        <v>13870</v>
      </c>
      <c r="L18" s="234">
        <v>5638</v>
      </c>
      <c r="M18" s="234">
        <v>435</v>
      </c>
      <c r="N18" s="234">
        <v>23359</v>
      </c>
      <c r="O18" s="234">
        <v>40875</v>
      </c>
      <c r="P18" s="234">
        <v>21657</v>
      </c>
      <c r="Q18" s="236">
        <v>0</v>
      </c>
      <c r="R18" s="234">
        <v>8557</v>
      </c>
      <c r="S18" s="234">
        <v>431899</v>
      </c>
      <c r="T18" s="234"/>
      <c r="U18" s="234">
        <v>6180</v>
      </c>
      <c r="V18" s="234">
        <v>285448</v>
      </c>
      <c r="W18" s="234">
        <v>53308</v>
      </c>
      <c r="X18" s="234">
        <v>41</v>
      </c>
      <c r="Y18" s="234">
        <v>2</v>
      </c>
      <c r="Z18" s="234">
        <v>21213</v>
      </c>
      <c r="AA18" s="234">
        <v>4525</v>
      </c>
      <c r="AB18" s="234">
        <v>0</v>
      </c>
      <c r="AC18" s="234">
        <v>425914</v>
      </c>
      <c r="AD18" s="234">
        <v>5985</v>
      </c>
      <c r="AE18" s="235"/>
      <c r="AF18" s="237"/>
    </row>
    <row r="19" spans="1:32" s="207" customFormat="1" ht="11.25">
      <c r="A19" s="267">
        <v>4</v>
      </c>
      <c r="B19" s="235" t="s">
        <v>43</v>
      </c>
      <c r="C19" s="234">
        <v>90041</v>
      </c>
      <c r="D19" s="234">
        <v>0</v>
      </c>
      <c r="E19" s="234">
        <v>67096</v>
      </c>
      <c r="F19" s="234">
        <v>19972</v>
      </c>
      <c r="G19" s="234">
        <v>3258</v>
      </c>
      <c r="H19" s="234">
        <v>93125</v>
      </c>
      <c r="I19" s="234">
        <v>20807</v>
      </c>
      <c r="J19" s="234">
        <v>2421</v>
      </c>
      <c r="K19" s="234">
        <v>12138</v>
      </c>
      <c r="L19" s="234">
        <v>6296</v>
      </c>
      <c r="M19" s="234">
        <v>465</v>
      </c>
      <c r="N19" s="234">
        <v>21789</v>
      </c>
      <c r="O19" s="234">
        <v>31941</v>
      </c>
      <c r="P19" s="234">
        <v>19997</v>
      </c>
      <c r="Q19" s="236">
        <v>0</v>
      </c>
      <c r="R19" s="234">
        <v>32292</v>
      </c>
      <c r="S19" s="234">
        <v>462731</v>
      </c>
      <c r="T19" s="234"/>
      <c r="U19" s="234">
        <v>6250</v>
      </c>
      <c r="V19" s="234">
        <v>295337</v>
      </c>
      <c r="W19" s="234">
        <v>53369</v>
      </c>
      <c r="X19" s="234">
        <v>42</v>
      </c>
      <c r="Y19" s="234">
        <v>2</v>
      </c>
      <c r="Z19" s="234">
        <v>21776</v>
      </c>
      <c r="AA19" s="234">
        <v>2199</v>
      </c>
      <c r="AB19" s="234">
        <v>0</v>
      </c>
      <c r="AC19" s="234">
        <v>429573</v>
      </c>
      <c r="AD19" s="234">
        <v>33158</v>
      </c>
      <c r="AE19" s="235"/>
      <c r="AF19" s="237"/>
    </row>
    <row r="20" spans="1:32" s="207" customFormat="1" ht="11.25">
      <c r="A20" s="267">
        <v>5</v>
      </c>
      <c r="B20" s="235" t="s">
        <v>44</v>
      </c>
      <c r="C20" s="234">
        <v>92403</v>
      </c>
      <c r="D20" s="234">
        <v>0</v>
      </c>
      <c r="E20" s="234">
        <v>74598</v>
      </c>
      <c r="F20" s="234">
        <v>17986</v>
      </c>
      <c r="G20" s="234">
        <v>2870</v>
      </c>
      <c r="H20" s="234">
        <v>98521</v>
      </c>
      <c r="I20" s="234">
        <v>15785</v>
      </c>
      <c r="J20" s="234">
        <v>2555</v>
      </c>
      <c r="K20" s="234">
        <v>12572</v>
      </c>
      <c r="L20" s="234">
        <v>5932</v>
      </c>
      <c r="M20" s="234">
        <v>394</v>
      </c>
      <c r="N20" s="234">
        <v>22047</v>
      </c>
      <c r="O20" s="234">
        <v>42558</v>
      </c>
      <c r="P20" s="234">
        <v>17924</v>
      </c>
      <c r="Q20" s="236">
        <v>0</v>
      </c>
      <c r="R20" s="234">
        <v>11006</v>
      </c>
      <c r="S20" s="234">
        <v>438641</v>
      </c>
      <c r="T20" s="234"/>
      <c r="U20" s="234">
        <v>5278</v>
      </c>
      <c r="V20" s="234">
        <v>287292</v>
      </c>
      <c r="W20" s="234">
        <v>53967</v>
      </c>
      <c r="X20" s="234">
        <v>42</v>
      </c>
      <c r="Y20" s="234">
        <v>2</v>
      </c>
      <c r="Z20" s="234">
        <v>22508</v>
      </c>
      <c r="AA20" s="234">
        <v>2957</v>
      </c>
      <c r="AB20" s="234">
        <v>0</v>
      </c>
      <c r="AC20" s="234">
        <v>431535</v>
      </c>
      <c r="AD20" s="234">
        <v>7106</v>
      </c>
      <c r="AE20" s="235"/>
      <c r="AF20" s="237"/>
    </row>
    <row r="21" spans="1:32" s="207" customFormat="1" ht="11.25">
      <c r="A21" s="267">
        <v>6</v>
      </c>
      <c r="B21" s="235" t="s">
        <v>45</v>
      </c>
      <c r="C21" s="234">
        <v>91494</v>
      </c>
      <c r="D21" s="234">
        <v>0</v>
      </c>
      <c r="E21" s="234">
        <v>76888</v>
      </c>
      <c r="F21" s="234">
        <v>25871</v>
      </c>
      <c r="G21" s="234">
        <v>3955</v>
      </c>
      <c r="H21" s="234">
        <v>109606</v>
      </c>
      <c r="I21" s="234">
        <v>27125</v>
      </c>
      <c r="J21" s="234">
        <v>2436</v>
      </c>
      <c r="K21" s="234">
        <v>14132</v>
      </c>
      <c r="L21" s="234">
        <v>8847</v>
      </c>
      <c r="M21" s="234">
        <v>484</v>
      </c>
      <c r="N21" s="234">
        <v>26355</v>
      </c>
      <c r="O21" s="234">
        <v>34636</v>
      </c>
      <c r="P21" s="234">
        <v>19361</v>
      </c>
      <c r="Q21" s="236">
        <v>0</v>
      </c>
      <c r="R21" s="234">
        <v>9620</v>
      </c>
      <c r="S21" s="234">
        <v>443696</v>
      </c>
      <c r="T21" s="234"/>
      <c r="U21" s="234">
        <v>6219</v>
      </c>
      <c r="V21" s="234">
        <v>292373</v>
      </c>
      <c r="W21" s="234">
        <v>51748</v>
      </c>
      <c r="X21" s="234">
        <v>40</v>
      </c>
      <c r="Y21" s="234">
        <v>2</v>
      </c>
      <c r="Z21" s="234">
        <v>24539</v>
      </c>
      <c r="AA21" s="234">
        <v>3089</v>
      </c>
      <c r="AB21" s="234">
        <v>0</v>
      </c>
      <c r="AC21" s="234">
        <v>430117</v>
      </c>
      <c r="AD21" s="234">
        <v>13579</v>
      </c>
      <c r="AE21" s="235"/>
      <c r="AF21" s="237"/>
    </row>
    <row r="22" spans="1:32" s="207" customFormat="1" ht="11.25">
      <c r="A22" s="267">
        <v>7</v>
      </c>
      <c r="B22" s="235" t="s">
        <v>46</v>
      </c>
      <c r="C22" s="234">
        <v>108361</v>
      </c>
      <c r="D22" s="234">
        <v>0</v>
      </c>
      <c r="E22" s="234">
        <v>60210</v>
      </c>
      <c r="F22" s="234">
        <v>889</v>
      </c>
      <c r="G22" s="234">
        <v>1049</v>
      </c>
      <c r="H22" s="234">
        <v>65297</v>
      </c>
      <c r="I22" s="234">
        <v>22062</v>
      </c>
      <c r="J22" s="234">
        <v>2589</v>
      </c>
      <c r="K22" s="234">
        <v>10313</v>
      </c>
      <c r="L22" s="234">
        <v>7204</v>
      </c>
      <c r="M22" s="234">
        <v>343</v>
      </c>
      <c r="N22" s="234">
        <v>21110</v>
      </c>
      <c r="O22" s="234">
        <v>32270</v>
      </c>
      <c r="P22" s="234">
        <v>18573</v>
      </c>
      <c r="Q22" s="236">
        <v>0</v>
      </c>
      <c r="R22" s="234">
        <v>7199</v>
      </c>
      <c r="S22" s="234">
        <v>420713</v>
      </c>
      <c r="T22" s="234"/>
      <c r="U22" s="234">
        <v>7576</v>
      </c>
      <c r="V22" s="234">
        <v>274666</v>
      </c>
      <c r="W22" s="234">
        <v>53034</v>
      </c>
      <c r="X22" s="234">
        <v>42</v>
      </c>
      <c r="Y22" s="234">
        <v>2</v>
      </c>
      <c r="Z22" s="234">
        <v>22983</v>
      </c>
      <c r="AA22" s="234">
        <v>3923</v>
      </c>
      <c r="AB22" s="234">
        <v>0</v>
      </c>
      <c r="AC22" s="234">
        <v>412562</v>
      </c>
      <c r="AD22" s="234">
        <v>8150</v>
      </c>
      <c r="AE22" s="235"/>
      <c r="AF22" s="237"/>
    </row>
    <row r="23" spans="1:32" s="207" customFormat="1" ht="11.25">
      <c r="A23" s="267">
        <v>8</v>
      </c>
      <c r="B23" s="235" t="s">
        <v>47</v>
      </c>
      <c r="C23" s="234">
        <v>96044</v>
      </c>
      <c r="D23" s="234">
        <v>0</v>
      </c>
      <c r="E23" s="234">
        <v>69188</v>
      </c>
      <c r="F23" s="234">
        <v>21747</v>
      </c>
      <c r="G23" s="234">
        <v>1175</v>
      </c>
      <c r="H23" s="234">
        <v>94953</v>
      </c>
      <c r="I23" s="234">
        <v>18803</v>
      </c>
      <c r="J23" s="234">
        <v>2501</v>
      </c>
      <c r="K23" s="234">
        <v>12524</v>
      </c>
      <c r="L23" s="234">
        <v>5767</v>
      </c>
      <c r="M23" s="234">
        <v>365</v>
      </c>
      <c r="N23" s="234">
        <v>21499</v>
      </c>
      <c r="O23" s="234">
        <v>33432</v>
      </c>
      <c r="P23" s="234">
        <v>19188</v>
      </c>
      <c r="Q23" s="236">
        <v>0</v>
      </c>
      <c r="R23" s="234">
        <v>6356</v>
      </c>
      <c r="S23" s="234">
        <v>424684</v>
      </c>
      <c r="T23" s="234"/>
      <c r="U23" s="234">
        <v>4555</v>
      </c>
      <c r="V23" s="234">
        <v>280363</v>
      </c>
      <c r="W23" s="234">
        <v>54310</v>
      </c>
      <c r="X23" s="234">
        <v>43</v>
      </c>
      <c r="Y23" s="234">
        <v>2</v>
      </c>
      <c r="Z23" s="234">
        <v>21432</v>
      </c>
      <c r="AA23" s="234">
        <v>2967</v>
      </c>
      <c r="AB23" s="234">
        <v>0</v>
      </c>
      <c r="AC23" s="234">
        <v>415276</v>
      </c>
      <c r="AD23" s="234">
        <v>9408</v>
      </c>
      <c r="AE23" s="235"/>
      <c r="AF23" s="237"/>
    </row>
    <row r="24" spans="1:32" s="207" customFormat="1" ht="11.25">
      <c r="A24" s="267">
        <v>9</v>
      </c>
      <c r="B24" s="235" t="s">
        <v>48</v>
      </c>
      <c r="C24" s="234">
        <v>73792</v>
      </c>
      <c r="D24" s="234">
        <v>0</v>
      </c>
      <c r="E24" s="234">
        <v>58901</v>
      </c>
      <c r="F24" s="234">
        <v>18095</v>
      </c>
      <c r="G24" s="234">
        <v>2802</v>
      </c>
      <c r="H24" s="234">
        <v>82879</v>
      </c>
      <c r="I24" s="234">
        <v>30588</v>
      </c>
      <c r="J24" s="234">
        <v>2410</v>
      </c>
      <c r="K24" s="234">
        <v>10331</v>
      </c>
      <c r="L24" s="234">
        <v>7980</v>
      </c>
      <c r="M24" s="234">
        <v>555</v>
      </c>
      <c r="N24" s="234">
        <v>21948</v>
      </c>
      <c r="O24" s="234">
        <v>27070</v>
      </c>
      <c r="P24" s="234">
        <v>15247</v>
      </c>
      <c r="Q24" s="236">
        <v>0</v>
      </c>
      <c r="R24" s="234">
        <v>24287</v>
      </c>
      <c r="S24" s="234">
        <v>481592</v>
      </c>
      <c r="T24" s="234"/>
      <c r="U24" s="234">
        <v>1026</v>
      </c>
      <c r="V24" s="234">
        <v>326071</v>
      </c>
      <c r="W24" s="234">
        <v>52676</v>
      </c>
      <c r="X24" s="234">
        <v>41</v>
      </c>
      <c r="Y24" s="234">
        <v>2</v>
      </c>
      <c r="Z24" s="234">
        <v>20922</v>
      </c>
      <c r="AA24" s="234">
        <v>4496</v>
      </c>
      <c r="AB24" s="234">
        <v>0</v>
      </c>
      <c r="AC24" s="234">
        <v>461214</v>
      </c>
      <c r="AD24" s="234">
        <v>20378</v>
      </c>
      <c r="AE24" s="235"/>
      <c r="AF24" s="237"/>
    </row>
    <row r="25" spans="1:32" s="207" customFormat="1" ht="12" customHeight="1">
      <c r="A25" s="267">
        <v>11</v>
      </c>
      <c r="B25" s="235" t="s">
        <v>50</v>
      </c>
      <c r="C25" s="234">
        <v>83576</v>
      </c>
      <c r="D25" s="234">
        <v>0</v>
      </c>
      <c r="E25" s="234">
        <v>68484</v>
      </c>
      <c r="F25" s="234">
        <v>21653</v>
      </c>
      <c r="G25" s="234">
        <v>467</v>
      </c>
      <c r="H25" s="234">
        <v>93542</v>
      </c>
      <c r="I25" s="234">
        <v>17502</v>
      </c>
      <c r="J25" s="234">
        <v>2601</v>
      </c>
      <c r="K25" s="234">
        <v>12577</v>
      </c>
      <c r="L25" s="234">
        <v>6178</v>
      </c>
      <c r="M25" s="234">
        <v>415</v>
      </c>
      <c r="N25" s="234">
        <v>22109</v>
      </c>
      <c r="O25" s="234">
        <v>27068</v>
      </c>
      <c r="P25" s="234">
        <v>15133</v>
      </c>
      <c r="Q25" s="236">
        <v>2951</v>
      </c>
      <c r="R25" s="234">
        <v>6927</v>
      </c>
      <c r="S25" s="234">
        <v>429132</v>
      </c>
      <c r="T25" s="234"/>
      <c r="U25" s="234">
        <v>3496</v>
      </c>
      <c r="V25" s="234">
        <v>293834</v>
      </c>
      <c r="W25" s="234">
        <v>53402</v>
      </c>
      <c r="X25" s="234">
        <v>42</v>
      </c>
      <c r="Y25" s="234">
        <v>2</v>
      </c>
      <c r="Z25" s="234">
        <v>20496</v>
      </c>
      <c r="AA25" s="234">
        <v>1877</v>
      </c>
      <c r="AB25" s="234">
        <v>0</v>
      </c>
      <c r="AC25" s="234">
        <v>428463</v>
      </c>
      <c r="AD25" s="234">
        <v>669</v>
      </c>
      <c r="AE25" s="235"/>
      <c r="AF25" s="237"/>
    </row>
    <row r="26" spans="1:32" s="207" customFormat="1" ht="15.75" customHeight="1">
      <c r="A26" s="267">
        <v>13</v>
      </c>
      <c r="B26" s="235" t="s">
        <v>51</v>
      </c>
      <c r="C26" s="234">
        <v>73854</v>
      </c>
      <c r="D26" s="234">
        <v>0</v>
      </c>
      <c r="E26" s="234">
        <v>71832</v>
      </c>
      <c r="F26" s="234">
        <v>24819</v>
      </c>
      <c r="G26" s="234">
        <v>3984</v>
      </c>
      <c r="H26" s="234">
        <v>103759</v>
      </c>
      <c r="I26" s="234">
        <v>31941</v>
      </c>
      <c r="J26" s="234">
        <v>2649</v>
      </c>
      <c r="K26" s="234">
        <v>13415</v>
      </c>
      <c r="L26" s="234">
        <v>9962</v>
      </c>
      <c r="M26" s="234">
        <v>464</v>
      </c>
      <c r="N26" s="234">
        <v>26965</v>
      </c>
      <c r="O26" s="234">
        <v>25559</v>
      </c>
      <c r="P26" s="234">
        <v>13257</v>
      </c>
      <c r="Q26" s="236">
        <v>6054</v>
      </c>
      <c r="R26" s="234">
        <v>880</v>
      </c>
      <c r="S26" s="234">
        <v>472391</v>
      </c>
      <c r="T26" s="234"/>
      <c r="U26" s="234">
        <v>4447</v>
      </c>
      <c r="V26" s="234">
        <v>331566</v>
      </c>
      <c r="W26" s="234">
        <v>53220</v>
      </c>
      <c r="X26" s="234">
        <v>42</v>
      </c>
      <c r="Y26" s="234">
        <v>2</v>
      </c>
      <c r="Z26" s="234">
        <v>22566</v>
      </c>
      <c r="AA26" s="234">
        <v>3305</v>
      </c>
      <c r="AB26" s="234">
        <v>0</v>
      </c>
      <c r="AC26" s="234">
        <v>471734</v>
      </c>
      <c r="AD26" s="234">
        <v>656</v>
      </c>
      <c r="AE26" s="235"/>
      <c r="AF26" s="237"/>
    </row>
    <row r="27" spans="1:32" s="207" customFormat="1" ht="11.25">
      <c r="A27" s="267">
        <v>14</v>
      </c>
      <c r="B27" s="235" t="s">
        <v>52</v>
      </c>
      <c r="C27" s="234">
        <v>89040</v>
      </c>
      <c r="D27" s="234">
        <v>0</v>
      </c>
      <c r="E27" s="234">
        <v>73370</v>
      </c>
      <c r="F27" s="234">
        <v>22788</v>
      </c>
      <c r="G27" s="234">
        <v>6080</v>
      </c>
      <c r="H27" s="234">
        <v>105627</v>
      </c>
      <c r="I27" s="234">
        <v>24080</v>
      </c>
      <c r="J27" s="234">
        <v>2911</v>
      </c>
      <c r="K27" s="234">
        <v>13752</v>
      </c>
      <c r="L27" s="234">
        <v>8806</v>
      </c>
      <c r="M27" s="234">
        <v>529</v>
      </c>
      <c r="N27" s="234">
        <v>26527</v>
      </c>
      <c r="O27" s="234">
        <v>36723</v>
      </c>
      <c r="P27" s="234">
        <v>18287</v>
      </c>
      <c r="Q27" s="236">
        <v>0</v>
      </c>
      <c r="R27" s="234">
        <v>3700</v>
      </c>
      <c r="S27" s="234">
        <v>470908</v>
      </c>
      <c r="T27" s="234"/>
      <c r="U27" s="234">
        <v>9386</v>
      </c>
      <c r="V27" s="234">
        <v>315565</v>
      </c>
      <c r="W27" s="234">
        <v>53937</v>
      </c>
      <c r="X27" s="234">
        <v>41</v>
      </c>
      <c r="Y27" s="234">
        <v>2</v>
      </c>
      <c r="Z27" s="234">
        <v>21597</v>
      </c>
      <c r="AA27" s="234">
        <v>3220</v>
      </c>
      <c r="AB27" s="234">
        <v>0</v>
      </c>
      <c r="AC27" s="234">
        <v>460654</v>
      </c>
      <c r="AD27" s="234">
        <v>10254</v>
      </c>
      <c r="AE27" s="235"/>
      <c r="AF27" s="237"/>
    </row>
    <row r="28" spans="1:32" s="207" customFormat="1" ht="11.25">
      <c r="A28" s="267">
        <v>15</v>
      </c>
      <c r="B28" s="235" t="s">
        <v>309</v>
      </c>
      <c r="C28" s="234">
        <v>84726</v>
      </c>
      <c r="D28" s="234">
        <v>0</v>
      </c>
      <c r="E28" s="234">
        <v>66070</v>
      </c>
      <c r="F28" s="234">
        <v>13021</v>
      </c>
      <c r="G28" s="234">
        <v>1800</v>
      </c>
      <c r="H28" s="234">
        <v>83820</v>
      </c>
      <c r="I28" s="234">
        <v>16870</v>
      </c>
      <c r="J28" s="234">
        <v>2378</v>
      </c>
      <c r="K28" s="234">
        <v>11344</v>
      </c>
      <c r="L28" s="234">
        <v>6401</v>
      </c>
      <c r="M28" s="234">
        <v>300</v>
      </c>
      <c r="N28" s="234">
        <v>20973</v>
      </c>
      <c r="O28" s="234">
        <v>43224</v>
      </c>
      <c r="P28" s="234">
        <v>12971</v>
      </c>
      <c r="Q28" s="236">
        <v>0</v>
      </c>
      <c r="R28" s="234">
        <v>0</v>
      </c>
      <c r="S28" s="234">
        <v>413787</v>
      </c>
      <c r="T28" s="234"/>
      <c r="U28" s="234">
        <v>4450</v>
      </c>
      <c r="V28" s="234">
        <v>277859</v>
      </c>
      <c r="W28" s="234">
        <v>53833</v>
      </c>
      <c r="X28" s="234">
        <v>42</v>
      </c>
      <c r="Y28" s="234">
        <v>2</v>
      </c>
      <c r="Z28" s="234">
        <v>22084</v>
      </c>
      <c r="AA28" s="234">
        <v>3637</v>
      </c>
      <c r="AB28" s="234">
        <v>29724</v>
      </c>
      <c r="AC28" s="234">
        <v>439576</v>
      </c>
      <c r="AD28" s="234">
        <v>-25789</v>
      </c>
      <c r="AE28" s="235"/>
      <c r="AF28" s="237"/>
    </row>
    <row r="29" spans="1:32" s="207" customFormat="1" ht="11.25">
      <c r="A29" s="267">
        <v>16</v>
      </c>
      <c r="B29" s="235" t="s">
        <v>54</v>
      </c>
      <c r="C29" s="234">
        <v>81360</v>
      </c>
      <c r="D29" s="234">
        <v>0</v>
      </c>
      <c r="E29" s="234">
        <v>65574</v>
      </c>
      <c r="F29" s="234">
        <v>18529</v>
      </c>
      <c r="G29" s="234">
        <v>781</v>
      </c>
      <c r="H29" s="234">
        <v>87657</v>
      </c>
      <c r="I29" s="234">
        <v>31789</v>
      </c>
      <c r="J29" s="234">
        <v>2468</v>
      </c>
      <c r="K29" s="234">
        <v>12424</v>
      </c>
      <c r="L29" s="234">
        <v>7243</v>
      </c>
      <c r="M29" s="234">
        <v>490</v>
      </c>
      <c r="N29" s="234">
        <v>22930</v>
      </c>
      <c r="O29" s="234">
        <v>34644</v>
      </c>
      <c r="P29" s="234">
        <v>13929</v>
      </c>
      <c r="Q29" s="236">
        <v>0</v>
      </c>
      <c r="R29" s="234">
        <v>1</v>
      </c>
      <c r="S29" s="234">
        <v>447139</v>
      </c>
      <c r="T29" s="234"/>
      <c r="U29" s="234">
        <v>5530</v>
      </c>
      <c r="V29" s="234">
        <v>310541</v>
      </c>
      <c r="W29" s="234">
        <v>53440</v>
      </c>
      <c r="X29" s="234">
        <v>42</v>
      </c>
      <c r="Y29" s="234">
        <v>2</v>
      </c>
      <c r="Z29" s="234">
        <v>21444</v>
      </c>
      <c r="AA29" s="234">
        <v>2284</v>
      </c>
      <c r="AB29" s="234">
        <v>5286</v>
      </c>
      <c r="AC29" s="234">
        <v>451708</v>
      </c>
      <c r="AD29" s="234">
        <v>-4569</v>
      </c>
      <c r="AE29" s="235"/>
      <c r="AF29" s="237"/>
    </row>
    <row r="30" spans="1:32" s="207" customFormat="1" ht="11.25">
      <c r="A30" s="267">
        <v>17</v>
      </c>
      <c r="B30" s="235" t="s">
        <v>55</v>
      </c>
      <c r="C30" s="234">
        <v>85973</v>
      </c>
      <c r="D30" s="234">
        <v>0</v>
      </c>
      <c r="E30" s="234">
        <v>65805</v>
      </c>
      <c r="F30" s="234">
        <v>22114</v>
      </c>
      <c r="G30" s="234">
        <v>463</v>
      </c>
      <c r="H30" s="234">
        <v>91308</v>
      </c>
      <c r="I30" s="234">
        <v>23452</v>
      </c>
      <c r="J30" s="234">
        <v>2657</v>
      </c>
      <c r="K30" s="234">
        <v>12175</v>
      </c>
      <c r="L30" s="234">
        <v>5626</v>
      </c>
      <c r="M30" s="234">
        <v>430</v>
      </c>
      <c r="N30" s="234">
        <v>21219</v>
      </c>
      <c r="O30" s="234">
        <v>30270</v>
      </c>
      <c r="P30" s="234">
        <v>16319</v>
      </c>
      <c r="Q30" s="236">
        <v>0</v>
      </c>
      <c r="R30" s="234">
        <v>8192</v>
      </c>
      <c r="S30" s="234">
        <v>443687</v>
      </c>
      <c r="T30" s="234"/>
      <c r="U30" s="234">
        <v>6142</v>
      </c>
      <c r="V30" s="234">
        <v>302412</v>
      </c>
      <c r="W30" s="234">
        <v>53526</v>
      </c>
      <c r="X30" s="234">
        <v>42</v>
      </c>
      <c r="Y30" s="234">
        <v>2</v>
      </c>
      <c r="Z30" s="234">
        <v>21326</v>
      </c>
      <c r="AA30" s="234">
        <v>1706</v>
      </c>
      <c r="AB30" s="234">
        <v>0</v>
      </c>
      <c r="AC30" s="234">
        <v>440337</v>
      </c>
      <c r="AD30" s="234">
        <v>3349</v>
      </c>
      <c r="AE30" s="235"/>
      <c r="AF30" s="237"/>
    </row>
    <row r="31" spans="1:32" s="207" customFormat="1" ht="11.25">
      <c r="A31" s="267">
        <v>18</v>
      </c>
      <c r="B31" s="235" t="s">
        <v>56</v>
      </c>
      <c r="C31" s="234">
        <v>94477</v>
      </c>
      <c r="D31" s="234">
        <v>0</v>
      </c>
      <c r="E31" s="234">
        <v>64179</v>
      </c>
      <c r="F31" s="234">
        <v>11975</v>
      </c>
      <c r="G31" s="234">
        <v>3223</v>
      </c>
      <c r="H31" s="234">
        <v>82163</v>
      </c>
      <c r="I31" s="234">
        <v>16987</v>
      </c>
      <c r="J31" s="234">
        <v>2378</v>
      </c>
      <c r="K31" s="234">
        <v>10758</v>
      </c>
      <c r="L31" s="234">
        <v>5381</v>
      </c>
      <c r="M31" s="234">
        <v>326</v>
      </c>
      <c r="N31" s="234">
        <v>19284</v>
      </c>
      <c r="O31" s="234">
        <v>35022</v>
      </c>
      <c r="P31" s="234">
        <v>15813</v>
      </c>
      <c r="Q31" s="236">
        <v>0</v>
      </c>
      <c r="R31" s="234">
        <v>1133</v>
      </c>
      <c r="S31" s="234">
        <v>433572</v>
      </c>
      <c r="T31" s="234"/>
      <c r="U31" s="234">
        <v>6779</v>
      </c>
      <c r="V31" s="234">
        <v>290582</v>
      </c>
      <c r="W31" s="234">
        <v>53664</v>
      </c>
      <c r="X31" s="234">
        <v>42</v>
      </c>
      <c r="Y31" s="234">
        <v>2</v>
      </c>
      <c r="Z31" s="234">
        <v>19315</v>
      </c>
      <c r="AA31" s="234">
        <v>2793</v>
      </c>
      <c r="AB31" s="234">
        <v>0</v>
      </c>
      <c r="AC31" s="234">
        <v>422893</v>
      </c>
      <c r="AD31" s="234">
        <v>10680</v>
      </c>
      <c r="AE31" s="235"/>
      <c r="AF31" s="237"/>
    </row>
    <row r="32" spans="1:32" s="207" customFormat="1" ht="11.25">
      <c r="A32" s="267">
        <v>19</v>
      </c>
      <c r="B32" s="235" t="s">
        <v>57</v>
      </c>
      <c r="C32" s="234">
        <v>94062</v>
      </c>
      <c r="D32" s="234">
        <v>0</v>
      </c>
      <c r="E32" s="234">
        <v>76094</v>
      </c>
      <c r="F32" s="234">
        <v>22327</v>
      </c>
      <c r="G32" s="234">
        <v>4899</v>
      </c>
      <c r="H32" s="234">
        <v>106014</v>
      </c>
      <c r="I32" s="234">
        <v>24624</v>
      </c>
      <c r="J32" s="234">
        <v>2426</v>
      </c>
      <c r="K32" s="234">
        <v>14498</v>
      </c>
      <c r="L32" s="234">
        <v>5755</v>
      </c>
      <c r="M32" s="234">
        <v>604</v>
      </c>
      <c r="N32" s="234">
        <v>23553</v>
      </c>
      <c r="O32" s="234">
        <v>34801</v>
      </c>
      <c r="P32" s="234">
        <v>16837</v>
      </c>
      <c r="Q32" s="236">
        <v>0</v>
      </c>
      <c r="R32" s="234">
        <v>2240</v>
      </c>
      <c r="S32" s="234">
        <v>460358</v>
      </c>
      <c r="T32" s="234"/>
      <c r="U32" s="234">
        <v>6792</v>
      </c>
      <c r="V32" s="234">
        <v>312703</v>
      </c>
      <c r="W32" s="234">
        <v>53018</v>
      </c>
      <c r="X32" s="234">
        <v>41</v>
      </c>
      <c r="Y32" s="234">
        <v>2</v>
      </c>
      <c r="Z32" s="234">
        <v>21844</v>
      </c>
      <c r="AA32" s="234">
        <v>2377</v>
      </c>
      <c r="AB32" s="234">
        <v>0</v>
      </c>
      <c r="AC32" s="234">
        <v>454768</v>
      </c>
      <c r="AD32" s="234">
        <v>5590</v>
      </c>
      <c r="AE32" s="235"/>
      <c r="AF32" s="237"/>
    </row>
    <row r="33" spans="1:32" s="207" customFormat="1" ht="11.25">
      <c r="A33" s="267">
        <v>20</v>
      </c>
      <c r="B33" s="235" t="s">
        <v>58</v>
      </c>
      <c r="C33" s="234">
        <v>97492</v>
      </c>
      <c r="D33" s="234">
        <v>0</v>
      </c>
      <c r="E33" s="234">
        <v>72345</v>
      </c>
      <c r="F33" s="234">
        <v>15366</v>
      </c>
      <c r="G33" s="234">
        <v>813</v>
      </c>
      <c r="H33" s="234">
        <v>91193</v>
      </c>
      <c r="I33" s="234">
        <v>25664</v>
      </c>
      <c r="J33" s="234">
        <v>2252</v>
      </c>
      <c r="K33" s="234">
        <v>12185</v>
      </c>
      <c r="L33" s="234">
        <v>6079</v>
      </c>
      <c r="M33" s="234">
        <v>312</v>
      </c>
      <c r="N33" s="234">
        <v>21245</v>
      </c>
      <c r="O33" s="234">
        <v>23129</v>
      </c>
      <c r="P33" s="234">
        <v>14552</v>
      </c>
      <c r="Q33" s="236">
        <v>0</v>
      </c>
      <c r="R33" s="234">
        <v>15161</v>
      </c>
      <c r="S33" s="234">
        <v>432532</v>
      </c>
      <c r="T33" s="234"/>
      <c r="U33" s="234">
        <v>7200</v>
      </c>
      <c r="V33" s="234">
        <v>292740</v>
      </c>
      <c r="W33" s="234">
        <v>53662</v>
      </c>
      <c r="X33" s="234">
        <v>43</v>
      </c>
      <c r="Y33" s="234">
        <v>2</v>
      </c>
      <c r="Z33" s="234">
        <v>23090</v>
      </c>
      <c r="AA33" s="234">
        <v>2442</v>
      </c>
      <c r="AB33" s="234">
        <v>0</v>
      </c>
      <c r="AC33" s="234">
        <v>431429</v>
      </c>
      <c r="AD33" s="234">
        <v>1104</v>
      </c>
      <c r="AE33" s="235"/>
      <c r="AF33" s="237"/>
    </row>
    <row r="34" spans="1:32" s="207" customFormat="1" ht="12" customHeight="1">
      <c r="A34" s="267">
        <v>21</v>
      </c>
      <c r="B34" s="235" t="s">
        <v>59</v>
      </c>
      <c r="C34" s="234">
        <v>93609</v>
      </c>
      <c r="D34" s="234">
        <v>0</v>
      </c>
      <c r="E34" s="234">
        <v>66782</v>
      </c>
      <c r="F34" s="234">
        <v>17511</v>
      </c>
      <c r="G34" s="234">
        <v>3159</v>
      </c>
      <c r="H34" s="234">
        <v>90387</v>
      </c>
      <c r="I34" s="234">
        <v>38614</v>
      </c>
      <c r="J34" s="234">
        <v>2569</v>
      </c>
      <c r="K34" s="234">
        <v>11237</v>
      </c>
      <c r="L34" s="234">
        <v>6275</v>
      </c>
      <c r="M34" s="234">
        <v>486</v>
      </c>
      <c r="N34" s="234">
        <v>20932</v>
      </c>
      <c r="O34" s="234">
        <v>27177</v>
      </c>
      <c r="P34" s="234">
        <v>16266</v>
      </c>
      <c r="Q34" s="236">
        <v>0</v>
      </c>
      <c r="R34" s="234">
        <v>4133</v>
      </c>
      <c r="S34" s="234">
        <v>455840</v>
      </c>
      <c r="T34" s="234"/>
      <c r="U34" s="234">
        <v>5827</v>
      </c>
      <c r="V34" s="234">
        <v>304981</v>
      </c>
      <c r="W34" s="234">
        <v>53326</v>
      </c>
      <c r="X34" s="234">
        <v>41</v>
      </c>
      <c r="Y34" s="234">
        <v>2</v>
      </c>
      <c r="Z34" s="234">
        <v>24322</v>
      </c>
      <c r="AA34" s="234">
        <v>3258</v>
      </c>
      <c r="AB34" s="234">
        <v>0</v>
      </c>
      <c r="AC34" s="234">
        <v>454145</v>
      </c>
      <c r="AD34" s="234">
        <v>1695</v>
      </c>
      <c r="AE34" s="235"/>
      <c r="AF34" s="237"/>
    </row>
    <row r="35" spans="1:32" s="207" customFormat="1" ht="11.25">
      <c r="A35" s="267">
        <v>22</v>
      </c>
      <c r="B35" s="235" t="s">
        <v>310</v>
      </c>
      <c r="C35" s="234">
        <v>102031</v>
      </c>
      <c r="D35" s="234">
        <v>0</v>
      </c>
      <c r="E35" s="234">
        <v>54598</v>
      </c>
      <c r="F35" s="234">
        <v>11827</v>
      </c>
      <c r="G35" s="234">
        <v>1064</v>
      </c>
      <c r="H35" s="234">
        <v>71011</v>
      </c>
      <c r="I35" s="234">
        <v>20847</v>
      </c>
      <c r="J35" s="234">
        <v>3015</v>
      </c>
      <c r="K35" s="234">
        <v>9617</v>
      </c>
      <c r="L35" s="234">
        <v>14681</v>
      </c>
      <c r="M35" s="234">
        <v>165</v>
      </c>
      <c r="N35" s="234">
        <v>27986</v>
      </c>
      <c r="O35" s="234">
        <v>20878</v>
      </c>
      <c r="P35" s="234">
        <v>15578</v>
      </c>
      <c r="Q35" s="236">
        <v>0</v>
      </c>
      <c r="R35" s="234">
        <v>32656</v>
      </c>
      <c r="S35" s="234">
        <v>453261</v>
      </c>
      <c r="T35" s="234"/>
      <c r="U35" s="234">
        <v>3284</v>
      </c>
      <c r="V35" s="234">
        <v>272759</v>
      </c>
      <c r="W35" s="234">
        <v>53138</v>
      </c>
      <c r="X35" s="234">
        <v>42</v>
      </c>
      <c r="Y35" s="234">
        <v>2</v>
      </c>
      <c r="Z35" s="234">
        <v>21741</v>
      </c>
      <c r="AA35" s="234">
        <v>3809</v>
      </c>
      <c r="AB35" s="234">
        <v>0</v>
      </c>
      <c r="AC35" s="234">
        <v>419085</v>
      </c>
      <c r="AD35" s="234">
        <v>34176</v>
      </c>
      <c r="AE35" s="235"/>
      <c r="AF35" s="237"/>
    </row>
    <row r="36" spans="1:32" s="207" customFormat="1" ht="15.75" customHeight="1">
      <c r="A36" s="267">
        <v>24</v>
      </c>
      <c r="B36" s="235" t="s">
        <v>148</v>
      </c>
      <c r="C36" s="234">
        <v>96999</v>
      </c>
      <c r="D36" s="234">
        <v>0</v>
      </c>
      <c r="E36" s="234">
        <v>73038</v>
      </c>
      <c r="F36" s="234">
        <v>18307</v>
      </c>
      <c r="G36" s="234">
        <v>2602</v>
      </c>
      <c r="H36" s="234">
        <v>96482</v>
      </c>
      <c r="I36" s="234">
        <v>27883</v>
      </c>
      <c r="J36" s="234">
        <v>2072</v>
      </c>
      <c r="K36" s="234">
        <v>13646</v>
      </c>
      <c r="L36" s="234">
        <v>9997</v>
      </c>
      <c r="M36" s="234">
        <v>546</v>
      </c>
      <c r="N36" s="234">
        <v>26726</v>
      </c>
      <c r="O36" s="234">
        <v>27600</v>
      </c>
      <c r="P36" s="234">
        <v>16930</v>
      </c>
      <c r="Q36" s="236">
        <v>7453</v>
      </c>
      <c r="R36" s="234">
        <v>9967</v>
      </c>
      <c r="S36" s="234">
        <v>441404</v>
      </c>
      <c r="T36" s="234"/>
      <c r="U36" s="234">
        <v>7415</v>
      </c>
      <c r="V36" s="234">
        <v>289781</v>
      </c>
      <c r="W36" s="234">
        <v>52997</v>
      </c>
      <c r="X36" s="234">
        <v>41</v>
      </c>
      <c r="Y36" s="234">
        <v>2</v>
      </c>
      <c r="Z36" s="234">
        <v>22785</v>
      </c>
      <c r="AA36" s="234">
        <v>2390</v>
      </c>
      <c r="AB36" s="234">
        <v>0</v>
      </c>
      <c r="AC36" s="234">
        <v>427857</v>
      </c>
      <c r="AD36" s="234">
        <v>13548</v>
      </c>
      <c r="AE36" s="235"/>
      <c r="AF36" s="237"/>
    </row>
    <row r="37" spans="1:32" s="207" customFormat="1" ht="11.25">
      <c r="A37" s="267">
        <v>27</v>
      </c>
      <c r="B37" s="235" t="s">
        <v>149</v>
      </c>
      <c r="C37" s="234">
        <v>94672</v>
      </c>
      <c r="D37" s="234">
        <v>0</v>
      </c>
      <c r="E37" s="234">
        <v>69482</v>
      </c>
      <c r="F37" s="234">
        <v>17087</v>
      </c>
      <c r="G37" s="234">
        <v>1057</v>
      </c>
      <c r="H37" s="234">
        <v>90424</v>
      </c>
      <c r="I37" s="234">
        <v>23766</v>
      </c>
      <c r="J37" s="234">
        <v>2266</v>
      </c>
      <c r="K37" s="234">
        <v>12153</v>
      </c>
      <c r="L37" s="234">
        <v>11074</v>
      </c>
      <c r="M37" s="234">
        <v>427</v>
      </c>
      <c r="N37" s="234">
        <v>26524</v>
      </c>
      <c r="O37" s="234">
        <v>32492</v>
      </c>
      <c r="P37" s="234">
        <v>14577</v>
      </c>
      <c r="Q37" s="236">
        <v>3885</v>
      </c>
      <c r="R37" s="234">
        <v>3423</v>
      </c>
      <c r="S37" s="234">
        <v>442823</v>
      </c>
      <c r="T37" s="234"/>
      <c r="U37" s="234">
        <v>5209</v>
      </c>
      <c r="V37" s="234">
        <v>287240</v>
      </c>
      <c r="W37" s="234">
        <v>51910</v>
      </c>
      <c r="X37" s="234">
        <v>39</v>
      </c>
      <c r="Y37" s="234">
        <v>2</v>
      </c>
      <c r="Z37" s="234">
        <v>22271</v>
      </c>
      <c r="AA37" s="234">
        <v>2768</v>
      </c>
      <c r="AB37" s="234">
        <v>0</v>
      </c>
      <c r="AC37" s="234">
        <v>425040</v>
      </c>
      <c r="AD37" s="234">
        <v>17783</v>
      </c>
      <c r="AE37" s="235"/>
      <c r="AF37" s="237"/>
    </row>
    <row r="38" spans="1:32" s="207" customFormat="1" ht="11.25">
      <c r="A38" s="267">
        <v>31</v>
      </c>
      <c r="B38" s="235" t="s">
        <v>62</v>
      </c>
      <c r="C38" s="234">
        <v>92213</v>
      </c>
      <c r="D38" s="234">
        <v>0</v>
      </c>
      <c r="E38" s="234">
        <v>62605</v>
      </c>
      <c r="F38" s="234">
        <v>16870</v>
      </c>
      <c r="G38" s="234">
        <v>360</v>
      </c>
      <c r="H38" s="234">
        <v>82537</v>
      </c>
      <c r="I38" s="234">
        <v>29248</v>
      </c>
      <c r="J38" s="234">
        <v>2367</v>
      </c>
      <c r="K38" s="234">
        <v>11261</v>
      </c>
      <c r="L38" s="234">
        <v>5370</v>
      </c>
      <c r="M38" s="234">
        <v>483</v>
      </c>
      <c r="N38" s="234">
        <v>19816</v>
      </c>
      <c r="O38" s="234">
        <v>25377</v>
      </c>
      <c r="P38" s="234">
        <v>14746</v>
      </c>
      <c r="Q38" s="236">
        <v>0</v>
      </c>
      <c r="R38" s="234">
        <v>12857</v>
      </c>
      <c r="S38" s="234">
        <v>458373</v>
      </c>
      <c r="T38" s="234"/>
      <c r="U38" s="234">
        <v>5276</v>
      </c>
      <c r="V38" s="234">
        <v>314435</v>
      </c>
      <c r="W38" s="234">
        <v>53048</v>
      </c>
      <c r="X38" s="234">
        <v>42</v>
      </c>
      <c r="Y38" s="234">
        <v>2</v>
      </c>
      <c r="Z38" s="234">
        <v>21487</v>
      </c>
      <c r="AA38" s="234">
        <v>1737</v>
      </c>
      <c r="AB38" s="234">
        <v>0</v>
      </c>
      <c r="AC38" s="234">
        <v>457131</v>
      </c>
      <c r="AD38" s="234">
        <v>1242</v>
      </c>
      <c r="AE38" s="235"/>
      <c r="AF38" s="237"/>
    </row>
    <row r="39" spans="1:32" s="207" customFormat="1" ht="11.25">
      <c r="A39" s="267">
        <v>32</v>
      </c>
      <c r="B39" s="235" t="s">
        <v>63</v>
      </c>
      <c r="C39" s="234">
        <v>88282</v>
      </c>
      <c r="D39" s="234">
        <v>0</v>
      </c>
      <c r="E39" s="234">
        <v>67794</v>
      </c>
      <c r="F39" s="234">
        <v>22361</v>
      </c>
      <c r="G39" s="234">
        <v>266</v>
      </c>
      <c r="H39" s="234">
        <v>93257</v>
      </c>
      <c r="I39" s="234">
        <v>21217</v>
      </c>
      <c r="J39" s="234">
        <v>2533</v>
      </c>
      <c r="K39" s="234">
        <v>12755</v>
      </c>
      <c r="L39" s="234">
        <v>5645</v>
      </c>
      <c r="M39" s="234">
        <v>470</v>
      </c>
      <c r="N39" s="234">
        <v>21707</v>
      </c>
      <c r="O39" s="234">
        <v>27667</v>
      </c>
      <c r="P39" s="234">
        <v>16537</v>
      </c>
      <c r="Q39" s="236">
        <v>38340</v>
      </c>
      <c r="R39" s="234">
        <v>31008</v>
      </c>
      <c r="S39" s="234">
        <v>500029</v>
      </c>
      <c r="T39" s="234"/>
      <c r="U39" s="234">
        <v>2930</v>
      </c>
      <c r="V39" s="234">
        <v>297344</v>
      </c>
      <c r="W39" s="234">
        <v>53023</v>
      </c>
      <c r="X39" s="234">
        <v>42</v>
      </c>
      <c r="Y39" s="234">
        <v>2</v>
      </c>
      <c r="Z39" s="234">
        <v>20059</v>
      </c>
      <c r="AA39" s="234">
        <v>1966</v>
      </c>
      <c r="AB39" s="234">
        <v>0</v>
      </c>
      <c r="AC39" s="234">
        <v>456084</v>
      </c>
      <c r="AD39" s="234">
        <v>43946</v>
      </c>
      <c r="AE39" s="235"/>
      <c r="AF39" s="237"/>
    </row>
    <row r="40" spans="1:32" s="207" customFormat="1" ht="11.25">
      <c r="A40" s="267">
        <v>37</v>
      </c>
      <c r="B40" s="235" t="s">
        <v>64</v>
      </c>
      <c r="C40" s="234">
        <v>84523</v>
      </c>
      <c r="D40" s="234">
        <v>0</v>
      </c>
      <c r="E40" s="234">
        <v>64701</v>
      </c>
      <c r="F40" s="234">
        <v>22539</v>
      </c>
      <c r="G40" s="234">
        <v>483</v>
      </c>
      <c r="H40" s="234">
        <v>90542</v>
      </c>
      <c r="I40" s="234">
        <v>23623</v>
      </c>
      <c r="J40" s="234">
        <v>2392</v>
      </c>
      <c r="K40" s="234">
        <v>12640</v>
      </c>
      <c r="L40" s="234">
        <v>13670</v>
      </c>
      <c r="M40" s="234">
        <v>541</v>
      </c>
      <c r="N40" s="234">
        <v>29669</v>
      </c>
      <c r="O40" s="234">
        <v>28408</v>
      </c>
      <c r="P40" s="234">
        <v>15789</v>
      </c>
      <c r="Q40" s="236">
        <v>0</v>
      </c>
      <c r="R40" s="234">
        <v>10616</v>
      </c>
      <c r="S40" s="234">
        <v>453571</v>
      </c>
      <c r="T40" s="234"/>
      <c r="U40" s="234">
        <v>7606</v>
      </c>
      <c r="V40" s="234">
        <v>304641</v>
      </c>
      <c r="W40" s="234">
        <v>51583</v>
      </c>
      <c r="X40" s="234">
        <v>40</v>
      </c>
      <c r="Y40" s="234">
        <v>2</v>
      </c>
      <c r="Z40" s="234">
        <v>22586</v>
      </c>
      <c r="AA40" s="234">
        <v>2949</v>
      </c>
      <c r="AB40" s="234">
        <v>0</v>
      </c>
      <c r="AC40" s="234">
        <v>441531</v>
      </c>
      <c r="AD40" s="234">
        <v>12040</v>
      </c>
      <c r="AE40" s="235"/>
      <c r="AF40" s="237"/>
    </row>
    <row r="41" spans="1:32" s="207" customFormat="1" ht="11.25">
      <c r="A41" s="267">
        <v>39</v>
      </c>
      <c r="B41" s="235" t="s">
        <v>65</v>
      </c>
      <c r="C41" s="234">
        <v>81242</v>
      </c>
      <c r="D41" s="234">
        <v>0</v>
      </c>
      <c r="E41" s="234">
        <v>60035</v>
      </c>
      <c r="F41" s="234">
        <v>16260</v>
      </c>
      <c r="G41" s="234">
        <v>891</v>
      </c>
      <c r="H41" s="234">
        <v>79514</v>
      </c>
      <c r="I41" s="234">
        <v>21982</v>
      </c>
      <c r="J41" s="234">
        <v>2001</v>
      </c>
      <c r="K41" s="234">
        <v>10189</v>
      </c>
      <c r="L41" s="234">
        <v>12856</v>
      </c>
      <c r="M41" s="234">
        <v>523</v>
      </c>
      <c r="N41" s="234">
        <v>25977</v>
      </c>
      <c r="O41" s="234">
        <v>28346</v>
      </c>
      <c r="P41" s="234">
        <v>12505</v>
      </c>
      <c r="Q41" s="236">
        <v>11194</v>
      </c>
      <c r="R41" s="234">
        <v>4</v>
      </c>
      <c r="S41" s="234">
        <v>412730</v>
      </c>
      <c r="T41" s="234"/>
      <c r="U41" s="234">
        <v>9101</v>
      </c>
      <c r="V41" s="234">
        <v>276321</v>
      </c>
      <c r="W41" s="234">
        <v>52218</v>
      </c>
      <c r="X41" s="234">
        <v>41</v>
      </c>
      <c r="Y41" s="234">
        <v>2</v>
      </c>
      <c r="Z41" s="234">
        <v>20388</v>
      </c>
      <c r="AA41" s="234">
        <v>3055</v>
      </c>
      <c r="AB41" s="234">
        <v>0</v>
      </c>
      <c r="AC41" s="234">
        <v>411630</v>
      </c>
      <c r="AD41" s="234">
        <v>1100</v>
      </c>
      <c r="AE41" s="235"/>
      <c r="AF41" s="237"/>
    </row>
    <row r="42" spans="1:32" s="207" customFormat="1" ht="11.25">
      <c r="A42" s="267">
        <v>40</v>
      </c>
      <c r="B42" s="235" t="s">
        <v>311</v>
      </c>
      <c r="C42" s="234">
        <v>89378</v>
      </c>
      <c r="D42" s="234">
        <v>0</v>
      </c>
      <c r="E42" s="234">
        <v>66916</v>
      </c>
      <c r="F42" s="234">
        <v>21547</v>
      </c>
      <c r="G42" s="234">
        <v>416</v>
      </c>
      <c r="H42" s="234">
        <v>91831</v>
      </c>
      <c r="I42" s="234">
        <v>23437</v>
      </c>
      <c r="J42" s="234">
        <v>2436</v>
      </c>
      <c r="K42" s="234">
        <v>12356</v>
      </c>
      <c r="L42" s="234">
        <v>15381</v>
      </c>
      <c r="M42" s="234">
        <v>464</v>
      </c>
      <c r="N42" s="234">
        <v>31152</v>
      </c>
      <c r="O42" s="234">
        <v>22249</v>
      </c>
      <c r="P42" s="234">
        <v>14288</v>
      </c>
      <c r="Q42" s="236">
        <v>0</v>
      </c>
      <c r="R42" s="234">
        <v>11269</v>
      </c>
      <c r="S42" s="234">
        <v>441773</v>
      </c>
      <c r="T42" s="234"/>
      <c r="U42" s="234">
        <v>6974</v>
      </c>
      <c r="V42" s="234">
        <v>284740</v>
      </c>
      <c r="W42" s="234">
        <v>50810</v>
      </c>
      <c r="X42" s="234">
        <v>39</v>
      </c>
      <c r="Y42" s="234">
        <v>2</v>
      </c>
      <c r="Z42" s="234">
        <v>21811</v>
      </c>
      <c r="AA42" s="234">
        <v>2738</v>
      </c>
      <c r="AB42" s="234">
        <v>0</v>
      </c>
      <c r="AC42" s="234">
        <v>424485</v>
      </c>
      <c r="AD42" s="234">
        <v>17288</v>
      </c>
      <c r="AE42" s="235"/>
      <c r="AF42" s="237"/>
    </row>
    <row r="43" spans="1:32" s="207" customFormat="1" ht="11.25">
      <c r="A43" s="267">
        <v>42</v>
      </c>
      <c r="B43" s="235" t="s">
        <v>66</v>
      </c>
      <c r="C43" s="234">
        <v>93106</v>
      </c>
      <c r="D43" s="234">
        <v>0</v>
      </c>
      <c r="E43" s="234">
        <v>63605</v>
      </c>
      <c r="F43" s="234">
        <v>18778</v>
      </c>
      <c r="G43" s="234">
        <v>2058</v>
      </c>
      <c r="H43" s="234">
        <v>86512</v>
      </c>
      <c r="I43" s="234">
        <v>23554</v>
      </c>
      <c r="J43" s="234">
        <v>1733</v>
      </c>
      <c r="K43" s="234">
        <v>11424</v>
      </c>
      <c r="L43" s="234">
        <v>9143</v>
      </c>
      <c r="M43" s="234">
        <v>425</v>
      </c>
      <c r="N43" s="234">
        <v>23064</v>
      </c>
      <c r="O43" s="234">
        <v>23100</v>
      </c>
      <c r="P43" s="234">
        <v>15353</v>
      </c>
      <c r="Q43" s="236">
        <v>0</v>
      </c>
      <c r="R43" s="234">
        <v>20475</v>
      </c>
      <c r="S43" s="234">
        <v>433448</v>
      </c>
      <c r="T43" s="234"/>
      <c r="U43" s="234">
        <v>5788</v>
      </c>
      <c r="V43" s="234">
        <v>275926</v>
      </c>
      <c r="W43" s="234">
        <v>53612</v>
      </c>
      <c r="X43" s="234">
        <v>42</v>
      </c>
      <c r="Y43" s="234">
        <v>2</v>
      </c>
      <c r="Z43" s="234">
        <v>21878</v>
      </c>
      <c r="AA43" s="234">
        <v>2273</v>
      </c>
      <c r="AB43" s="234">
        <v>0</v>
      </c>
      <c r="AC43" s="234">
        <v>408600</v>
      </c>
      <c r="AD43" s="234">
        <v>24848</v>
      </c>
      <c r="AE43" s="235"/>
      <c r="AF43" s="237"/>
    </row>
    <row r="44" spans="1:32" s="207" customFormat="1" ht="11.25">
      <c r="A44" s="267">
        <v>43</v>
      </c>
      <c r="B44" s="235" t="s">
        <v>312</v>
      </c>
      <c r="C44" s="234">
        <v>87173</v>
      </c>
      <c r="D44" s="234">
        <v>0</v>
      </c>
      <c r="E44" s="234">
        <v>69531</v>
      </c>
      <c r="F44" s="234">
        <v>21250</v>
      </c>
      <c r="G44" s="234">
        <v>3261</v>
      </c>
      <c r="H44" s="234">
        <v>96728</v>
      </c>
      <c r="I44" s="234">
        <v>23547</v>
      </c>
      <c r="J44" s="234">
        <v>2183</v>
      </c>
      <c r="K44" s="234">
        <v>12682</v>
      </c>
      <c r="L44" s="234">
        <v>8372</v>
      </c>
      <c r="M44" s="234">
        <v>494</v>
      </c>
      <c r="N44" s="234">
        <v>24235</v>
      </c>
      <c r="O44" s="234">
        <v>28787</v>
      </c>
      <c r="P44" s="234">
        <v>16588</v>
      </c>
      <c r="Q44" s="236">
        <v>0</v>
      </c>
      <c r="R44" s="234">
        <v>2391</v>
      </c>
      <c r="S44" s="234">
        <v>431942</v>
      </c>
      <c r="T44" s="234"/>
      <c r="U44" s="234">
        <v>5784</v>
      </c>
      <c r="V44" s="234">
        <v>294453</v>
      </c>
      <c r="W44" s="234">
        <v>52951</v>
      </c>
      <c r="X44" s="234">
        <v>41</v>
      </c>
      <c r="Y44" s="234">
        <v>2</v>
      </c>
      <c r="Z44" s="234">
        <v>22075</v>
      </c>
      <c r="AA44" s="234">
        <v>2494</v>
      </c>
      <c r="AB44" s="234">
        <v>0</v>
      </c>
      <c r="AC44" s="234">
        <v>426974</v>
      </c>
      <c r="AD44" s="234">
        <v>4968</v>
      </c>
      <c r="AE44" s="235"/>
      <c r="AF44" s="237"/>
    </row>
    <row r="45" spans="1:32" s="207" customFormat="1" ht="11.25">
      <c r="A45" s="267">
        <v>45</v>
      </c>
      <c r="B45" s="235" t="s">
        <v>67</v>
      </c>
      <c r="C45" s="234">
        <v>82191</v>
      </c>
      <c r="D45" s="234">
        <v>0</v>
      </c>
      <c r="E45" s="234">
        <v>62109</v>
      </c>
      <c r="F45" s="234">
        <v>20501</v>
      </c>
      <c r="G45" s="234">
        <v>1273</v>
      </c>
      <c r="H45" s="234">
        <v>86850</v>
      </c>
      <c r="I45" s="234">
        <v>33523</v>
      </c>
      <c r="J45" s="234">
        <v>2223</v>
      </c>
      <c r="K45" s="234">
        <v>11853</v>
      </c>
      <c r="L45" s="234">
        <v>6978</v>
      </c>
      <c r="M45" s="234">
        <v>576</v>
      </c>
      <c r="N45" s="234">
        <v>22375</v>
      </c>
      <c r="O45" s="234">
        <v>22363</v>
      </c>
      <c r="P45" s="234">
        <v>13023</v>
      </c>
      <c r="Q45" s="236">
        <v>1383</v>
      </c>
      <c r="R45" s="234">
        <v>148</v>
      </c>
      <c r="S45" s="234">
        <v>447709</v>
      </c>
      <c r="T45" s="234"/>
      <c r="U45" s="234">
        <v>4335</v>
      </c>
      <c r="V45" s="234">
        <v>310360</v>
      </c>
      <c r="W45" s="234">
        <v>52308</v>
      </c>
      <c r="X45" s="234">
        <v>41</v>
      </c>
      <c r="Y45" s="234">
        <v>2</v>
      </c>
      <c r="Z45" s="234">
        <v>21434</v>
      </c>
      <c r="AA45" s="234">
        <v>4043</v>
      </c>
      <c r="AB45" s="234">
        <v>0</v>
      </c>
      <c r="AC45" s="234">
        <v>447516</v>
      </c>
      <c r="AD45" s="234">
        <v>193</v>
      </c>
      <c r="AE45" s="235"/>
      <c r="AF45" s="237"/>
    </row>
    <row r="46" spans="1:32" s="207" customFormat="1" ht="15.75" customHeight="1">
      <c r="A46" s="267">
        <v>46</v>
      </c>
      <c r="B46" s="235" t="s">
        <v>68</v>
      </c>
      <c r="C46" s="234">
        <v>79357</v>
      </c>
      <c r="D46" s="234">
        <v>0</v>
      </c>
      <c r="E46" s="234">
        <v>87320</v>
      </c>
      <c r="F46" s="234">
        <v>32354</v>
      </c>
      <c r="G46" s="234">
        <v>422</v>
      </c>
      <c r="H46" s="234">
        <v>122603</v>
      </c>
      <c r="I46" s="234">
        <v>31166</v>
      </c>
      <c r="J46" s="234">
        <v>2093</v>
      </c>
      <c r="K46" s="234">
        <v>16909</v>
      </c>
      <c r="L46" s="234">
        <v>8167</v>
      </c>
      <c r="M46" s="234">
        <v>559</v>
      </c>
      <c r="N46" s="234">
        <v>28142</v>
      </c>
      <c r="O46" s="234">
        <v>43940</v>
      </c>
      <c r="P46" s="234">
        <v>14273</v>
      </c>
      <c r="Q46" s="236">
        <v>4264</v>
      </c>
      <c r="R46" s="234">
        <v>687</v>
      </c>
      <c r="S46" s="234">
        <v>484273</v>
      </c>
      <c r="T46" s="234"/>
      <c r="U46" s="234">
        <v>7120</v>
      </c>
      <c r="V46" s="234">
        <v>342343</v>
      </c>
      <c r="W46" s="234">
        <v>52366</v>
      </c>
      <c r="X46" s="234">
        <v>40</v>
      </c>
      <c r="Y46" s="234">
        <v>2</v>
      </c>
      <c r="Z46" s="234">
        <v>23064</v>
      </c>
      <c r="AA46" s="234">
        <v>1473</v>
      </c>
      <c r="AB46" s="234">
        <v>0</v>
      </c>
      <c r="AC46" s="234">
        <v>483649</v>
      </c>
      <c r="AD46" s="234">
        <v>623</v>
      </c>
      <c r="AE46" s="235"/>
      <c r="AF46" s="237"/>
    </row>
    <row r="47" spans="1:32" s="207" customFormat="1" ht="12">
      <c r="A47" s="267">
        <v>50</v>
      </c>
      <c r="B47" s="235" t="s">
        <v>151</v>
      </c>
      <c r="C47" s="234">
        <v>99522</v>
      </c>
      <c r="D47" s="234">
        <v>0</v>
      </c>
      <c r="E47" s="234">
        <v>72051</v>
      </c>
      <c r="F47" s="234">
        <v>14595</v>
      </c>
      <c r="G47" s="234">
        <v>2789</v>
      </c>
      <c r="H47" s="234">
        <v>93005</v>
      </c>
      <c r="I47" s="234">
        <v>23473</v>
      </c>
      <c r="J47" s="234">
        <v>3023</v>
      </c>
      <c r="K47" s="234">
        <v>12518</v>
      </c>
      <c r="L47" s="234">
        <v>10764</v>
      </c>
      <c r="M47" s="234">
        <v>414</v>
      </c>
      <c r="N47" s="234">
        <v>27267</v>
      </c>
      <c r="O47" s="234">
        <v>26159</v>
      </c>
      <c r="P47" s="234">
        <v>15101</v>
      </c>
      <c r="Q47" s="236">
        <v>0</v>
      </c>
      <c r="R47" s="234">
        <v>9473</v>
      </c>
      <c r="S47" s="234">
        <v>426557</v>
      </c>
      <c r="T47" s="234"/>
      <c r="U47" s="234">
        <v>6591</v>
      </c>
      <c r="V47" s="234">
        <v>276766</v>
      </c>
      <c r="W47" s="234">
        <v>52951</v>
      </c>
      <c r="X47" s="234">
        <v>41</v>
      </c>
      <c r="Y47" s="234">
        <v>2</v>
      </c>
      <c r="Z47" s="234">
        <v>24524</v>
      </c>
      <c r="AA47" s="234">
        <v>3477</v>
      </c>
      <c r="AB47" s="234">
        <v>0</v>
      </c>
      <c r="AC47" s="234">
        <v>421538</v>
      </c>
      <c r="AD47" s="234">
        <v>5019</v>
      </c>
      <c r="AE47" s="235"/>
      <c r="AF47" s="237"/>
    </row>
    <row r="48" spans="1:32" s="207" customFormat="1" ht="12">
      <c r="A48" s="267">
        <v>57</v>
      </c>
      <c r="B48" s="235" t="s">
        <v>152</v>
      </c>
      <c r="C48" s="234">
        <v>82101</v>
      </c>
      <c r="D48" s="234">
        <v>0</v>
      </c>
      <c r="E48" s="234">
        <v>73577</v>
      </c>
      <c r="F48" s="234">
        <v>25738</v>
      </c>
      <c r="G48" s="234">
        <v>4400</v>
      </c>
      <c r="H48" s="234">
        <v>106757</v>
      </c>
      <c r="I48" s="234">
        <v>25892</v>
      </c>
      <c r="J48" s="234">
        <v>2499</v>
      </c>
      <c r="K48" s="234">
        <v>13337</v>
      </c>
      <c r="L48" s="234">
        <v>15010</v>
      </c>
      <c r="M48" s="234">
        <v>406</v>
      </c>
      <c r="N48" s="234">
        <v>31795</v>
      </c>
      <c r="O48" s="234">
        <v>24270</v>
      </c>
      <c r="P48" s="234">
        <v>13746</v>
      </c>
      <c r="Q48" s="236">
        <v>0</v>
      </c>
      <c r="R48" s="234">
        <v>0</v>
      </c>
      <c r="S48" s="234">
        <v>442654</v>
      </c>
      <c r="T48" s="234"/>
      <c r="U48" s="234">
        <v>6759</v>
      </c>
      <c r="V48" s="234">
        <v>291763</v>
      </c>
      <c r="W48" s="234">
        <v>51888</v>
      </c>
      <c r="X48" s="234">
        <v>39</v>
      </c>
      <c r="Y48" s="234">
        <v>2</v>
      </c>
      <c r="Z48" s="234">
        <v>21461</v>
      </c>
      <c r="AA48" s="234">
        <v>2150</v>
      </c>
      <c r="AB48" s="234">
        <v>0</v>
      </c>
      <c r="AC48" s="234">
        <v>431426</v>
      </c>
      <c r="AD48" s="234">
        <v>11228</v>
      </c>
      <c r="AE48" s="235"/>
      <c r="AF48" s="237"/>
    </row>
    <row r="49" spans="1:32" s="207" customFormat="1" ht="12">
      <c r="A49" s="267">
        <v>62</v>
      </c>
      <c r="B49" s="235" t="s">
        <v>119</v>
      </c>
      <c r="C49" s="234">
        <v>85584</v>
      </c>
      <c r="D49" s="234">
        <v>0</v>
      </c>
      <c r="E49" s="234">
        <v>87705</v>
      </c>
      <c r="F49" s="234">
        <v>31912</v>
      </c>
      <c r="G49" s="234">
        <v>1626</v>
      </c>
      <c r="H49" s="234">
        <v>124442</v>
      </c>
      <c r="I49" s="234">
        <v>20979</v>
      </c>
      <c r="J49" s="234">
        <v>2687</v>
      </c>
      <c r="K49" s="234">
        <v>15633</v>
      </c>
      <c r="L49" s="234">
        <v>12375</v>
      </c>
      <c r="M49" s="234">
        <v>125</v>
      </c>
      <c r="N49" s="234">
        <v>31332</v>
      </c>
      <c r="O49" s="234">
        <v>23202</v>
      </c>
      <c r="P49" s="234">
        <v>15716</v>
      </c>
      <c r="Q49" s="236">
        <v>0</v>
      </c>
      <c r="R49" s="234">
        <v>1701</v>
      </c>
      <c r="S49" s="234">
        <v>463681</v>
      </c>
      <c r="T49" s="234"/>
      <c r="U49" s="234">
        <v>1566</v>
      </c>
      <c r="V49" s="234">
        <v>314915</v>
      </c>
      <c r="W49" s="234">
        <v>52484</v>
      </c>
      <c r="X49" s="234">
        <v>40</v>
      </c>
      <c r="Y49" s="234">
        <v>2</v>
      </c>
      <c r="Z49" s="234">
        <v>21854</v>
      </c>
      <c r="AA49" s="234">
        <v>2475</v>
      </c>
      <c r="AB49" s="234">
        <v>0</v>
      </c>
      <c r="AC49" s="234">
        <v>451602</v>
      </c>
      <c r="AD49" s="234">
        <v>12078</v>
      </c>
      <c r="AE49" s="235"/>
      <c r="AF49" s="237"/>
    </row>
    <row r="50" spans="1:32" s="207" customFormat="1" ht="11.25">
      <c r="A50" s="267">
        <v>65</v>
      </c>
      <c r="B50" s="235" t="s">
        <v>314</v>
      </c>
      <c r="C50" s="234">
        <v>75390</v>
      </c>
      <c r="D50" s="234">
        <v>0</v>
      </c>
      <c r="E50" s="234">
        <v>75001</v>
      </c>
      <c r="F50" s="234">
        <v>25911</v>
      </c>
      <c r="G50" s="234">
        <v>3526</v>
      </c>
      <c r="H50" s="234">
        <v>107064</v>
      </c>
      <c r="I50" s="234">
        <v>26289</v>
      </c>
      <c r="J50" s="234">
        <v>2068</v>
      </c>
      <c r="K50" s="234">
        <v>14015</v>
      </c>
      <c r="L50" s="234">
        <v>12479</v>
      </c>
      <c r="M50" s="234">
        <v>475</v>
      </c>
      <c r="N50" s="234">
        <v>29595</v>
      </c>
      <c r="O50" s="234">
        <v>28638</v>
      </c>
      <c r="P50" s="234">
        <v>16412</v>
      </c>
      <c r="Q50" s="236">
        <v>13432</v>
      </c>
      <c r="R50" s="234">
        <v>3936</v>
      </c>
      <c r="S50" s="234">
        <v>471482</v>
      </c>
      <c r="T50" s="234"/>
      <c r="U50" s="234">
        <v>5072</v>
      </c>
      <c r="V50" s="234">
        <v>317614</v>
      </c>
      <c r="W50" s="234">
        <v>52258</v>
      </c>
      <c r="X50" s="234">
        <v>40</v>
      </c>
      <c r="Y50" s="234">
        <v>2</v>
      </c>
      <c r="Z50" s="234">
        <v>23887</v>
      </c>
      <c r="AA50" s="234">
        <v>1726</v>
      </c>
      <c r="AB50" s="234">
        <v>0</v>
      </c>
      <c r="AC50" s="234">
        <v>455940</v>
      </c>
      <c r="AD50" s="234">
        <v>15541</v>
      </c>
      <c r="AE50" s="235"/>
      <c r="AF50" s="237"/>
    </row>
    <row r="51" spans="1:32" s="207" customFormat="1" ht="11.25">
      <c r="A51" s="267">
        <v>70</v>
      </c>
      <c r="B51" s="235" t="s">
        <v>153</v>
      </c>
      <c r="C51" s="234">
        <v>78897</v>
      </c>
      <c r="D51" s="234">
        <v>0</v>
      </c>
      <c r="E51" s="234">
        <v>65915</v>
      </c>
      <c r="F51" s="234">
        <v>20938</v>
      </c>
      <c r="G51" s="234">
        <v>554</v>
      </c>
      <c r="H51" s="234">
        <v>90348</v>
      </c>
      <c r="I51" s="234">
        <v>28850</v>
      </c>
      <c r="J51" s="234">
        <v>2509</v>
      </c>
      <c r="K51" s="234">
        <v>12751</v>
      </c>
      <c r="L51" s="234">
        <v>8071</v>
      </c>
      <c r="M51" s="234">
        <v>567</v>
      </c>
      <c r="N51" s="234">
        <v>24330</v>
      </c>
      <c r="O51" s="234">
        <v>28686</v>
      </c>
      <c r="P51" s="234">
        <v>15385</v>
      </c>
      <c r="Q51" s="236">
        <v>10994</v>
      </c>
      <c r="R51" s="234">
        <v>6861</v>
      </c>
      <c r="S51" s="234">
        <v>453070</v>
      </c>
      <c r="T51" s="234"/>
      <c r="U51" s="234">
        <v>6463</v>
      </c>
      <c r="V51" s="234">
        <v>294656</v>
      </c>
      <c r="W51" s="234">
        <v>52543</v>
      </c>
      <c r="X51" s="234">
        <v>41</v>
      </c>
      <c r="Y51" s="234">
        <v>2</v>
      </c>
      <c r="Z51" s="234">
        <v>23315</v>
      </c>
      <c r="AA51" s="234">
        <v>2624</v>
      </c>
      <c r="AB51" s="234">
        <v>0</v>
      </c>
      <c r="AC51" s="234">
        <v>434758</v>
      </c>
      <c r="AD51" s="234">
        <v>18312</v>
      </c>
      <c r="AE51" s="235"/>
      <c r="AF51" s="237"/>
    </row>
    <row r="52" spans="1:32" s="207" customFormat="1" ht="11.25">
      <c r="A52" s="267">
        <v>73</v>
      </c>
      <c r="B52" s="235" t="s">
        <v>316</v>
      </c>
      <c r="C52" s="234">
        <v>94304</v>
      </c>
      <c r="D52" s="234">
        <v>0</v>
      </c>
      <c r="E52" s="234">
        <v>74524</v>
      </c>
      <c r="F52" s="234">
        <v>22900</v>
      </c>
      <c r="G52" s="234">
        <v>267</v>
      </c>
      <c r="H52" s="234">
        <v>100768</v>
      </c>
      <c r="I52" s="234">
        <v>29153</v>
      </c>
      <c r="J52" s="234">
        <v>2578</v>
      </c>
      <c r="K52" s="234">
        <v>13974</v>
      </c>
      <c r="L52" s="234">
        <v>9327</v>
      </c>
      <c r="M52" s="234">
        <v>455</v>
      </c>
      <c r="N52" s="234">
        <v>26833</v>
      </c>
      <c r="O52" s="234">
        <v>24633</v>
      </c>
      <c r="P52" s="234">
        <v>15181</v>
      </c>
      <c r="Q52" s="236">
        <v>10991</v>
      </c>
      <c r="R52" s="234">
        <v>22566</v>
      </c>
      <c r="S52" s="234">
        <v>479637</v>
      </c>
      <c r="T52" s="234"/>
      <c r="U52" s="234">
        <v>3819</v>
      </c>
      <c r="V52" s="234">
        <v>315416</v>
      </c>
      <c r="W52" s="234">
        <v>52458</v>
      </c>
      <c r="X52" s="234">
        <v>41</v>
      </c>
      <c r="Y52" s="234">
        <v>2</v>
      </c>
      <c r="Z52" s="234">
        <v>22078</v>
      </c>
      <c r="AA52" s="234">
        <v>2632</v>
      </c>
      <c r="AB52" s="234">
        <v>0</v>
      </c>
      <c r="AC52" s="234">
        <v>452810</v>
      </c>
      <c r="AD52" s="234">
        <v>26828</v>
      </c>
      <c r="AE52" s="235"/>
      <c r="AF52" s="237"/>
    </row>
    <row r="53" spans="1:32" s="207" customFormat="1" ht="12" customHeight="1">
      <c r="A53" s="267">
        <v>79</v>
      </c>
      <c r="B53" s="235" t="s">
        <v>318</v>
      </c>
      <c r="C53" s="234">
        <v>88330</v>
      </c>
      <c r="D53" s="234">
        <v>0</v>
      </c>
      <c r="E53" s="234">
        <v>70781</v>
      </c>
      <c r="F53" s="234">
        <v>22460</v>
      </c>
      <c r="G53" s="234">
        <v>2176</v>
      </c>
      <c r="H53" s="234">
        <v>98360</v>
      </c>
      <c r="I53" s="234">
        <v>31875</v>
      </c>
      <c r="J53" s="234">
        <v>2469</v>
      </c>
      <c r="K53" s="234">
        <v>13348</v>
      </c>
      <c r="L53" s="234">
        <v>6842</v>
      </c>
      <c r="M53" s="234">
        <v>430</v>
      </c>
      <c r="N53" s="234">
        <v>23557</v>
      </c>
      <c r="O53" s="234">
        <v>27168</v>
      </c>
      <c r="P53" s="234">
        <v>15321</v>
      </c>
      <c r="Q53" s="236">
        <v>15895</v>
      </c>
      <c r="R53" s="234">
        <v>3555</v>
      </c>
      <c r="S53" s="234">
        <v>441673</v>
      </c>
      <c r="T53" s="234"/>
      <c r="U53" s="234">
        <v>5021</v>
      </c>
      <c r="V53" s="234">
        <v>296297</v>
      </c>
      <c r="W53" s="234">
        <v>52565</v>
      </c>
      <c r="X53" s="234">
        <v>41</v>
      </c>
      <c r="Y53" s="234">
        <v>2</v>
      </c>
      <c r="Z53" s="234">
        <v>23823</v>
      </c>
      <c r="AA53" s="234">
        <v>2920</v>
      </c>
      <c r="AB53" s="234">
        <v>0</v>
      </c>
      <c r="AC53" s="234">
        <v>436590</v>
      </c>
      <c r="AD53" s="234">
        <v>5082</v>
      </c>
      <c r="AE53" s="235"/>
      <c r="AF53" s="237"/>
    </row>
    <row r="54" spans="1:32" s="207" customFormat="1" ht="11.25">
      <c r="A54" s="267">
        <v>86</v>
      </c>
      <c r="B54" s="235" t="s">
        <v>154</v>
      </c>
      <c r="C54" s="234">
        <v>97174</v>
      </c>
      <c r="D54" s="234">
        <v>0</v>
      </c>
      <c r="E54" s="234">
        <v>79067</v>
      </c>
      <c r="F54" s="234">
        <v>26186</v>
      </c>
      <c r="G54" s="234">
        <v>2120</v>
      </c>
      <c r="H54" s="234">
        <v>110542</v>
      </c>
      <c r="I54" s="234">
        <v>17598</v>
      </c>
      <c r="J54" s="234">
        <v>2695</v>
      </c>
      <c r="K54" s="234">
        <v>14713</v>
      </c>
      <c r="L54" s="234">
        <v>5320</v>
      </c>
      <c r="M54" s="234">
        <v>541</v>
      </c>
      <c r="N54" s="234">
        <v>23742</v>
      </c>
      <c r="O54" s="234">
        <v>27238</v>
      </c>
      <c r="P54" s="234">
        <v>18893</v>
      </c>
      <c r="Q54" s="236">
        <v>0</v>
      </c>
      <c r="R54" s="234">
        <v>1650</v>
      </c>
      <c r="S54" s="234">
        <v>425873</v>
      </c>
      <c r="T54" s="234"/>
      <c r="U54" s="234">
        <v>1072</v>
      </c>
      <c r="V54" s="234">
        <v>285373</v>
      </c>
      <c r="W54" s="234">
        <v>51845</v>
      </c>
      <c r="X54" s="234">
        <v>39</v>
      </c>
      <c r="Y54" s="234">
        <v>2</v>
      </c>
      <c r="Z54" s="234">
        <v>24934</v>
      </c>
      <c r="AA54" s="234">
        <v>2416</v>
      </c>
      <c r="AB54" s="234">
        <v>0</v>
      </c>
      <c r="AC54" s="234">
        <v>422205</v>
      </c>
      <c r="AD54" s="234">
        <v>3668</v>
      </c>
      <c r="AE54" s="235"/>
      <c r="AF54" s="237"/>
    </row>
    <row r="55" spans="1:32" s="207" customFormat="1" ht="11.25">
      <c r="A55" s="267">
        <v>93</v>
      </c>
      <c r="B55" s="235" t="s">
        <v>320</v>
      </c>
      <c r="C55" s="234">
        <v>103218</v>
      </c>
      <c r="D55" s="234">
        <v>0</v>
      </c>
      <c r="E55" s="234">
        <v>81556</v>
      </c>
      <c r="F55" s="234">
        <v>23038</v>
      </c>
      <c r="G55" s="234">
        <v>2153</v>
      </c>
      <c r="H55" s="234">
        <v>109714</v>
      </c>
      <c r="I55" s="234">
        <v>19429</v>
      </c>
      <c r="J55" s="234">
        <v>2448</v>
      </c>
      <c r="K55" s="234">
        <v>15542</v>
      </c>
      <c r="L55" s="234">
        <v>10228</v>
      </c>
      <c r="M55" s="234">
        <v>430</v>
      </c>
      <c r="N55" s="234">
        <v>29167</v>
      </c>
      <c r="O55" s="234">
        <v>20212</v>
      </c>
      <c r="P55" s="234">
        <v>16308</v>
      </c>
      <c r="Q55" s="236">
        <v>0</v>
      </c>
      <c r="R55" s="234">
        <v>10041</v>
      </c>
      <c r="S55" s="234">
        <v>426096</v>
      </c>
      <c r="T55" s="234"/>
      <c r="U55" s="234">
        <v>1277</v>
      </c>
      <c r="V55" s="234">
        <v>281037</v>
      </c>
      <c r="W55" s="234">
        <v>52511</v>
      </c>
      <c r="X55" s="234">
        <v>41</v>
      </c>
      <c r="Y55" s="234">
        <v>2</v>
      </c>
      <c r="Z55" s="234">
        <v>25921</v>
      </c>
      <c r="AA55" s="234">
        <v>2181</v>
      </c>
      <c r="AB55" s="234">
        <v>0</v>
      </c>
      <c r="AC55" s="234">
        <v>420071</v>
      </c>
      <c r="AD55" s="234">
        <v>6025</v>
      </c>
      <c r="AE55" s="235"/>
      <c r="AF55" s="237"/>
    </row>
    <row r="56" spans="1:32" s="207" customFormat="1" ht="15.75" customHeight="1">
      <c r="A56" s="267">
        <v>95</v>
      </c>
      <c r="B56" s="235" t="s">
        <v>321</v>
      </c>
      <c r="C56" s="234">
        <v>81713</v>
      </c>
      <c r="D56" s="261">
        <v>0</v>
      </c>
      <c r="E56" s="261">
        <v>71290</v>
      </c>
      <c r="F56" s="261">
        <v>24083</v>
      </c>
      <c r="G56" s="261">
        <v>663</v>
      </c>
      <c r="H56" s="261">
        <v>98766</v>
      </c>
      <c r="I56" s="261">
        <v>28837</v>
      </c>
      <c r="J56" s="234">
        <v>2307</v>
      </c>
      <c r="K56" s="234">
        <v>13519</v>
      </c>
      <c r="L56" s="234">
        <v>10020</v>
      </c>
      <c r="M56" s="234">
        <v>441</v>
      </c>
      <c r="N56" s="234">
        <v>26708</v>
      </c>
      <c r="O56" s="261">
        <v>24654</v>
      </c>
      <c r="P56" s="261">
        <v>14184</v>
      </c>
      <c r="Q56" s="262">
        <v>10743</v>
      </c>
      <c r="R56" s="261">
        <v>10765</v>
      </c>
      <c r="S56" s="261">
        <v>412866</v>
      </c>
      <c r="T56" s="261"/>
      <c r="U56" s="261">
        <v>5168</v>
      </c>
      <c r="V56" s="261">
        <v>260650</v>
      </c>
      <c r="W56" s="261">
        <v>53665</v>
      </c>
      <c r="X56" s="262">
        <v>42</v>
      </c>
      <c r="Y56" s="261">
        <v>2</v>
      </c>
      <c r="Z56" s="261">
        <v>23149</v>
      </c>
      <c r="AA56" s="262">
        <v>4741</v>
      </c>
      <c r="AB56" s="262">
        <v>0</v>
      </c>
      <c r="AC56" s="261">
        <v>403569</v>
      </c>
      <c r="AD56" s="261">
        <v>9296</v>
      </c>
      <c r="AE56" s="235"/>
      <c r="AF56" s="237"/>
    </row>
    <row r="57" spans="1:32" s="207" customFormat="1" ht="11.25">
      <c r="A57" s="268">
        <v>301</v>
      </c>
      <c r="B57" s="269" t="s">
        <v>70</v>
      </c>
      <c r="C57" s="1976">
        <v>111701</v>
      </c>
      <c r="D57" s="234">
        <v>1888</v>
      </c>
      <c r="E57" s="234">
        <v>158730</v>
      </c>
      <c r="F57" s="234">
        <v>0</v>
      </c>
      <c r="G57" s="234">
        <v>0</v>
      </c>
      <c r="H57" s="234">
        <v>163141</v>
      </c>
      <c r="I57" s="234">
        <v>0</v>
      </c>
      <c r="J57" s="1977">
        <v>0</v>
      </c>
      <c r="K57" s="1977">
        <v>0</v>
      </c>
      <c r="L57" s="1977">
        <v>0</v>
      </c>
      <c r="M57" s="1977">
        <v>1060</v>
      </c>
      <c r="N57" s="1976">
        <v>1060</v>
      </c>
      <c r="O57" s="234">
        <v>0</v>
      </c>
      <c r="P57" s="234">
        <v>0</v>
      </c>
      <c r="Q57" s="236">
        <v>0</v>
      </c>
      <c r="R57" s="234">
        <v>115785</v>
      </c>
      <c r="S57" s="234">
        <v>441569</v>
      </c>
      <c r="T57" s="234"/>
      <c r="U57" s="234">
        <v>30828</v>
      </c>
      <c r="V57" s="234">
        <v>225252</v>
      </c>
      <c r="W57" s="234">
        <v>51121</v>
      </c>
      <c r="X57" s="234">
        <v>36</v>
      </c>
      <c r="Y57" s="234">
        <v>2</v>
      </c>
      <c r="Z57" s="234">
        <v>22536</v>
      </c>
      <c r="AA57" s="234">
        <v>6836</v>
      </c>
      <c r="AB57" s="234">
        <v>0</v>
      </c>
      <c r="AC57" s="234">
        <v>348290</v>
      </c>
      <c r="AD57" s="234">
        <v>93279</v>
      </c>
      <c r="AE57" s="235"/>
      <c r="AF57" s="237"/>
    </row>
    <row r="58" spans="1:32" s="207" customFormat="1" ht="11.25" hidden="1">
      <c r="A58" s="267">
        <v>302</v>
      </c>
      <c r="B58" s="235" t="s">
        <v>74</v>
      </c>
      <c r="C58" s="234" t="e">
        <v>#DIV/0!</v>
      </c>
      <c r="D58" s="234" t="e">
        <v>#DIV/0!</v>
      </c>
      <c r="E58" s="234" t="e">
        <v>#DIV/0!</v>
      </c>
      <c r="F58" s="234" t="e">
        <v>#DIV/0!</v>
      </c>
      <c r="G58" s="234" t="e">
        <v>#DIV/0!</v>
      </c>
      <c r="H58" s="234" t="e">
        <v>#DIV/0!</v>
      </c>
      <c r="I58" s="234" t="e">
        <v>#DIV/0!</v>
      </c>
      <c r="J58" s="234" t="e">
        <v>#DIV/0!</v>
      </c>
      <c r="K58" s="234" t="e">
        <v>#DIV/0!</v>
      </c>
      <c r="L58" s="234" t="e">
        <v>#DIV/0!</v>
      </c>
      <c r="M58" s="234" t="e">
        <v>#DIV/0!</v>
      </c>
      <c r="N58" s="234" t="e">
        <v>#DIV/0!</v>
      </c>
      <c r="O58" s="234" t="e">
        <v>#DIV/0!</v>
      </c>
      <c r="P58" s="234" t="e">
        <v>#DIV/0!</v>
      </c>
      <c r="Q58" s="236" t="e">
        <v>#DIV/0!</v>
      </c>
      <c r="R58" s="234" t="e">
        <v>#DIV/0!</v>
      </c>
      <c r="S58" s="234" t="e">
        <v>#DIV/0!</v>
      </c>
      <c r="T58" s="234"/>
      <c r="U58" s="234" t="e">
        <v>#DIV/0!</v>
      </c>
      <c r="V58" s="234" t="e">
        <v>#DIV/0!</v>
      </c>
      <c r="W58" s="234" t="e">
        <v>#DIV/0!</v>
      </c>
      <c r="X58" s="234" t="e">
        <v>#DIV/0!</v>
      </c>
      <c r="Y58" s="234" t="e">
        <v>#DIV/0!</v>
      </c>
      <c r="Z58" s="234" t="e">
        <v>#DIV/0!</v>
      </c>
      <c r="AA58" s="234" t="e">
        <v>#DIV/0!</v>
      </c>
      <c r="AB58" s="234" t="e">
        <v>#DIV/0!</v>
      </c>
      <c r="AC58" s="234" t="e">
        <v>#DIV/0!</v>
      </c>
      <c r="AD58" s="234" t="e">
        <v>#DIV/0!</v>
      </c>
      <c r="AE58" s="235"/>
      <c r="AF58" s="237"/>
    </row>
    <row r="59" spans="1:32" s="207" customFormat="1" ht="11.25" customHeight="1">
      <c r="A59" s="267">
        <v>303</v>
      </c>
      <c r="B59" s="235" t="s">
        <v>75</v>
      </c>
      <c r="C59" s="234">
        <v>115731</v>
      </c>
      <c r="D59" s="234">
        <v>5371</v>
      </c>
      <c r="E59" s="234">
        <v>148003</v>
      </c>
      <c r="F59" s="234">
        <v>0</v>
      </c>
      <c r="G59" s="234">
        <v>0</v>
      </c>
      <c r="H59" s="234">
        <v>154970</v>
      </c>
      <c r="I59" s="234">
        <v>0</v>
      </c>
      <c r="J59" s="234">
        <v>0</v>
      </c>
      <c r="K59" s="234">
        <v>0</v>
      </c>
      <c r="L59" s="234">
        <v>0</v>
      </c>
      <c r="M59" s="234">
        <v>1181</v>
      </c>
      <c r="N59" s="234">
        <v>1181</v>
      </c>
      <c r="O59" s="234">
        <v>0</v>
      </c>
      <c r="P59" s="234">
        <v>0</v>
      </c>
      <c r="Q59" s="236">
        <v>78014</v>
      </c>
      <c r="R59" s="234">
        <v>106908</v>
      </c>
      <c r="S59" s="234">
        <v>461571</v>
      </c>
      <c r="T59" s="234"/>
      <c r="U59" s="234">
        <v>61841</v>
      </c>
      <c r="V59" s="234">
        <v>201088</v>
      </c>
      <c r="W59" s="234">
        <v>53919</v>
      </c>
      <c r="X59" s="234">
        <v>11157</v>
      </c>
      <c r="Y59" s="234">
        <v>2</v>
      </c>
      <c r="Z59" s="234">
        <v>26748</v>
      </c>
      <c r="AA59" s="234">
        <v>7049</v>
      </c>
      <c r="AB59" s="234">
        <v>0</v>
      </c>
      <c r="AC59" s="234">
        <v>381070</v>
      </c>
      <c r="AD59" s="234">
        <v>80501</v>
      </c>
      <c r="AE59" s="235"/>
      <c r="AF59" s="237"/>
    </row>
    <row r="60" spans="1:32" s="207" customFormat="1" ht="11.25">
      <c r="A60" s="267">
        <v>305</v>
      </c>
      <c r="B60" s="235" t="s">
        <v>76</v>
      </c>
      <c r="C60" s="234">
        <v>118784</v>
      </c>
      <c r="D60" s="234">
        <v>1553</v>
      </c>
      <c r="E60" s="234">
        <v>192952</v>
      </c>
      <c r="F60" s="234">
        <v>0</v>
      </c>
      <c r="G60" s="234">
        <v>0</v>
      </c>
      <c r="H60" s="234">
        <v>196542</v>
      </c>
      <c r="I60" s="234">
        <v>0</v>
      </c>
      <c r="J60" s="234">
        <v>0</v>
      </c>
      <c r="K60" s="234">
        <v>0</v>
      </c>
      <c r="L60" s="234">
        <v>0</v>
      </c>
      <c r="M60" s="234">
        <v>947</v>
      </c>
      <c r="N60" s="234">
        <v>947</v>
      </c>
      <c r="O60" s="234">
        <v>0</v>
      </c>
      <c r="P60" s="234">
        <v>0</v>
      </c>
      <c r="Q60" s="236">
        <v>0</v>
      </c>
      <c r="R60" s="234">
        <v>270552</v>
      </c>
      <c r="S60" s="234">
        <v>637234</v>
      </c>
      <c r="T60" s="234"/>
      <c r="U60" s="234">
        <v>26370</v>
      </c>
      <c r="V60" s="234">
        <v>233801</v>
      </c>
      <c r="W60" s="234">
        <v>56763</v>
      </c>
      <c r="X60" s="234">
        <v>44</v>
      </c>
      <c r="Y60" s="234">
        <v>2</v>
      </c>
      <c r="Z60" s="234">
        <v>27662</v>
      </c>
      <c r="AA60" s="234">
        <v>7460</v>
      </c>
      <c r="AB60" s="234">
        <v>0</v>
      </c>
      <c r="AC60" s="234">
        <v>366291</v>
      </c>
      <c r="AD60" s="234">
        <v>270943</v>
      </c>
      <c r="AE60" s="235"/>
      <c r="AF60" s="237"/>
    </row>
    <row r="61" spans="1:32" s="207" customFormat="1" ht="11.25">
      <c r="A61" s="267">
        <v>306</v>
      </c>
      <c r="B61" s="235" t="s">
        <v>82</v>
      </c>
      <c r="C61" s="234">
        <v>200333</v>
      </c>
      <c r="D61" s="234">
        <v>786</v>
      </c>
      <c r="E61" s="234">
        <v>70454</v>
      </c>
      <c r="F61" s="234">
        <v>0</v>
      </c>
      <c r="G61" s="234">
        <v>0</v>
      </c>
      <c r="H61" s="234">
        <v>72566</v>
      </c>
      <c r="I61" s="234">
        <v>0</v>
      </c>
      <c r="J61" s="234">
        <v>0</v>
      </c>
      <c r="K61" s="234">
        <v>0</v>
      </c>
      <c r="L61" s="234">
        <v>0</v>
      </c>
      <c r="M61" s="234">
        <v>111</v>
      </c>
      <c r="N61" s="234">
        <v>111</v>
      </c>
      <c r="O61" s="234">
        <v>0</v>
      </c>
      <c r="P61" s="234">
        <v>0</v>
      </c>
      <c r="Q61" s="236">
        <v>166</v>
      </c>
      <c r="R61" s="234">
        <v>24867</v>
      </c>
      <c r="S61" s="234">
        <v>302684</v>
      </c>
      <c r="T61" s="234"/>
      <c r="U61" s="234">
        <v>6565</v>
      </c>
      <c r="V61" s="234">
        <v>124176</v>
      </c>
      <c r="W61" s="234">
        <v>52496</v>
      </c>
      <c r="X61" s="234">
        <v>31485</v>
      </c>
      <c r="Y61" s="234">
        <v>1</v>
      </c>
      <c r="Z61" s="234">
        <v>22934</v>
      </c>
      <c r="AA61" s="234">
        <v>5057</v>
      </c>
      <c r="AB61" s="234">
        <v>0</v>
      </c>
      <c r="AC61" s="234">
        <v>275272</v>
      </c>
      <c r="AD61" s="234">
        <v>27412</v>
      </c>
      <c r="AE61" s="235"/>
      <c r="AF61" s="237"/>
    </row>
    <row r="62" spans="1:32" s="207" customFormat="1" ht="11.25">
      <c r="A62" s="267">
        <v>307</v>
      </c>
      <c r="B62" s="235" t="s">
        <v>83</v>
      </c>
      <c r="C62" s="234">
        <v>202385</v>
      </c>
      <c r="D62" s="234">
        <v>753</v>
      </c>
      <c r="E62" s="234">
        <v>64747</v>
      </c>
      <c r="F62" s="234">
        <v>0</v>
      </c>
      <c r="G62" s="234">
        <v>0</v>
      </c>
      <c r="H62" s="234">
        <v>66633</v>
      </c>
      <c r="I62" s="234">
        <v>0</v>
      </c>
      <c r="J62" s="234">
        <v>0</v>
      </c>
      <c r="K62" s="234">
        <v>0</v>
      </c>
      <c r="L62" s="234">
        <v>0</v>
      </c>
      <c r="M62" s="234">
        <v>123</v>
      </c>
      <c r="N62" s="234">
        <v>123</v>
      </c>
      <c r="O62" s="234">
        <v>0</v>
      </c>
      <c r="P62" s="234">
        <v>0</v>
      </c>
      <c r="Q62" s="236">
        <v>619</v>
      </c>
      <c r="R62" s="234">
        <v>41830</v>
      </c>
      <c r="S62" s="234">
        <v>318205</v>
      </c>
      <c r="T62" s="234"/>
      <c r="U62" s="234">
        <v>9375</v>
      </c>
      <c r="V62" s="234">
        <v>134070</v>
      </c>
      <c r="W62" s="234">
        <v>53061</v>
      </c>
      <c r="X62" s="234">
        <v>25144</v>
      </c>
      <c r="Y62" s="234">
        <v>2</v>
      </c>
      <c r="Z62" s="234">
        <v>30243</v>
      </c>
      <c r="AA62" s="234">
        <v>11433</v>
      </c>
      <c r="AB62" s="234">
        <v>0</v>
      </c>
      <c r="AC62" s="234">
        <v>276104</v>
      </c>
      <c r="AD62" s="234">
        <v>42101</v>
      </c>
      <c r="AE62" s="235"/>
      <c r="AF62" s="237"/>
    </row>
    <row r="63" spans="1:32" s="207" customFormat="1" ht="11.25">
      <c r="A63" s="267">
        <v>308</v>
      </c>
      <c r="B63" s="235" t="s">
        <v>88</v>
      </c>
      <c r="C63" s="234">
        <v>188462</v>
      </c>
      <c r="D63" s="234">
        <v>1219</v>
      </c>
      <c r="E63" s="234">
        <v>69296</v>
      </c>
      <c r="F63" s="234">
        <v>0</v>
      </c>
      <c r="G63" s="234">
        <v>0</v>
      </c>
      <c r="H63" s="234">
        <v>72499</v>
      </c>
      <c r="I63" s="234">
        <v>0</v>
      </c>
      <c r="J63" s="234">
        <v>0</v>
      </c>
      <c r="K63" s="234">
        <v>0</v>
      </c>
      <c r="L63" s="234">
        <v>0</v>
      </c>
      <c r="M63" s="234">
        <v>475</v>
      </c>
      <c r="N63" s="234">
        <v>475</v>
      </c>
      <c r="O63" s="234">
        <v>0</v>
      </c>
      <c r="P63" s="234">
        <v>0</v>
      </c>
      <c r="Q63" s="236">
        <v>20719</v>
      </c>
      <c r="R63" s="234">
        <v>26320</v>
      </c>
      <c r="S63" s="234">
        <v>315862</v>
      </c>
      <c r="T63" s="234"/>
      <c r="U63" s="234">
        <v>17254</v>
      </c>
      <c r="V63" s="234">
        <v>154541</v>
      </c>
      <c r="W63" s="234">
        <v>54588</v>
      </c>
      <c r="X63" s="234">
        <v>2716</v>
      </c>
      <c r="Y63" s="234">
        <v>2</v>
      </c>
      <c r="Z63" s="234">
        <v>29203</v>
      </c>
      <c r="AA63" s="234">
        <v>6367</v>
      </c>
      <c r="AB63" s="234">
        <v>0</v>
      </c>
      <c r="AC63" s="234">
        <v>280176</v>
      </c>
      <c r="AD63" s="234">
        <v>35686</v>
      </c>
      <c r="AE63" s="235"/>
      <c r="AF63" s="237"/>
    </row>
    <row r="64" spans="1:32" s="207" customFormat="1" ht="11.25">
      <c r="A64" s="270">
        <v>309</v>
      </c>
      <c r="B64" s="271" t="s">
        <v>89</v>
      </c>
      <c r="C64" s="234">
        <v>113136</v>
      </c>
      <c r="D64" s="234">
        <v>917</v>
      </c>
      <c r="E64" s="234">
        <v>149121</v>
      </c>
      <c r="F64" s="234">
        <v>0</v>
      </c>
      <c r="G64" s="234">
        <v>0</v>
      </c>
      <c r="H64" s="234">
        <v>152357</v>
      </c>
      <c r="I64" s="234">
        <v>0</v>
      </c>
      <c r="J64" s="234">
        <v>0</v>
      </c>
      <c r="K64" s="234">
        <v>0</v>
      </c>
      <c r="L64" s="234">
        <v>0</v>
      </c>
      <c r="M64" s="234">
        <v>203</v>
      </c>
      <c r="N64" s="234">
        <v>259</v>
      </c>
      <c r="O64" s="234">
        <v>0</v>
      </c>
      <c r="P64" s="234">
        <v>0</v>
      </c>
      <c r="Q64" s="236">
        <v>5182</v>
      </c>
      <c r="R64" s="234">
        <v>29785</v>
      </c>
      <c r="S64" s="234">
        <v>306158</v>
      </c>
      <c r="T64" s="272"/>
      <c r="U64" s="234">
        <v>4201</v>
      </c>
      <c r="V64" s="234">
        <v>163857</v>
      </c>
      <c r="W64" s="234">
        <v>50212</v>
      </c>
      <c r="X64" s="234">
        <v>14016</v>
      </c>
      <c r="Y64" s="234">
        <v>2</v>
      </c>
      <c r="Z64" s="234">
        <v>24842</v>
      </c>
      <c r="AA64" s="234">
        <v>4074</v>
      </c>
      <c r="AB64" s="234">
        <v>0</v>
      </c>
      <c r="AC64" s="234">
        <v>271851</v>
      </c>
      <c r="AD64" s="1978">
        <v>34306</v>
      </c>
      <c r="AE64" s="235"/>
      <c r="AF64" s="237"/>
    </row>
    <row r="65" spans="2:32" s="207" customFormat="1" ht="15" customHeight="1">
      <c r="B65" s="244"/>
      <c r="C65" s="244" t="s">
        <v>351</v>
      </c>
      <c r="D65" s="244"/>
      <c r="E65" s="244"/>
      <c r="F65" s="244"/>
      <c r="G65" s="230"/>
      <c r="H65" s="230"/>
      <c r="I65" s="230"/>
      <c r="J65" s="230"/>
      <c r="K65" s="230"/>
      <c r="L65" s="230"/>
      <c r="M65" s="230"/>
      <c r="N65" s="230"/>
      <c r="O65" s="230"/>
      <c r="P65" s="230"/>
      <c r="Q65" s="230"/>
      <c r="R65" s="230"/>
      <c r="S65" s="230"/>
      <c r="T65" s="216"/>
      <c r="U65" s="230"/>
      <c r="V65" s="230"/>
      <c r="W65" s="230"/>
      <c r="X65" s="230"/>
      <c r="Y65" s="230"/>
      <c r="Z65" s="230"/>
      <c r="AA65" s="230"/>
      <c r="AB65" s="230"/>
      <c r="AC65" s="230"/>
      <c r="AD65" s="230"/>
      <c r="AE65" s="237"/>
      <c r="AF65" s="237"/>
    </row>
    <row r="66" spans="2:32" s="207" customFormat="1" ht="15" customHeight="1">
      <c r="B66" s="239"/>
      <c r="C66" s="239" t="s">
        <v>352</v>
      </c>
      <c r="D66" s="239"/>
      <c r="E66" s="239"/>
      <c r="F66" s="239"/>
      <c r="G66" s="239"/>
      <c r="H66" s="239"/>
      <c r="I66" s="239"/>
      <c r="J66" s="239"/>
      <c r="K66" s="239"/>
      <c r="L66" s="239"/>
      <c r="M66" s="239"/>
      <c r="N66" s="239"/>
      <c r="O66" s="216"/>
      <c r="P66" s="216"/>
      <c r="Q66" s="216"/>
      <c r="R66" s="216"/>
      <c r="S66" s="216"/>
      <c r="T66" s="216"/>
      <c r="U66" s="216"/>
      <c r="V66" s="216"/>
      <c r="W66" s="216"/>
      <c r="X66" s="216"/>
      <c r="Y66" s="216"/>
      <c r="Z66" s="216"/>
      <c r="AA66" s="216"/>
      <c r="AB66" s="216"/>
      <c r="AC66" s="216"/>
      <c r="AD66" s="216"/>
      <c r="AE66" s="216"/>
      <c r="AF66" s="216"/>
    </row>
    <row r="67" spans="1:32" s="207" customFormat="1" ht="15" customHeight="1">
      <c r="A67" s="239"/>
      <c r="B67" s="239"/>
      <c r="C67" s="239" t="s">
        <v>353</v>
      </c>
      <c r="D67" s="239"/>
      <c r="E67" s="239"/>
      <c r="F67" s="239"/>
      <c r="G67" s="239"/>
      <c r="H67" s="239"/>
      <c r="I67" s="239"/>
      <c r="J67" s="239"/>
      <c r="K67" s="239"/>
      <c r="L67" s="239"/>
      <c r="M67" s="239"/>
      <c r="N67" s="239"/>
      <c r="O67" s="239"/>
      <c r="P67" s="239"/>
      <c r="Q67" s="216"/>
      <c r="R67" s="216"/>
      <c r="S67" s="216"/>
      <c r="T67" s="216"/>
      <c r="U67" s="216"/>
      <c r="V67" s="216"/>
      <c r="W67" s="216"/>
      <c r="X67" s="216"/>
      <c r="Y67" s="216"/>
      <c r="Z67" s="216"/>
      <c r="AA67" s="216"/>
      <c r="AB67" s="216"/>
      <c r="AC67" s="216"/>
      <c r="AD67" s="216"/>
      <c r="AE67" s="216"/>
      <c r="AF67" s="216"/>
    </row>
    <row r="68" spans="1:32" ht="16.5" customHeight="1">
      <c r="A68" s="132"/>
      <c r="B68" s="132"/>
      <c r="C68" s="239" t="s">
        <v>354</v>
      </c>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row>
    <row r="69" spans="3:4" ht="15.75" customHeight="1">
      <c r="C69" s="275" t="s">
        <v>355</v>
      </c>
      <c r="D69" s="276"/>
    </row>
  </sheetData>
  <sheetProtection/>
  <mergeCells count="1">
    <mergeCell ref="AD3:AD5"/>
  </mergeCells>
  <printOptions horizontalCentered="1"/>
  <pageMargins left="0.1968503937007874" right="0.1968503937007874" top="0.5905511811023623" bottom="0.15748031496062992" header="0.37" footer="0.5118110236220472"/>
  <pageSetup blackAndWhite="1" horizontalDpi="300" verticalDpi="300" orientation="portrait" pageOrder="overThenDown" paperSize="9" scale="77" r:id="rId2"/>
  <headerFooter alignWithMargins="0">
    <oddHeader>&amp;C&amp;F</oddHeader>
    <oddFooter>&amp;C&amp;A</oddFooter>
  </headerFooter>
  <colBreaks count="1" manualBreakCount="1">
    <brk id="14" max="68" man="1"/>
  </colBreaks>
  <drawing r:id="rId1"/>
</worksheet>
</file>

<file path=xl/worksheets/sheet5.xml><?xml version="1.0" encoding="utf-8"?>
<worksheet xmlns="http://schemas.openxmlformats.org/spreadsheetml/2006/main" xmlns:r="http://schemas.openxmlformats.org/officeDocument/2006/relationships">
  <dimension ref="A1:FB84"/>
  <sheetViews>
    <sheetView view="pageBreakPreview" zoomScaleSheetLayoutView="100" zoomScalePageLayoutView="0" workbookViewId="0" topLeftCell="A1">
      <selection activeCell="A1" sqref="A1"/>
    </sheetView>
  </sheetViews>
  <sheetFormatPr defaultColWidth="9.00390625" defaultRowHeight="12.75"/>
  <cols>
    <col min="1" max="1" width="5.00390625" style="0" customWidth="1"/>
    <col min="2" max="2" width="12.875" style="0" customWidth="1"/>
    <col min="3" max="3" width="9.875" style="0" customWidth="1"/>
    <col min="4" max="4" width="10.125" style="0" customWidth="1"/>
    <col min="5" max="5" width="9.875" style="0" customWidth="1"/>
    <col min="6" max="6" width="4.875" style="0" customWidth="1"/>
    <col min="7" max="7" width="12.625" style="0" customWidth="1"/>
    <col min="8" max="8" width="13.125" style="0" customWidth="1"/>
    <col min="9" max="9" width="5.625" style="0" customWidth="1"/>
    <col min="10" max="10" width="10.375" style="0" customWidth="1"/>
    <col min="11" max="11" width="2.875" style="0" customWidth="1"/>
    <col min="12" max="14" width="4.875" style="0" customWidth="1"/>
    <col min="16" max="16" width="11.75390625" style="0" customWidth="1"/>
    <col min="17" max="17" width="9.625" style="0" customWidth="1"/>
    <col min="18" max="18" width="11.875" style="0" customWidth="1"/>
    <col min="19" max="19" width="11.375" style="0" customWidth="1"/>
    <col min="20" max="20" width="18.25390625" style="0" customWidth="1"/>
    <col min="21" max="22" width="18.125" style="0" customWidth="1"/>
    <col min="23" max="24" width="18.875" style="0" customWidth="1"/>
    <col min="25" max="28" width="16.75390625" style="0" customWidth="1"/>
    <col min="29" max="31" width="19.375" style="0" customWidth="1"/>
    <col min="32" max="32" width="19.875" style="0" customWidth="1"/>
    <col min="33" max="33" width="11.75390625" style="0" customWidth="1"/>
  </cols>
  <sheetData>
    <row r="1" spans="1:17" ht="18.75" customHeight="1">
      <c r="A1" s="301" t="s">
        <v>370</v>
      </c>
      <c r="B1" s="203"/>
      <c r="C1" s="301"/>
      <c r="D1" s="302"/>
      <c r="E1" s="302"/>
      <c r="F1" s="302"/>
      <c r="G1" s="302"/>
      <c r="H1" s="302"/>
      <c r="I1" s="302"/>
      <c r="J1" s="302"/>
      <c r="K1" s="132"/>
      <c r="L1" s="132"/>
      <c r="M1" s="132"/>
      <c r="N1" s="132"/>
      <c r="O1" s="132"/>
      <c r="P1" s="132"/>
      <c r="Q1" s="132"/>
    </row>
    <row r="2" spans="3:17" ht="15" customHeight="1">
      <c r="C2" s="132"/>
      <c r="D2" s="132"/>
      <c r="E2" s="132"/>
      <c r="F2" s="132"/>
      <c r="G2" s="132"/>
      <c r="H2" s="132"/>
      <c r="I2" s="132"/>
      <c r="J2" s="132"/>
      <c r="K2" s="132"/>
      <c r="L2" s="132"/>
      <c r="M2" s="132"/>
      <c r="N2" s="132"/>
      <c r="O2" s="132"/>
      <c r="P2" s="132"/>
      <c r="Q2" s="132"/>
    </row>
    <row r="3" spans="1:33" ht="12" customHeight="1">
      <c r="A3" s="303"/>
      <c r="B3" s="304"/>
      <c r="C3" s="305" t="s">
        <v>371</v>
      </c>
      <c r="D3" s="306"/>
      <c r="E3" s="306"/>
      <c r="F3" s="304" t="s">
        <v>372</v>
      </c>
      <c r="G3" s="303" t="s">
        <v>373</v>
      </c>
      <c r="H3" s="304" t="s">
        <v>374</v>
      </c>
      <c r="I3" s="304" t="s">
        <v>372</v>
      </c>
      <c r="J3" s="307"/>
      <c r="K3" s="308"/>
      <c r="L3" s="132"/>
      <c r="M3" s="132"/>
      <c r="N3" s="338"/>
      <c r="O3" s="338"/>
      <c r="P3" s="338"/>
      <c r="Q3" s="338"/>
      <c r="R3" s="322"/>
      <c r="S3" s="322"/>
      <c r="T3" s="322"/>
      <c r="U3" s="322"/>
      <c r="V3" s="322"/>
      <c r="W3" s="322"/>
      <c r="X3" s="322"/>
      <c r="Y3" s="322"/>
      <c r="Z3" s="322"/>
      <c r="AA3" s="322"/>
      <c r="AB3" s="322"/>
      <c r="AC3" s="322"/>
      <c r="AD3" s="322"/>
      <c r="AE3" s="322"/>
      <c r="AF3" s="322"/>
      <c r="AG3" s="322"/>
    </row>
    <row r="4" spans="1:33" ht="12" customHeight="1">
      <c r="A4" s="308" t="s">
        <v>7</v>
      </c>
      <c r="B4" s="309" t="s">
        <v>8</v>
      </c>
      <c r="C4" s="308"/>
      <c r="D4" s="132"/>
      <c r="E4" s="310" t="s">
        <v>33</v>
      </c>
      <c r="F4" s="308"/>
      <c r="G4" s="309" t="s">
        <v>375</v>
      </c>
      <c r="H4" s="309" t="s">
        <v>376</v>
      </c>
      <c r="I4" s="309"/>
      <c r="J4" s="311" t="s">
        <v>377</v>
      </c>
      <c r="K4" s="308"/>
      <c r="N4" s="322"/>
      <c r="O4" s="322"/>
      <c r="P4" s="322"/>
      <c r="Q4" s="1984"/>
      <c r="R4" s="1984"/>
      <c r="S4" s="1984"/>
      <c r="T4" s="1984"/>
      <c r="U4" s="1984"/>
      <c r="V4" s="1985"/>
      <c r="W4" s="1984"/>
      <c r="X4" s="1984"/>
      <c r="Y4" s="1984"/>
      <c r="Z4" s="1984"/>
      <c r="AA4" s="1984"/>
      <c r="AB4" s="1984"/>
      <c r="AC4" s="1984"/>
      <c r="AD4" s="1984"/>
      <c r="AE4" s="1984"/>
      <c r="AF4" s="1985"/>
      <c r="AG4" s="322"/>
    </row>
    <row r="5" spans="1:33" ht="12" customHeight="1">
      <c r="A5" s="308"/>
      <c r="B5" s="308"/>
      <c r="C5" s="312" t="s">
        <v>378</v>
      </c>
      <c r="D5" s="312" t="s">
        <v>379</v>
      </c>
      <c r="E5" s="312" t="s">
        <v>380</v>
      </c>
      <c r="F5" s="313" t="s">
        <v>381</v>
      </c>
      <c r="G5" s="314" t="s">
        <v>33</v>
      </c>
      <c r="H5" s="314" t="s">
        <v>382</v>
      </c>
      <c r="I5" s="313" t="s">
        <v>381</v>
      </c>
      <c r="J5" s="315" t="s">
        <v>32</v>
      </c>
      <c r="K5" s="308"/>
      <c r="L5" s="132"/>
      <c r="M5" s="132"/>
      <c r="N5" s="338"/>
      <c r="O5" s="338"/>
      <c r="P5" s="338"/>
      <c r="Q5" s="338"/>
      <c r="R5" s="338"/>
      <c r="S5" s="338"/>
      <c r="T5" s="338"/>
      <c r="U5" s="338"/>
      <c r="V5" s="338"/>
      <c r="W5" s="338"/>
      <c r="X5" s="338"/>
      <c r="Y5" s="338"/>
      <c r="Z5" s="338"/>
      <c r="AA5" s="338"/>
      <c r="AB5" s="338"/>
      <c r="AC5" s="338"/>
      <c r="AD5" s="338"/>
      <c r="AE5" s="338"/>
      <c r="AF5" s="322"/>
      <c r="AG5" s="322"/>
    </row>
    <row r="6" spans="1:158" ht="12">
      <c r="A6" s="303"/>
      <c r="B6" s="316" t="s">
        <v>383</v>
      </c>
      <c r="C6" s="317">
        <v>88511</v>
      </c>
      <c r="D6" s="317">
        <v>126648</v>
      </c>
      <c r="E6" s="317">
        <v>90580</v>
      </c>
      <c r="F6" s="317"/>
      <c r="G6" s="317">
        <v>159375</v>
      </c>
      <c r="H6" s="317">
        <v>222003</v>
      </c>
      <c r="I6" s="317"/>
      <c r="J6" s="318">
        <v>39.87</v>
      </c>
      <c r="K6" s="317"/>
      <c r="L6" s="274"/>
      <c r="M6" s="274"/>
      <c r="N6" s="323"/>
      <c r="O6" s="322"/>
      <c r="P6" s="338"/>
      <c r="Q6" s="338"/>
      <c r="R6" s="338"/>
      <c r="S6" s="338"/>
      <c r="T6" s="338"/>
      <c r="U6" s="338"/>
      <c r="V6" s="338"/>
      <c r="W6" s="338"/>
      <c r="X6" s="338"/>
      <c r="Y6" s="338"/>
      <c r="Z6" s="338"/>
      <c r="AA6" s="338"/>
      <c r="AB6" s="338"/>
      <c r="AC6" s="323"/>
      <c r="AD6" s="323"/>
      <c r="AE6" s="323"/>
      <c r="AF6" s="323"/>
      <c r="AG6" s="323"/>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c r="DP6" s="274"/>
      <c r="DQ6" s="274"/>
      <c r="DR6" s="274"/>
      <c r="DS6" s="274"/>
      <c r="DT6" s="274"/>
      <c r="DU6" s="274"/>
      <c r="DV6" s="274"/>
      <c r="DW6" s="274"/>
      <c r="DX6" s="274"/>
      <c r="DY6" s="274"/>
      <c r="DZ6" s="274"/>
      <c r="EA6" s="274"/>
      <c r="EB6" s="274"/>
      <c r="EC6" s="274"/>
      <c r="ED6" s="274"/>
      <c r="EE6" s="274"/>
      <c r="EF6" s="274"/>
      <c r="EG6" s="274"/>
      <c r="EH6" s="274"/>
      <c r="EI6" s="274"/>
      <c r="EJ6" s="274"/>
      <c r="EK6" s="274"/>
      <c r="EL6" s="274"/>
      <c r="EM6" s="274"/>
      <c r="EN6" s="274"/>
      <c r="EO6" s="274"/>
      <c r="EP6" s="274"/>
      <c r="EQ6" s="274"/>
      <c r="ER6" s="274"/>
      <c r="ES6" s="274"/>
      <c r="ET6" s="274"/>
      <c r="EU6" s="274"/>
      <c r="EV6" s="274"/>
      <c r="EW6" s="274"/>
      <c r="EX6" s="274"/>
      <c r="EY6" s="274"/>
      <c r="EZ6" s="274"/>
      <c r="FA6" s="274"/>
      <c r="FB6" s="274"/>
    </row>
    <row r="7" spans="1:158" ht="12">
      <c r="A7" s="308"/>
      <c r="B7" s="319" t="s">
        <v>384</v>
      </c>
      <c r="C7" s="317">
        <v>90274</v>
      </c>
      <c r="D7" s="317">
        <v>124709</v>
      </c>
      <c r="E7" s="317">
        <v>92277</v>
      </c>
      <c r="F7" s="320"/>
      <c r="G7" s="321">
        <v>161202</v>
      </c>
      <c r="H7" s="321">
        <v>225251</v>
      </c>
      <c r="I7" s="321"/>
      <c r="J7" s="318">
        <v>40.08</v>
      </c>
      <c r="K7" s="317"/>
      <c r="L7" s="274"/>
      <c r="M7" s="274"/>
      <c r="N7" s="323"/>
      <c r="O7" s="323"/>
      <c r="P7" s="338"/>
      <c r="Q7" s="322"/>
      <c r="R7" s="322"/>
      <c r="S7" s="322"/>
      <c r="T7" s="323"/>
      <c r="U7" s="323"/>
      <c r="V7" s="323"/>
      <c r="W7" s="323"/>
      <c r="X7" s="323"/>
      <c r="Y7" s="323"/>
      <c r="Z7" s="323"/>
      <c r="AA7" s="323"/>
      <c r="AB7" s="323"/>
      <c r="AC7" s="323"/>
      <c r="AD7" s="323"/>
      <c r="AE7" s="323"/>
      <c r="AF7" s="323"/>
      <c r="AG7" s="323"/>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c r="DV7" s="274"/>
      <c r="DW7" s="274"/>
      <c r="DX7" s="274"/>
      <c r="DY7" s="274"/>
      <c r="DZ7" s="274"/>
      <c r="EA7" s="274"/>
      <c r="EB7" s="274"/>
      <c r="EC7" s="274"/>
      <c r="ED7" s="274"/>
      <c r="EE7" s="274"/>
      <c r="EF7" s="274"/>
      <c r="EG7" s="274"/>
      <c r="EH7" s="274"/>
      <c r="EI7" s="274"/>
      <c r="EJ7" s="274"/>
      <c r="EK7" s="274"/>
      <c r="EL7" s="274"/>
      <c r="EM7" s="274"/>
      <c r="EN7" s="274"/>
      <c r="EO7" s="274"/>
      <c r="EP7" s="274"/>
      <c r="EQ7" s="274"/>
      <c r="ER7" s="274"/>
      <c r="ES7" s="274"/>
      <c r="ET7" s="274"/>
      <c r="EU7" s="274"/>
      <c r="EV7" s="274"/>
      <c r="EW7" s="274"/>
      <c r="EX7" s="274"/>
      <c r="EY7" s="274"/>
      <c r="EZ7" s="274"/>
      <c r="FA7" s="274"/>
      <c r="FB7" s="274"/>
    </row>
    <row r="8" spans="1:158" ht="12">
      <c r="A8" s="308"/>
      <c r="B8" s="319" t="s">
        <v>269</v>
      </c>
      <c r="C8" s="317">
        <v>90544</v>
      </c>
      <c r="D8" s="317">
        <v>121032</v>
      </c>
      <c r="E8" s="321">
        <v>92219</v>
      </c>
      <c r="F8" s="324"/>
      <c r="G8" s="317">
        <v>159765</v>
      </c>
      <c r="H8" s="317">
        <v>228649</v>
      </c>
      <c r="I8" s="317"/>
      <c r="J8" s="318">
        <v>39.6</v>
      </c>
      <c r="K8" s="317"/>
      <c r="L8" s="274"/>
      <c r="M8" s="274"/>
      <c r="N8" s="323"/>
      <c r="O8" s="323"/>
      <c r="P8" s="323"/>
      <c r="Q8" s="323"/>
      <c r="R8" s="323"/>
      <c r="S8" s="323"/>
      <c r="T8" s="323"/>
      <c r="U8" s="323"/>
      <c r="V8" s="323"/>
      <c r="W8" s="323"/>
      <c r="X8" s="323"/>
      <c r="Y8" s="323"/>
      <c r="Z8" s="323"/>
      <c r="AA8" s="323"/>
      <c r="AB8" s="323"/>
      <c r="AC8" s="323"/>
      <c r="AD8" s="323"/>
      <c r="AE8" s="323"/>
      <c r="AF8" s="323"/>
      <c r="AG8" s="323"/>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c r="CV8" s="274"/>
      <c r="CW8" s="274"/>
      <c r="CX8" s="274"/>
      <c r="CY8" s="274"/>
      <c r="CZ8" s="274"/>
      <c r="DA8" s="274"/>
      <c r="DB8" s="274"/>
      <c r="DC8" s="274"/>
      <c r="DD8" s="274"/>
      <c r="DE8" s="274"/>
      <c r="DF8" s="274"/>
      <c r="DG8" s="274"/>
      <c r="DH8" s="274"/>
      <c r="DI8" s="274"/>
      <c r="DJ8" s="274"/>
      <c r="DK8" s="274"/>
      <c r="DL8" s="274"/>
      <c r="DM8" s="274"/>
      <c r="DN8" s="274"/>
      <c r="DO8" s="274"/>
      <c r="DP8" s="274"/>
      <c r="DQ8" s="274"/>
      <c r="DR8" s="274"/>
      <c r="DS8" s="274"/>
      <c r="DT8" s="274"/>
      <c r="DU8" s="274"/>
      <c r="DV8" s="274"/>
      <c r="DW8" s="274"/>
      <c r="DX8" s="274"/>
      <c r="DY8" s="274"/>
      <c r="DZ8" s="274"/>
      <c r="EA8" s="274"/>
      <c r="EB8" s="274"/>
      <c r="EC8" s="274"/>
      <c r="ED8" s="274"/>
      <c r="EE8" s="274"/>
      <c r="EF8" s="274"/>
      <c r="EG8" s="274"/>
      <c r="EH8" s="274"/>
      <c r="EI8" s="274"/>
      <c r="EJ8" s="274"/>
      <c r="EK8" s="274"/>
      <c r="EL8" s="274"/>
      <c r="EM8" s="274"/>
      <c r="EN8" s="274"/>
      <c r="EO8" s="274"/>
      <c r="EP8" s="274"/>
      <c r="EQ8" s="274"/>
      <c r="ER8" s="274"/>
      <c r="ES8" s="274"/>
      <c r="ET8" s="274"/>
      <c r="EU8" s="274"/>
      <c r="EV8" s="274"/>
      <c r="EW8" s="274"/>
      <c r="EX8" s="274"/>
      <c r="EY8" s="274"/>
      <c r="EZ8" s="274"/>
      <c r="FA8" s="274"/>
      <c r="FB8" s="274"/>
    </row>
    <row r="9" spans="1:158" ht="12">
      <c r="A9" s="308"/>
      <c r="B9" s="319" t="s">
        <v>270</v>
      </c>
      <c r="C9" s="317">
        <v>92613</v>
      </c>
      <c r="D9" s="317">
        <v>121524</v>
      </c>
      <c r="E9" s="327">
        <v>94036</v>
      </c>
      <c r="F9" s="324"/>
      <c r="G9" s="328">
        <v>161325</v>
      </c>
      <c r="H9" s="328">
        <v>235370</v>
      </c>
      <c r="I9" s="328"/>
      <c r="J9" s="329">
        <v>39.35</v>
      </c>
      <c r="K9" s="317"/>
      <c r="L9" s="274"/>
      <c r="M9" s="274"/>
      <c r="N9" s="323"/>
      <c r="O9" s="323"/>
      <c r="P9" s="323"/>
      <c r="Q9" s="323"/>
      <c r="R9" s="323"/>
      <c r="S9" s="323"/>
      <c r="T9" s="323"/>
      <c r="U9" s="323"/>
      <c r="V9" s="323"/>
      <c r="W9" s="323"/>
      <c r="X9" s="323"/>
      <c r="Y9" s="323"/>
      <c r="Z9" s="323"/>
      <c r="AA9" s="323"/>
      <c r="AB9" s="323"/>
      <c r="AC9" s="323"/>
      <c r="AD9" s="323"/>
      <c r="AE9" s="323"/>
      <c r="AF9" s="323"/>
      <c r="AG9" s="323"/>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row>
    <row r="10" spans="1:158" ht="12">
      <c r="A10" s="308"/>
      <c r="B10" s="330" t="s">
        <v>386</v>
      </c>
      <c r="C10" s="1981">
        <v>93023</v>
      </c>
      <c r="D10" s="1981">
        <v>121305</v>
      </c>
      <c r="E10" s="1981">
        <v>94174</v>
      </c>
      <c r="F10" s="1981"/>
      <c r="G10" s="1959">
        <v>159802</v>
      </c>
      <c r="H10" s="1959">
        <v>244589</v>
      </c>
      <c r="I10" s="1959"/>
      <c r="J10" s="1982">
        <v>38.03</v>
      </c>
      <c r="K10" s="317"/>
      <c r="L10" s="274"/>
      <c r="M10" s="274"/>
      <c r="N10" s="323"/>
      <c r="O10" s="323"/>
      <c r="P10" s="1986"/>
      <c r="Q10" s="1986"/>
      <c r="R10" s="1986"/>
      <c r="S10" s="1986"/>
      <c r="T10" s="1986"/>
      <c r="U10" s="1986"/>
      <c r="V10" s="1986"/>
      <c r="W10" s="1986"/>
      <c r="X10" s="1986"/>
      <c r="Y10" s="1986"/>
      <c r="Z10" s="1986"/>
      <c r="AA10" s="1986"/>
      <c r="AB10" s="1986"/>
      <c r="AC10" s="1986"/>
      <c r="AD10" s="1986"/>
      <c r="AE10" s="1986"/>
      <c r="AF10" s="1986"/>
      <c r="AG10" s="323"/>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row>
    <row r="11" spans="1:158" ht="12">
      <c r="A11" s="308"/>
      <c r="B11" s="309" t="s">
        <v>307</v>
      </c>
      <c r="C11" s="1948">
        <v>88854</v>
      </c>
      <c r="D11" s="1948">
        <v>121850</v>
      </c>
      <c r="E11" s="1948">
        <v>90274</v>
      </c>
      <c r="F11" s="1948"/>
      <c r="G11" s="1948">
        <v>150199</v>
      </c>
      <c r="H11" s="1948">
        <v>245182</v>
      </c>
      <c r="I11" s="1948"/>
      <c r="J11" s="1983">
        <v>36.24</v>
      </c>
      <c r="K11" s="317"/>
      <c r="L11" s="274"/>
      <c r="M11" s="274"/>
      <c r="N11" s="323"/>
      <c r="O11" s="323"/>
      <c r="P11" s="1987"/>
      <c r="Q11" s="1987"/>
      <c r="R11" s="1987"/>
      <c r="S11" s="1987"/>
      <c r="T11" s="1987"/>
      <c r="U11" s="1987"/>
      <c r="V11" s="1987"/>
      <c r="W11" s="1987"/>
      <c r="X11" s="1987"/>
      <c r="Y11" s="1987"/>
      <c r="Z11" s="1987"/>
      <c r="AA11" s="1987"/>
      <c r="AB11" s="1987"/>
      <c r="AC11" s="1987"/>
      <c r="AD11" s="1987"/>
      <c r="AE11" s="1987"/>
      <c r="AF11" s="1987"/>
      <c r="AG11" s="323"/>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row>
    <row r="12" spans="1:158" ht="12">
      <c r="A12" s="308"/>
      <c r="B12" s="309" t="s">
        <v>308</v>
      </c>
      <c r="C12" s="1948">
        <v>88087</v>
      </c>
      <c r="D12" s="1948">
        <v>114728</v>
      </c>
      <c r="E12" s="1948">
        <v>89929</v>
      </c>
      <c r="F12" s="1948"/>
      <c r="G12" s="1948">
        <v>158026</v>
      </c>
      <c r="H12" s="1948">
        <v>238224</v>
      </c>
      <c r="I12" s="1948"/>
      <c r="J12" s="1983">
        <v>36.98</v>
      </c>
      <c r="K12" s="317"/>
      <c r="L12" s="274"/>
      <c r="M12" s="274"/>
      <c r="N12" s="323"/>
      <c r="O12" s="323"/>
      <c r="P12" s="1987"/>
      <c r="Q12" s="1987"/>
      <c r="R12" s="1987"/>
      <c r="S12" s="1987"/>
      <c r="T12" s="1987"/>
      <c r="U12" s="1987"/>
      <c r="V12" s="1987"/>
      <c r="W12" s="1987"/>
      <c r="X12" s="1987"/>
      <c r="Y12" s="1987"/>
      <c r="Z12" s="1987"/>
      <c r="AA12" s="1987"/>
      <c r="AB12" s="1987"/>
      <c r="AC12" s="1987"/>
      <c r="AD12" s="1987"/>
      <c r="AE12" s="1987"/>
      <c r="AF12" s="1987"/>
      <c r="AG12" s="323"/>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c r="BQ12" s="274"/>
      <c r="BR12" s="274"/>
      <c r="BS12" s="274"/>
      <c r="BT12" s="274"/>
      <c r="BU12" s="274"/>
      <c r="BV12" s="274"/>
      <c r="BW12" s="274"/>
      <c r="BX12" s="274"/>
      <c r="BY12" s="274"/>
      <c r="BZ12" s="274"/>
      <c r="CA12" s="274"/>
      <c r="CB12" s="274"/>
      <c r="CC12" s="274"/>
      <c r="CD12" s="274"/>
      <c r="CE12" s="274"/>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274"/>
      <c r="DI12" s="274"/>
      <c r="DJ12" s="274"/>
      <c r="DK12" s="274"/>
      <c r="DL12" s="274"/>
      <c r="DM12" s="274"/>
      <c r="DN12" s="274"/>
      <c r="DO12" s="274"/>
      <c r="DP12" s="274"/>
      <c r="DQ12" s="274"/>
      <c r="DR12" s="274"/>
      <c r="DS12" s="274"/>
      <c r="DT12" s="274"/>
      <c r="DU12" s="274"/>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4"/>
      <c r="FA12" s="274"/>
      <c r="FB12" s="274"/>
    </row>
    <row r="13" spans="1:158" ht="12">
      <c r="A13" s="308"/>
      <c r="B13" s="309" t="s">
        <v>36</v>
      </c>
      <c r="C13" s="1948">
        <v>88817</v>
      </c>
      <c r="D13" s="1948">
        <v>121305</v>
      </c>
      <c r="E13" s="1948">
        <v>90257</v>
      </c>
      <c r="F13" s="1948"/>
      <c r="G13" s="1948">
        <v>150564</v>
      </c>
      <c r="H13" s="1948">
        <v>244850</v>
      </c>
      <c r="I13" s="1948"/>
      <c r="J13" s="1983">
        <v>36.27</v>
      </c>
      <c r="K13" s="317"/>
      <c r="L13" s="274"/>
      <c r="M13" s="274"/>
      <c r="N13" s="323"/>
      <c r="O13" s="323"/>
      <c r="P13" s="1987"/>
      <c r="Q13" s="1987"/>
      <c r="R13" s="1987"/>
      <c r="S13" s="1987"/>
      <c r="T13" s="1987"/>
      <c r="U13" s="1987"/>
      <c r="V13" s="1987"/>
      <c r="W13" s="1987"/>
      <c r="X13" s="1987"/>
      <c r="Y13" s="1987"/>
      <c r="Z13" s="1987"/>
      <c r="AA13" s="1987"/>
      <c r="AB13" s="1987"/>
      <c r="AC13" s="1987"/>
      <c r="AD13" s="1987"/>
      <c r="AE13" s="1987"/>
      <c r="AF13" s="1987"/>
      <c r="AG13" s="323"/>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c r="BU13" s="274"/>
      <c r="BV13" s="274"/>
      <c r="BW13" s="274"/>
      <c r="BX13" s="274"/>
      <c r="BY13" s="274"/>
      <c r="BZ13" s="274"/>
      <c r="CA13" s="274"/>
      <c r="CB13" s="274"/>
      <c r="CC13" s="274"/>
      <c r="CD13" s="274"/>
      <c r="CE13" s="274"/>
      <c r="CF13" s="274"/>
      <c r="CG13" s="274"/>
      <c r="CH13" s="274"/>
      <c r="CI13" s="274"/>
      <c r="CJ13" s="274"/>
      <c r="CK13" s="274"/>
      <c r="CL13" s="274"/>
      <c r="CM13" s="274"/>
      <c r="CN13" s="274"/>
      <c r="CO13" s="274"/>
      <c r="CP13" s="274"/>
      <c r="CQ13" s="274"/>
      <c r="CR13" s="274"/>
      <c r="CS13" s="274"/>
      <c r="CT13" s="274"/>
      <c r="CU13" s="274"/>
      <c r="CV13" s="274"/>
      <c r="CW13" s="274"/>
      <c r="CX13" s="274"/>
      <c r="CY13" s="274"/>
      <c r="CZ13" s="274"/>
      <c r="DA13" s="274"/>
      <c r="DB13" s="274"/>
      <c r="DC13" s="274"/>
      <c r="DD13" s="274"/>
      <c r="DE13" s="274"/>
      <c r="DF13" s="274"/>
      <c r="DG13" s="274"/>
      <c r="DH13" s="274"/>
      <c r="DI13" s="274"/>
      <c r="DJ13" s="274"/>
      <c r="DK13" s="274"/>
      <c r="DL13" s="274"/>
      <c r="DM13" s="274"/>
      <c r="DN13" s="274"/>
      <c r="DO13" s="274"/>
      <c r="DP13" s="274"/>
      <c r="DQ13" s="274"/>
      <c r="DR13" s="274"/>
      <c r="DS13" s="274"/>
      <c r="DT13" s="274"/>
      <c r="DU13" s="274"/>
      <c r="DV13" s="274"/>
      <c r="DW13" s="274"/>
      <c r="DX13" s="274"/>
      <c r="DY13" s="274"/>
      <c r="DZ13" s="274"/>
      <c r="EA13" s="274"/>
      <c r="EB13" s="274"/>
      <c r="EC13" s="274"/>
      <c r="ED13" s="274"/>
      <c r="EE13" s="274"/>
      <c r="EF13" s="274"/>
      <c r="EG13" s="274"/>
      <c r="EH13" s="274"/>
      <c r="EI13" s="274"/>
      <c r="EJ13" s="274"/>
      <c r="EK13" s="274"/>
      <c r="EL13" s="274"/>
      <c r="EM13" s="274"/>
      <c r="EN13" s="274"/>
      <c r="EO13" s="274"/>
      <c r="EP13" s="274"/>
      <c r="EQ13" s="274"/>
      <c r="ER13" s="274"/>
      <c r="ES13" s="274"/>
      <c r="ET13" s="274"/>
      <c r="EU13" s="274"/>
      <c r="EV13" s="274"/>
      <c r="EW13" s="274"/>
      <c r="EX13" s="274"/>
      <c r="EY13" s="274"/>
      <c r="EZ13" s="274"/>
      <c r="FA13" s="274"/>
      <c r="FB13" s="274"/>
    </row>
    <row r="14" spans="1:158" ht="12">
      <c r="A14" s="308"/>
      <c r="B14" s="309" t="s">
        <v>38</v>
      </c>
      <c r="C14" s="1948">
        <v>138580</v>
      </c>
      <c r="D14" s="1948"/>
      <c r="E14" s="1948">
        <v>138580</v>
      </c>
      <c r="F14" s="1948"/>
      <c r="G14" s="1948">
        <v>292148</v>
      </c>
      <c r="H14" s="1948">
        <v>241763</v>
      </c>
      <c r="I14" s="1948"/>
      <c r="J14" s="1983">
        <v>57.32</v>
      </c>
      <c r="K14" s="317"/>
      <c r="L14" s="274"/>
      <c r="M14" s="274"/>
      <c r="N14" s="323"/>
      <c r="O14" s="323"/>
      <c r="P14" s="1987"/>
      <c r="Q14" s="1987"/>
      <c r="R14" s="1987"/>
      <c r="S14" s="1987"/>
      <c r="T14" s="1987"/>
      <c r="U14" s="1987"/>
      <c r="V14" s="1987"/>
      <c r="W14" s="1987"/>
      <c r="X14" s="1987"/>
      <c r="Y14" s="1987"/>
      <c r="Z14" s="1987"/>
      <c r="AA14" s="1987"/>
      <c r="AB14" s="1987"/>
      <c r="AC14" s="1987"/>
      <c r="AD14" s="1987"/>
      <c r="AE14" s="1987"/>
      <c r="AF14" s="1987"/>
      <c r="AG14" s="323"/>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4"/>
      <c r="BW14" s="274"/>
      <c r="BX14" s="274"/>
      <c r="BY14" s="274"/>
      <c r="BZ14" s="274"/>
      <c r="CA14" s="274"/>
      <c r="CB14" s="274"/>
      <c r="CC14" s="274"/>
      <c r="CD14" s="274"/>
      <c r="CE14" s="274"/>
      <c r="CF14" s="274"/>
      <c r="CG14" s="274"/>
      <c r="CH14" s="274"/>
      <c r="CI14" s="274"/>
      <c r="CJ14" s="274"/>
      <c r="CK14" s="274"/>
      <c r="CL14" s="274"/>
      <c r="CM14" s="274"/>
      <c r="CN14" s="274"/>
      <c r="CO14" s="274"/>
      <c r="CP14" s="274"/>
      <c r="CQ14" s="274"/>
      <c r="CR14" s="274"/>
      <c r="CS14" s="274"/>
      <c r="CT14" s="274"/>
      <c r="CU14" s="274"/>
      <c r="CV14" s="274"/>
      <c r="CW14" s="274"/>
      <c r="CX14" s="274"/>
      <c r="CY14" s="274"/>
      <c r="CZ14" s="274"/>
      <c r="DA14" s="274"/>
      <c r="DB14" s="274"/>
      <c r="DC14" s="274"/>
      <c r="DD14" s="274"/>
      <c r="DE14" s="274"/>
      <c r="DF14" s="274"/>
      <c r="DG14" s="274"/>
      <c r="DH14" s="274"/>
      <c r="DI14" s="274"/>
      <c r="DJ14" s="274"/>
      <c r="DK14" s="274"/>
      <c r="DL14" s="274"/>
      <c r="DM14" s="274"/>
      <c r="DN14" s="274"/>
      <c r="DO14" s="274"/>
      <c r="DP14" s="274"/>
      <c r="DQ14" s="274"/>
      <c r="DR14" s="274"/>
      <c r="DS14" s="274"/>
      <c r="DT14" s="274"/>
      <c r="DU14" s="274"/>
      <c r="DV14" s="274"/>
      <c r="DW14" s="274"/>
      <c r="DX14" s="274"/>
      <c r="DY14" s="274"/>
      <c r="DZ14" s="274"/>
      <c r="EA14" s="274"/>
      <c r="EB14" s="274"/>
      <c r="EC14" s="274"/>
      <c r="ED14" s="274"/>
      <c r="EE14" s="274"/>
      <c r="EF14" s="274"/>
      <c r="EG14" s="274"/>
      <c r="EH14" s="274"/>
      <c r="EI14" s="274"/>
      <c r="EJ14" s="274"/>
      <c r="EK14" s="274"/>
      <c r="EL14" s="274"/>
      <c r="EM14" s="274"/>
      <c r="EN14" s="274"/>
      <c r="EO14" s="274"/>
      <c r="EP14" s="274"/>
      <c r="EQ14" s="274"/>
      <c r="ER14" s="274"/>
      <c r="ES14" s="274"/>
      <c r="ET14" s="274"/>
      <c r="EU14" s="274"/>
      <c r="EV14" s="274"/>
      <c r="EW14" s="274"/>
      <c r="EX14" s="274"/>
      <c r="EY14" s="274"/>
      <c r="EZ14" s="274"/>
      <c r="FA14" s="274"/>
      <c r="FB14" s="274"/>
    </row>
    <row r="15" spans="1:158" ht="12" customHeight="1">
      <c r="A15" s="308"/>
      <c r="B15" s="308"/>
      <c r="C15" s="1948"/>
      <c r="D15" s="1948"/>
      <c r="E15" s="1948"/>
      <c r="F15" s="1948"/>
      <c r="G15" s="1948"/>
      <c r="H15" s="1948"/>
      <c r="I15" s="1948"/>
      <c r="J15" s="1983"/>
      <c r="K15" s="317"/>
      <c r="L15" s="274"/>
      <c r="M15" s="274"/>
      <c r="N15" s="323"/>
      <c r="O15" s="323"/>
      <c r="P15" s="323"/>
      <c r="Q15" s="323"/>
      <c r="R15" s="323"/>
      <c r="S15" s="323"/>
      <c r="T15" s="323"/>
      <c r="U15" s="323"/>
      <c r="V15" s="323"/>
      <c r="W15" s="322"/>
      <c r="X15" s="322"/>
      <c r="Y15" s="322"/>
      <c r="Z15" s="322"/>
      <c r="AA15" s="322"/>
      <c r="AB15" s="322"/>
      <c r="AC15" s="322"/>
      <c r="AD15" s="322"/>
      <c r="AE15" s="322"/>
      <c r="AF15" s="322"/>
      <c r="AG15" s="323"/>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c r="BX15" s="274"/>
      <c r="BY15" s="274"/>
      <c r="BZ15" s="274"/>
      <c r="CA15" s="274"/>
      <c r="CB15" s="274"/>
      <c r="CC15" s="27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4"/>
      <c r="DK15" s="274"/>
      <c r="DL15" s="274"/>
      <c r="DM15" s="274"/>
      <c r="DN15" s="274"/>
      <c r="DO15" s="274"/>
      <c r="DP15" s="274"/>
      <c r="DQ15" s="274"/>
      <c r="DR15" s="274"/>
      <c r="DS15" s="274"/>
      <c r="DT15" s="274"/>
      <c r="DU15" s="274"/>
      <c r="DV15" s="274"/>
      <c r="DW15" s="274"/>
      <c r="DX15" s="274"/>
      <c r="DY15" s="274"/>
      <c r="DZ15" s="274"/>
      <c r="EA15" s="274"/>
      <c r="EB15" s="274"/>
      <c r="EC15" s="274"/>
      <c r="ED15" s="274"/>
      <c r="EE15" s="274"/>
      <c r="EF15" s="274"/>
      <c r="EG15" s="274"/>
      <c r="EH15" s="274"/>
      <c r="EI15" s="274"/>
      <c r="EJ15" s="274"/>
      <c r="EK15" s="274"/>
      <c r="EL15" s="274"/>
      <c r="EM15" s="274"/>
      <c r="EN15" s="274"/>
      <c r="EO15" s="274"/>
      <c r="EP15" s="274"/>
      <c r="EQ15" s="274"/>
      <c r="ER15" s="274"/>
      <c r="ES15" s="274"/>
      <c r="ET15" s="274"/>
      <c r="EU15" s="274"/>
      <c r="EV15" s="274"/>
      <c r="EW15" s="274"/>
      <c r="EX15" s="274"/>
      <c r="EY15" s="274"/>
      <c r="EZ15" s="274"/>
      <c r="FA15" s="274"/>
      <c r="FB15" s="274"/>
    </row>
    <row r="16" spans="1:158" ht="12">
      <c r="A16" s="308">
        <v>1</v>
      </c>
      <c r="B16" s="332" t="s">
        <v>40</v>
      </c>
      <c r="C16" s="1948">
        <v>88350</v>
      </c>
      <c r="D16" s="1948">
        <v>132372</v>
      </c>
      <c r="E16" s="1948">
        <v>89516</v>
      </c>
      <c r="F16" s="1948">
        <v>24</v>
      </c>
      <c r="G16" s="1948">
        <v>143502</v>
      </c>
      <c r="H16" s="1948">
        <v>246472</v>
      </c>
      <c r="I16" s="1948">
        <v>22</v>
      </c>
      <c r="J16" s="1983">
        <v>35.85</v>
      </c>
      <c r="K16" s="317"/>
      <c r="L16" s="274"/>
      <c r="M16" s="274"/>
      <c r="N16" s="323"/>
      <c r="O16" s="1988"/>
      <c r="P16" s="1987"/>
      <c r="Q16" s="333"/>
      <c r="R16" s="333"/>
      <c r="S16" s="333"/>
      <c r="T16" s="1989"/>
      <c r="U16" s="1989"/>
      <c r="V16" s="1987"/>
      <c r="W16" s="1990"/>
      <c r="X16" s="1990"/>
      <c r="Y16" s="1990"/>
      <c r="Z16" s="1990"/>
      <c r="AA16" s="1990"/>
      <c r="AB16" s="1990"/>
      <c r="AC16" s="1990"/>
      <c r="AD16" s="1990"/>
      <c r="AE16" s="1990"/>
      <c r="AF16" s="1987"/>
      <c r="AG16" s="323"/>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274"/>
      <c r="BP16" s="274"/>
      <c r="BQ16" s="274"/>
      <c r="BR16" s="274"/>
      <c r="BS16" s="274"/>
      <c r="BT16" s="274"/>
      <c r="BU16" s="274"/>
      <c r="BV16" s="274"/>
      <c r="BW16" s="274"/>
      <c r="BX16" s="274"/>
      <c r="BY16" s="274"/>
      <c r="BZ16" s="274"/>
      <c r="CA16" s="274"/>
      <c r="CB16" s="274"/>
      <c r="CC16" s="274"/>
      <c r="CD16" s="274"/>
      <c r="CE16" s="274"/>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row>
    <row r="17" spans="1:158" ht="12">
      <c r="A17" s="308">
        <v>2</v>
      </c>
      <c r="B17" s="332" t="s">
        <v>41</v>
      </c>
      <c r="C17" s="1948">
        <v>83133</v>
      </c>
      <c r="D17" s="1948">
        <v>119294</v>
      </c>
      <c r="E17" s="1948">
        <v>84660</v>
      </c>
      <c r="F17" s="1948">
        <v>30</v>
      </c>
      <c r="G17" s="1948">
        <v>145977</v>
      </c>
      <c r="H17" s="1948">
        <v>243953</v>
      </c>
      <c r="I17" s="1948">
        <v>27</v>
      </c>
      <c r="J17" s="1983">
        <v>34.08</v>
      </c>
      <c r="K17" s="317"/>
      <c r="L17" s="274"/>
      <c r="M17" s="274"/>
      <c r="N17" s="323"/>
      <c r="O17" s="1988"/>
      <c r="P17" s="1987"/>
      <c r="Q17" s="333"/>
      <c r="R17" s="333"/>
      <c r="S17" s="333"/>
      <c r="T17" s="1989"/>
      <c r="U17" s="1989"/>
      <c r="V17" s="1987"/>
      <c r="W17" s="1990"/>
      <c r="X17" s="1990"/>
      <c r="Y17" s="1990"/>
      <c r="Z17" s="1990"/>
      <c r="AA17" s="1990"/>
      <c r="AB17" s="1990"/>
      <c r="AC17" s="1990"/>
      <c r="AD17" s="1990"/>
      <c r="AE17" s="1990"/>
      <c r="AF17" s="1987"/>
      <c r="AG17" s="323"/>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row>
    <row r="18" spans="1:158" ht="12">
      <c r="A18" s="308">
        <v>3</v>
      </c>
      <c r="B18" s="332" t="s">
        <v>42</v>
      </c>
      <c r="C18" s="1948">
        <v>91798</v>
      </c>
      <c r="D18" s="1948">
        <v>136580</v>
      </c>
      <c r="E18" s="1948">
        <v>93672</v>
      </c>
      <c r="F18" s="1948">
        <v>16</v>
      </c>
      <c r="G18" s="1948">
        <v>151379</v>
      </c>
      <c r="H18" s="1948">
        <v>253838</v>
      </c>
      <c r="I18" s="1948">
        <v>15</v>
      </c>
      <c r="J18" s="1983">
        <v>36.16</v>
      </c>
      <c r="K18" s="317"/>
      <c r="L18" s="274"/>
      <c r="M18" s="274"/>
      <c r="N18" s="323"/>
      <c r="O18" s="1988"/>
      <c r="P18" s="1987"/>
      <c r="Q18" s="333"/>
      <c r="R18" s="333"/>
      <c r="S18" s="333"/>
      <c r="T18" s="1989"/>
      <c r="U18" s="1989"/>
      <c r="V18" s="1987"/>
      <c r="W18" s="1990"/>
      <c r="X18" s="1990"/>
      <c r="Y18" s="1990"/>
      <c r="Z18" s="1990"/>
      <c r="AA18" s="1990"/>
      <c r="AB18" s="1990"/>
      <c r="AC18" s="1990"/>
      <c r="AD18" s="1990"/>
      <c r="AE18" s="1990"/>
      <c r="AF18" s="1987"/>
      <c r="AG18" s="323"/>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274"/>
      <c r="BH18" s="274"/>
      <c r="BI18" s="274"/>
      <c r="BJ18" s="274"/>
      <c r="BK18" s="274"/>
      <c r="BL18" s="274"/>
      <c r="BM18" s="274"/>
      <c r="BN18" s="274"/>
      <c r="BO18" s="274"/>
      <c r="BP18" s="274"/>
      <c r="BQ18" s="274"/>
      <c r="BR18" s="274"/>
      <c r="BS18" s="274"/>
      <c r="BT18" s="274"/>
      <c r="BU18" s="274"/>
      <c r="BV18" s="274"/>
      <c r="BW18" s="274"/>
      <c r="BX18" s="274"/>
      <c r="BY18" s="274"/>
      <c r="BZ18" s="274"/>
      <c r="CA18" s="274"/>
      <c r="CB18" s="274"/>
      <c r="CC18" s="27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4"/>
      <c r="DQ18" s="274"/>
      <c r="DR18" s="274"/>
      <c r="DS18" s="274"/>
      <c r="DT18" s="274"/>
      <c r="DU18" s="274"/>
      <c r="DV18" s="274"/>
      <c r="DW18" s="274"/>
      <c r="DX18" s="274"/>
      <c r="DY18" s="274"/>
      <c r="DZ18" s="274"/>
      <c r="EA18" s="274"/>
      <c r="EB18" s="274"/>
      <c r="EC18" s="274"/>
      <c r="ED18" s="274"/>
      <c r="EE18" s="274"/>
      <c r="EF18" s="274"/>
      <c r="EG18" s="274"/>
      <c r="EH18" s="274"/>
      <c r="EI18" s="274"/>
      <c r="EJ18" s="274"/>
      <c r="EK18" s="274"/>
      <c r="EL18" s="274"/>
      <c r="EM18" s="274"/>
      <c r="EN18" s="274"/>
      <c r="EO18" s="274"/>
      <c r="EP18" s="274"/>
      <c r="EQ18" s="274"/>
      <c r="ER18" s="274"/>
      <c r="ES18" s="274"/>
      <c r="ET18" s="274"/>
      <c r="EU18" s="274"/>
      <c r="EV18" s="274"/>
      <c r="EW18" s="274"/>
      <c r="EX18" s="274"/>
      <c r="EY18" s="274"/>
      <c r="EZ18" s="274"/>
      <c r="FA18" s="274"/>
      <c r="FB18" s="274"/>
    </row>
    <row r="19" spans="1:158" ht="12">
      <c r="A19" s="308">
        <v>4</v>
      </c>
      <c r="B19" s="332" t="s">
        <v>43</v>
      </c>
      <c r="C19" s="1948">
        <v>90077</v>
      </c>
      <c r="D19" s="1948">
        <v>121376</v>
      </c>
      <c r="E19" s="1948">
        <v>91744</v>
      </c>
      <c r="F19" s="1948">
        <v>19</v>
      </c>
      <c r="G19" s="1948">
        <v>152444</v>
      </c>
      <c r="H19" s="1948">
        <v>237032</v>
      </c>
      <c r="I19" s="1948">
        <v>33</v>
      </c>
      <c r="J19" s="1983">
        <v>38</v>
      </c>
      <c r="K19" s="317"/>
      <c r="L19" s="274"/>
      <c r="M19" s="274"/>
      <c r="N19" s="323"/>
      <c r="O19" s="1988"/>
      <c r="P19" s="1987"/>
      <c r="Q19" s="333"/>
      <c r="R19" s="333"/>
      <c r="S19" s="333"/>
      <c r="T19" s="1989"/>
      <c r="U19" s="1989"/>
      <c r="V19" s="1987"/>
      <c r="W19" s="1990"/>
      <c r="X19" s="1990"/>
      <c r="Y19" s="1990"/>
      <c r="Z19" s="1990"/>
      <c r="AA19" s="1990"/>
      <c r="AB19" s="1990"/>
      <c r="AC19" s="1990"/>
      <c r="AD19" s="1990"/>
      <c r="AE19" s="1990"/>
      <c r="AF19" s="1987"/>
      <c r="AG19" s="323"/>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c r="BQ19" s="274"/>
      <c r="BR19" s="274"/>
      <c r="BS19" s="274"/>
      <c r="BT19" s="274"/>
      <c r="BU19" s="274"/>
      <c r="BV19" s="274"/>
      <c r="BW19" s="274"/>
      <c r="BX19" s="274"/>
      <c r="BY19" s="274"/>
      <c r="BZ19" s="274"/>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DQ19" s="274"/>
      <c r="DR19" s="274"/>
      <c r="DS19" s="274"/>
      <c r="DT19" s="274"/>
      <c r="DU19" s="274"/>
      <c r="DV19" s="274"/>
      <c r="DW19" s="274"/>
      <c r="DX19" s="274"/>
      <c r="DY19" s="274"/>
      <c r="DZ19" s="274"/>
      <c r="EA19" s="274"/>
      <c r="EB19" s="274"/>
      <c r="EC19" s="274"/>
      <c r="ED19" s="274"/>
      <c r="EE19" s="274"/>
      <c r="EF19" s="274"/>
      <c r="EG19" s="274"/>
      <c r="EH19" s="274"/>
      <c r="EI19" s="274"/>
      <c r="EJ19" s="274"/>
      <c r="EK19" s="274"/>
      <c r="EL19" s="274"/>
      <c r="EM19" s="274"/>
      <c r="EN19" s="274"/>
      <c r="EO19" s="274"/>
      <c r="EP19" s="274"/>
      <c r="EQ19" s="274"/>
      <c r="ER19" s="274"/>
      <c r="ES19" s="274"/>
      <c r="ET19" s="274"/>
      <c r="EU19" s="274"/>
      <c r="EV19" s="274"/>
      <c r="EW19" s="274"/>
      <c r="EX19" s="274"/>
      <c r="EY19" s="274"/>
      <c r="EZ19" s="274"/>
      <c r="FA19" s="274"/>
      <c r="FB19" s="274"/>
    </row>
    <row r="20" spans="1:158" ht="12">
      <c r="A20" s="308">
        <v>5</v>
      </c>
      <c r="B20" s="332" t="s">
        <v>44</v>
      </c>
      <c r="C20" s="1948">
        <v>93058</v>
      </c>
      <c r="D20" s="1948">
        <v>114839</v>
      </c>
      <c r="E20" s="1948">
        <v>93885</v>
      </c>
      <c r="F20" s="1948">
        <v>14</v>
      </c>
      <c r="G20" s="1948">
        <v>152541</v>
      </c>
      <c r="H20" s="1948">
        <v>249911</v>
      </c>
      <c r="I20" s="1948">
        <v>20</v>
      </c>
      <c r="J20" s="1983">
        <v>37.24</v>
      </c>
      <c r="K20" s="317"/>
      <c r="L20" s="274"/>
      <c r="M20" s="274"/>
      <c r="N20" s="323"/>
      <c r="O20" s="1988"/>
      <c r="P20" s="1987"/>
      <c r="Q20" s="333"/>
      <c r="R20" s="333"/>
      <c r="S20" s="333"/>
      <c r="T20" s="1989"/>
      <c r="U20" s="1989"/>
      <c r="V20" s="1987"/>
      <c r="W20" s="1990"/>
      <c r="X20" s="1990"/>
      <c r="Y20" s="1990"/>
      <c r="Z20" s="1990"/>
      <c r="AA20" s="1990"/>
      <c r="AB20" s="1990"/>
      <c r="AC20" s="1990"/>
      <c r="AD20" s="1990"/>
      <c r="AE20" s="1990"/>
      <c r="AF20" s="1987"/>
      <c r="AG20" s="323"/>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4"/>
      <c r="BO20" s="274"/>
      <c r="BP20" s="274"/>
      <c r="BQ20" s="274"/>
      <c r="BR20" s="274"/>
      <c r="BS20" s="274"/>
      <c r="BT20" s="274"/>
      <c r="BU20" s="274"/>
      <c r="BV20" s="274"/>
      <c r="BW20" s="274"/>
      <c r="BX20" s="274"/>
      <c r="BY20" s="274"/>
      <c r="BZ20" s="274"/>
      <c r="CA20" s="274"/>
      <c r="CB20" s="274"/>
      <c r="CC20" s="274"/>
      <c r="CD20" s="274"/>
      <c r="CE20" s="274"/>
      <c r="CF20" s="274"/>
      <c r="CG20" s="274"/>
      <c r="CH20" s="274"/>
      <c r="CI20" s="274"/>
      <c r="CJ20" s="274"/>
      <c r="CK20" s="274"/>
      <c r="CL20" s="274"/>
      <c r="CM20" s="274"/>
      <c r="CN20" s="274"/>
      <c r="CO20" s="274"/>
      <c r="CP20" s="274"/>
      <c r="CQ20" s="274"/>
      <c r="CR20" s="274"/>
      <c r="CS20" s="274"/>
      <c r="CT20" s="274"/>
      <c r="CU20" s="274"/>
      <c r="CV20" s="274"/>
      <c r="CW20" s="274"/>
      <c r="CX20" s="274"/>
      <c r="CY20" s="274"/>
      <c r="CZ20" s="274"/>
      <c r="DA20" s="274"/>
      <c r="DB20" s="274"/>
      <c r="DC20" s="274"/>
      <c r="DD20" s="274"/>
      <c r="DE20" s="274"/>
      <c r="DF20" s="274"/>
      <c r="DG20" s="274"/>
      <c r="DH20" s="274"/>
      <c r="DI20" s="274"/>
      <c r="DJ20" s="274"/>
      <c r="DK20" s="274"/>
      <c r="DL20" s="274"/>
      <c r="DM20" s="274"/>
      <c r="DN20" s="274"/>
      <c r="DO20" s="274"/>
      <c r="DP20" s="274"/>
      <c r="DQ20" s="274"/>
      <c r="DR20" s="274"/>
      <c r="DS20" s="274"/>
      <c r="DT20" s="274"/>
      <c r="DU20" s="274"/>
      <c r="DV20" s="274"/>
      <c r="DW20" s="274"/>
      <c r="DX20" s="274"/>
      <c r="DY20" s="274"/>
      <c r="DZ20" s="274"/>
      <c r="EA20" s="274"/>
      <c r="EB20" s="274"/>
      <c r="EC20" s="274"/>
      <c r="ED20" s="274"/>
      <c r="EE20" s="274"/>
      <c r="EF20" s="274"/>
      <c r="EG20" s="274"/>
      <c r="EH20" s="274"/>
      <c r="EI20" s="274"/>
      <c r="EJ20" s="274"/>
      <c r="EK20" s="274"/>
      <c r="EL20" s="274"/>
      <c r="EM20" s="274"/>
      <c r="EN20" s="274"/>
      <c r="EO20" s="274"/>
      <c r="EP20" s="274"/>
      <c r="EQ20" s="274"/>
      <c r="ER20" s="274"/>
      <c r="ES20" s="274"/>
      <c r="ET20" s="274"/>
      <c r="EU20" s="274"/>
      <c r="EV20" s="274"/>
      <c r="EW20" s="274"/>
      <c r="EX20" s="274"/>
      <c r="EY20" s="274"/>
      <c r="EZ20" s="274"/>
      <c r="FA20" s="274"/>
      <c r="FB20" s="274"/>
    </row>
    <row r="21" spans="1:158" ht="12">
      <c r="A21" s="308">
        <v>6</v>
      </c>
      <c r="B21" s="332" t="s">
        <v>45</v>
      </c>
      <c r="C21" s="1948">
        <v>91225</v>
      </c>
      <c r="D21" s="1948">
        <v>112312</v>
      </c>
      <c r="E21" s="1948">
        <v>92623</v>
      </c>
      <c r="F21" s="1948">
        <v>18</v>
      </c>
      <c r="G21" s="1948">
        <v>159818</v>
      </c>
      <c r="H21" s="1948">
        <v>269154</v>
      </c>
      <c r="I21" s="1948">
        <v>7</v>
      </c>
      <c r="J21" s="1983">
        <v>33.89</v>
      </c>
      <c r="K21" s="317"/>
      <c r="L21" s="274"/>
      <c r="M21" s="274"/>
      <c r="N21" s="323"/>
      <c r="O21" s="1988"/>
      <c r="P21" s="1987"/>
      <c r="Q21" s="333"/>
      <c r="R21" s="333"/>
      <c r="S21" s="333"/>
      <c r="T21" s="1989"/>
      <c r="U21" s="1989"/>
      <c r="V21" s="1987"/>
      <c r="W21" s="1990"/>
      <c r="X21" s="1990"/>
      <c r="Y21" s="1990"/>
      <c r="Z21" s="1990"/>
      <c r="AA21" s="1990"/>
      <c r="AB21" s="1990"/>
      <c r="AC21" s="1990"/>
      <c r="AD21" s="1990"/>
      <c r="AE21" s="1990"/>
      <c r="AF21" s="1987"/>
      <c r="AG21" s="323"/>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4"/>
      <c r="CF21" s="274"/>
      <c r="CG21" s="274"/>
      <c r="CH21" s="274"/>
      <c r="CI21" s="274"/>
      <c r="CJ21" s="274"/>
      <c r="CK21" s="274"/>
      <c r="CL21" s="274"/>
      <c r="CM21" s="274"/>
      <c r="CN21" s="274"/>
      <c r="CO21" s="274"/>
      <c r="CP21" s="274"/>
      <c r="CQ21" s="274"/>
      <c r="CR21" s="274"/>
      <c r="CS21" s="274"/>
      <c r="CT21" s="274"/>
      <c r="CU21" s="274"/>
      <c r="CV21" s="274"/>
      <c r="CW21" s="274"/>
      <c r="CX21" s="274"/>
      <c r="CY21" s="274"/>
      <c r="CZ21" s="274"/>
      <c r="DA21" s="274"/>
      <c r="DB21" s="274"/>
      <c r="DC21" s="274"/>
      <c r="DD21" s="274"/>
      <c r="DE21" s="274"/>
      <c r="DF21" s="274"/>
      <c r="DG21" s="274"/>
      <c r="DH21" s="274"/>
      <c r="DI21" s="274"/>
      <c r="DJ21" s="274"/>
      <c r="DK21" s="274"/>
      <c r="DL21" s="274"/>
      <c r="DM21" s="274"/>
      <c r="DN21" s="274"/>
      <c r="DO21" s="274"/>
      <c r="DP21" s="274"/>
      <c r="DQ21" s="274"/>
      <c r="DR21" s="274"/>
      <c r="DS21" s="274"/>
      <c r="DT21" s="274"/>
      <c r="DU21" s="274"/>
      <c r="DV21" s="274"/>
      <c r="DW21" s="274"/>
      <c r="DX21" s="274"/>
      <c r="DY21" s="274"/>
      <c r="DZ21" s="274"/>
      <c r="EA21" s="274"/>
      <c r="EB21" s="274"/>
      <c r="EC21" s="274"/>
      <c r="ED21" s="274"/>
      <c r="EE21" s="274"/>
      <c r="EF21" s="274"/>
      <c r="EG21" s="274"/>
      <c r="EH21" s="274"/>
      <c r="EI21" s="274"/>
      <c r="EJ21" s="274"/>
      <c r="EK21" s="274"/>
      <c r="EL21" s="274"/>
      <c r="EM21" s="274"/>
      <c r="EN21" s="274"/>
      <c r="EO21" s="274"/>
      <c r="EP21" s="274"/>
      <c r="EQ21" s="274"/>
      <c r="ER21" s="274"/>
      <c r="ES21" s="274"/>
      <c r="ET21" s="274"/>
      <c r="EU21" s="274"/>
      <c r="EV21" s="274"/>
      <c r="EW21" s="274"/>
      <c r="EX21" s="274"/>
      <c r="EY21" s="274"/>
      <c r="EZ21" s="274"/>
      <c r="FA21" s="274"/>
      <c r="FB21" s="274"/>
    </row>
    <row r="22" spans="1:158" ht="12">
      <c r="A22" s="308">
        <v>7</v>
      </c>
      <c r="B22" s="332" t="s">
        <v>46</v>
      </c>
      <c r="C22" s="1948">
        <v>107808</v>
      </c>
      <c r="D22" s="1948">
        <v>127528</v>
      </c>
      <c r="E22" s="1948">
        <v>108667</v>
      </c>
      <c r="F22" s="1948">
        <v>1</v>
      </c>
      <c r="G22" s="1948">
        <v>176109</v>
      </c>
      <c r="H22" s="1948">
        <v>214544</v>
      </c>
      <c r="I22" s="1948">
        <v>47</v>
      </c>
      <c r="J22" s="1983">
        <v>50.25</v>
      </c>
      <c r="K22" s="317"/>
      <c r="L22" s="274"/>
      <c r="M22" s="274"/>
      <c r="N22" s="323"/>
      <c r="O22" s="1988"/>
      <c r="P22" s="1987"/>
      <c r="Q22" s="333"/>
      <c r="R22" s="333"/>
      <c r="S22" s="333"/>
      <c r="T22" s="1989"/>
      <c r="U22" s="1989"/>
      <c r="V22" s="1987"/>
      <c r="W22" s="1990"/>
      <c r="X22" s="1990"/>
      <c r="Y22" s="1990"/>
      <c r="Z22" s="1990"/>
      <c r="AA22" s="1990"/>
      <c r="AB22" s="1990"/>
      <c r="AC22" s="1990"/>
      <c r="AD22" s="1990"/>
      <c r="AE22" s="1990"/>
      <c r="AF22" s="1987"/>
      <c r="AG22" s="323"/>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c r="BM22" s="274"/>
      <c r="BN22" s="274"/>
      <c r="BO22" s="274"/>
      <c r="BP22" s="274"/>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4"/>
      <c r="EO22" s="274"/>
      <c r="EP22" s="274"/>
      <c r="EQ22" s="274"/>
      <c r="ER22" s="274"/>
      <c r="ES22" s="274"/>
      <c r="ET22" s="274"/>
      <c r="EU22" s="274"/>
      <c r="EV22" s="274"/>
      <c r="EW22" s="274"/>
      <c r="EX22" s="274"/>
      <c r="EY22" s="274"/>
      <c r="EZ22" s="274"/>
      <c r="FA22" s="274"/>
      <c r="FB22" s="274"/>
    </row>
    <row r="23" spans="1:158" ht="12">
      <c r="A23" s="308">
        <v>8</v>
      </c>
      <c r="B23" s="332" t="s">
        <v>47</v>
      </c>
      <c r="C23" s="1948">
        <v>91511</v>
      </c>
      <c r="D23" s="1948">
        <v>129481</v>
      </c>
      <c r="E23" s="1948">
        <v>93188</v>
      </c>
      <c r="F23" s="1948">
        <v>17</v>
      </c>
      <c r="G23" s="1948">
        <v>155759</v>
      </c>
      <c r="H23" s="1948">
        <v>241760</v>
      </c>
      <c r="I23" s="1948">
        <v>28</v>
      </c>
      <c r="J23" s="1983">
        <v>37.85</v>
      </c>
      <c r="K23" s="317"/>
      <c r="L23" s="274"/>
      <c r="M23" s="274"/>
      <c r="N23" s="323"/>
      <c r="O23" s="1988"/>
      <c r="P23" s="1987"/>
      <c r="Q23" s="333"/>
      <c r="R23" s="333"/>
      <c r="S23" s="333"/>
      <c r="T23" s="1989"/>
      <c r="U23" s="1989"/>
      <c r="V23" s="1987"/>
      <c r="W23" s="1990"/>
      <c r="X23" s="1990"/>
      <c r="Y23" s="1990"/>
      <c r="Z23" s="1990"/>
      <c r="AA23" s="1990"/>
      <c r="AB23" s="1990"/>
      <c r="AC23" s="1990"/>
      <c r="AD23" s="1990"/>
      <c r="AE23" s="1990"/>
      <c r="AF23" s="1987"/>
      <c r="AG23" s="323"/>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274"/>
      <c r="BH23" s="274"/>
      <c r="BI23" s="274"/>
      <c r="BJ23" s="274"/>
      <c r="BK23" s="274"/>
      <c r="BL23" s="274"/>
      <c r="BM23" s="274"/>
      <c r="BN23" s="274"/>
      <c r="BO23" s="274"/>
      <c r="BP23" s="274"/>
      <c r="BQ23" s="274"/>
      <c r="BR23" s="274"/>
      <c r="BS23" s="274"/>
      <c r="BT23" s="274"/>
      <c r="BU23" s="274"/>
      <c r="BV23" s="274"/>
      <c r="BW23" s="274"/>
      <c r="BX23" s="274"/>
      <c r="BY23" s="274"/>
      <c r="BZ23" s="274"/>
      <c r="CA23" s="274"/>
      <c r="CB23" s="274"/>
      <c r="CC23" s="274"/>
      <c r="CD23" s="274"/>
      <c r="CE23" s="274"/>
      <c r="CF23" s="274"/>
      <c r="CG23" s="274"/>
      <c r="CH23" s="274"/>
      <c r="CI23" s="274"/>
      <c r="CJ23" s="274"/>
      <c r="CK23" s="274"/>
      <c r="CL23" s="274"/>
      <c r="CM23" s="274"/>
      <c r="CN23" s="274"/>
      <c r="CO23" s="274"/>
      <c r="CP23" s="274"/>
      <c r="CQ23" s="274"/>
      <c r="CR23" s="274"/>
      <c r="CS23" s="274"/>
      <c r="CT23" s="274"/>
      <c r="CU23" s="274"/>
      <c r="CV23" s="274"/>
      <c r="CW23" s="274"/>
      <c r="CX23" s="274"/>
      <c r="CY23" s="274"/>
      <c r="CZ23" s="274"/>
      <c r="DA23" s="274"/>
      <c r="DB23" s="274"/>
      <c r="DC23" s="274"/>
      <c r="DD23" s="274"/>
      <c r="DE23" s="274"/>
      <c r="DF23" s="274"/>
      <c r="DG23" s="274"/>
      <c r="DH23" s="274"/>
      <c r="DI23" s="274"/>
      <c r="DJ23" s="274"/>
      <c r="DK23" s="274"/>
      <c r="DL23" s="274"/>
      <c r="DM23" s="274"/>
      <c r="DN23" s="274"/>
      <c r="DO23" s="274"/>
      <c r="DP23" s="274"/>
      <c r="DQ23" s="274"/>
      <c r="DR23" s="274"/>
      <c r="DS23" s="274"/>
      <c r="DT23" s="274"/>
      <c r="DU23" s="274"/>
      <c r="DV23" s="274"/>
      <c r="DW23" s="274"/>
      <c r="DX23" s="274"/>
      <c r="DY23" s="274"/>
      <c r="DZ23" s="274"/>
      <c r="EA23" s="274"/>
      <c r="EB23" s="274"/>
      <c r="EC23" s="274"/>
      <c r="ED23" s="274"/>
      <c r="EE23" s="274"/>
      <c r="EF23" s="274"/>
      <c r="EG23" s="274"/>
      <c r="EH23" s="274"/>
      <c r="EI23" s="274"/>
      <c r="EJ23" s="274"/>
      <c r="EK23" s="274"/>
      <c r="EL23" s="274"/>
      <c r="EM23" s="274"/>
      <c r="EN23" s="274"/>
      <c r="EO23" s="274"/>
      <c r="EP23" s="274"/>
      <c r="EQ23" s="274"/>
      <c r="ER23" s="274"/>
      <c r="ES23" s="274"/>
      <c r="ET23" s="274"/>
      <c r="EU23" s="274"/>
      <c r="EV23" s="274"/>
      <c r="EW23" s="274"/>
      <c r="EX23" s="274"/>
      <c r="EY23" s="274"/>
      <c r="EZ23" s="274"/>
      <c r="FA23" s="274"/>
      <c r="FB23" s="274"/>
    </row>
    <row r="24" spans="1:158" ht="12">
      <c r="A24" s="308">
        <v>9</v>
      </c>
      <c r="B24" s="332" t="s">
        <v>48</v>
      </c>
      <c r="C24" s="1948">
        <v>72574</v>
      </c>
      <c r="D24" s="1948">
        <v>99971</v>
      </c>
      <c r="E24" s="1948">
        <v>74468</v>
      </c>
      <c r="F24" s="1948">
        <v>41</v>
      </c>
      <c r="G24" s="1948">
        <v>124574</v>
      </c>
      <c r="H24" s="1948">
        <v>217746</v>
      </c>
      <c r="I24" s="1948">
        <v>46</v>
      </c>
      <c r="J24" s="1983">
        <v>33.33</v>
      </c>
      <c r="K24" s="317"/>
      <c r="L24" s="274"/>
      <c r="M24" s="274"/>
      <c r="N24" s="323"/>
      <c r="O24" s="1988"/>
      <c r="P24" s="1987"/>
      <c r="Q24" s="333"/>
      <c r="R24" s="333"/>
      <c r="S24" s="333"/>
      <c r="T24" s="1989"/>
      <c r="U24" s="1989"/>
      <c r="V24" s="1987"/>
      <c r="W24" s="1990"/>
      <c r="X24" s="1990"/>
      <c r="Y24" s="1990"/>
      <c r="Z24" s="1990"/>
      <c r="AA24" s="1990"/>
      <c r="AB24" s="1990"/>
      <c r="AC24" s="1990"/>
      <c r="AD24" s="1990"/>
      <c r="AE24" s="1990"/>
      <c r="AF24" s="1987"/>
      <c r="AG24" s="323"/>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4"/>
      <c r="DM24" s="274"/>
      <c r="DN24" s="274"/>
      <c r="DO24" s="274"/>
      <c r="DP24" s="274"/>
      <c r="DQ24" s="274"/>
      <c r="DR24" s="274"/>
      <c r="DS24" s="274"/>
      <c r="DT24" s="274"/>
      <c r="DU24" s="274"/>
      <c r="DV24" s="274"/>
      <c r="DW24" s="274"/>
      <c r="DX24" s="274"/>
      <c r="DY24" s="274"/>
      <c r="DZ24" s="274"/>
      <c r="EA24" s="274"/>
      <c r="EB24" s="274"/>
      <c r="EC24" s="274"/>
      <c r="ED24" s="274"/>
      <c r="EE24" s="274"/>
      <c r="EF24" s="274"/>
      <c r="EG24" s="274"/>
      <c r="EH24" s="274"/>
      <c r="EI24" s="274"/>
      <c r="EJ24" s="274"/>
      <c r="EK24" s="274"/>
      <c r="EL24" s="274"/>
      <c r="EM24" s="274"/>
      <c r="EN24" s="274"/>
      <c r="EO24" s="274"/>
      <c r="EP24" s="274"/>
      <c r="EQ24" s="274"/>
      <c r="ER24" s="274"/>
      <c r="ES24" s="274"/>
      <c r="ET24" s="274"/>
      <c r="EU24" s="274"/>
      <c r="EV24" s="274"/>
      <c r="EW24" s="274"/>
      <c r="EX24" s="274"/>
      <c r="EY24" s="274"/>
      <c r="EZ24" s="274"/>
      <c r="FA24" s="274"/>
      <c r="FB24" s="274"/>
    </row>
    <row r="25" spans="1:158" ht="12" customHeight="1">
      <c r="A25" s="308">
        <v>11</v>
      </c>
      <c r="B25" s="332" t="s">
        <v>50</v>
      </c>
      <c r="C25" s="1948">
        <v>82367</v>
      </c>
      <c r="D25" s="1948">
        <v>113539</v>
      </c>
      <c r="E25" s="1948">
        <v>83698</v>
      </c>
      <c r="F25" s="1948">
        <v>31</v>
      </c>
      <c r="G25" s="1948">
        <v>143652</v>
      </c>
      <c r="H25" s="1948">
        <v>234292</v>
      </c>
      <c r="I25" s="1948">
        <v>37</v>
      </c>
      <c r="J25" s="1983">
        <v>35.16</v>
      </c>
      <c r="K25" s="317"/>
      <c r="L25" s="274"/>
      <c r="M25" s="274"/>
      <c r="N25" s="323"/>
      <c r="O25" s="1988"/>
      <c r="P25" s="1987"/>
      <c r="Q25" s="333"/>
      <c r="R25" s="333"/>
      <c r="S25" s="333"/>
      <c r="T25" s="1989"/>
      <c r="U25" s="1989"/>
      <c r="V25" s="1987"/>
      <c r="W25" s="1990"/>
      <c r="X25" s="1990"/>
      <c r="Y25" s="1990"/>
      <c r="Z25" s="1990"/>
      <c r="AA25" s="1990"/>
      <c r="AB25" s="1990"/>
      <c r="AC25" s="1990"/>
      <c r="AD25" s="1990"/>
      <c r="AE25" s="1990"/>
      <c r="AF25" s="1987"/>
      <c r="AG25" s="323"/>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4"/>
      <c r="CN25" s="274"/>
      <c r="CO25" s="274"/>
      <c r="CP25" s="274"/>
      <c r="CQ25" s="274"/>
      <c r="CR25" s="274"/>
      <c r="CS25" s="274"/>
      <c r="CT25" s="274"/>
      <c r="CU25" s="274"/>
      <c r="CV25" s="274"/>
      <c r="CW25" s="274"/>
      <c r="CX25" s="274"/>
      <c r="CY25" s="274"/>
      <c r="CZ25" s="274"/>
      <c r="DA25" s="274"/>
      <c r="DB25" s="274"/>
      <c r="DC25" s="274"/>
      <c r="DD25" s="274"/>
      <c r="DE25" s="274"/>
      <c r="DF25" s="274"/>
      <c r="DG25" s="274"/>
      <c r="DH25" s="274"/>
      <c r="DI25" s="274"/>
      <c r="DJ25" s="274"/>
      <c r="DK25" s="274"/>
      <c r="DL25" s="274"/>
      <c r="DM25" s="274"/>
      <c r="DN25" s="274"/>
      <c r="DO25" s="274"/>
      <c r="DP25" s="274"/>
      <c r="DQ25" s="274"/>
      <c r="DR25" s="274"/>
      <c r="DS25" s="274"/>
      <c r="DT25" s="274"/>
      <c r="DU25" s="274"/>
      <c r="DV25" s="274"/>
      <c r="DW25" s="274"/>
      <c r="DX25" s="274"/>
      <c r="DY25" s="274"/>
      <c r="DZ25" s="274"/>
      <c r="EA25" s="274"/>
      <c r="EB25" s="274"/>
      <c r="EC25" s="274"/>
      <c r="ED25" s="274"/>
      <c r="EE25" s="274"/>
      <c r="EF25" s="274"/>
      <c r="EG25" s="274"/>
      <c r="EH25" s="274"/>
      <c r="EI25" s="274"/>
      <c r="EJ25" s="274"/>
      <c r="EK25" s="274"/>
      <c r="EL25" s="274"/>
      <c r="EM25" s="274"/>
      <c r="EN25" s="274"/>
      <c r="EO25" s="274"/>
      <c r="EP25" s="274"/>
      <c r="EQ25" s="274"/>
      <c r="ER25" s="274"/>
      <c r="ES25" s="274"/>
      <c r="ET25" s="274"/>
      <c r="EU25" s="274"/>
      <c r="EV25" s="274"/>
      <c r="EW25" s="274"/>
      <c r="EX25" s="274"/>
      <c r="EY25" s="274"/>
      <c r="EZ25" s="274"/>
      <c r="FA25" s="274"/>
      <c r="FB25" s="274"/>
    </row>
    <row r="26" spans="1:158" ht="12.75" customHeight="1">
      <c r="A26" s="308">
        <v>13</v>
      </c>
      <c r="B26" s="332" t="s">
        <v>51</v>
      </c>
      <c r="C26" s="1948">
        <v>73881</v>
      </c>
      <c r="D26" s="1948">
        <v>91962</v>
      </c>
      <c r="E26" s="1948">
        <v>75226</v>
      </c>
      <c r="F26" s="1948">
        <v>40</v>
      </c>
      <c r="G26" s="1948">
        <v>127613</v>
      </c>
      <c r="H26" s="1948">
        <v>252565</v>
      </c>
      <c r="I26" s="1948">
        <v>17</v>
      </c>
      <c r="J26" s="1983">
        <v>29.25</v>
      </c>
      <c r="K26" s="317"/>
      <c r="L26" s="274"/>
      <c r="M26" s="274"/>
      <c r="N26" s="323"/>
      <c r="O26" s="1988"/>
      <c r="P26" s="1987"/>
      <c r="Q26" s="333"/>
      <c r="R26" s="333"/>
      <c r="S26" s="333"/>
      <c r="T26" s="1989"/>
      <c r="U26" s="1989"/>
      <c r="V26" s="1987"/>
      <c r="W26" s="1990"/>
      <c r="X26" s="1990"/>
      <c r="Y26" s="1990"/>
      <c r="Z26" s="1990"/>
      <c r="AA26" s="1990"/>
      <c r="AB26" s="1990"/>
      <c r="AC26" s="1990"/>
      <c r="AD26" s="1990"/>
      <c r="AE26" s="1990"/>
      <c r="AF26" s="1987"/>
      <c r="AG26" s="323"/>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c r="BX26" s="274"/>
      <c r="BY26" s="274"/>
      <c r="BZ26" s="274"/>
      <c r="CA26" s="274"/>
      <c r="CB26" s="274"/>
      <c r="CC26" s="274"/>
      <c r="CD26" s="274"/>
      <c r="CE26" s="274"/>
      <c r="CF26" s="274"/>
      <c r="CG26" s="274"/>
      <c r="CH26" s="274"/>
      <c r="CI26" s="274"/>
      <c r="CJ26" s="274"/>
      <c r="CK26" s="274"/>
      <c r="CL26" s="274"/>
      <c r="CM26" s="274"/>
      <c r="CN26" s="274"/>
      <c r="CO26" s="274"/>
      <c r="CP26" s="274"/>
      <c r="CQ26" s="274"/>
      <c r="CR26" s="274"/>
      <c r="CS26" s="274"/>
      <c r="CT26" s="274"/>
      <c r="CU26" s="274"/>
      <c r="CV26" s="274"/>
      <c r="CW26" s="274"/>
      <c r="CX26" s="274"/>
      <c r="CY26" s="274"/>
      <c r="CZ26" s="274"/>
      <c r="DA26" s="274"/>
      <c r="DB26" s="274"/>
      <c r="DC26" s="274"/>
      <c r="DD26" s="274"/>
      <c r="DE26" s="274"/>
      <c r="DF26" s="274"/>
      <c r="DG26" s="274"/>
      <c r="DH26" s="274"/>
      <c r="DI26" s="274"/>
      <c r="DJ26" s="274"/>
      <c r="DK26" s="274"/>
      <c r="DL26" s="274"/>
      <c r="DM26" s="274"/>
      <c r="DN26" s="274"/>
      <c r="DO26" s="274"/>
      <c r="DP26" s="274"/>
      <c r="DQ26" s="274"/>
      <c r="DR26" s="274"/>
      <c r="DS26" s="274"/>
      <c r="DT26" s="274"/>
      <c r="DU26" s="274"/>
      <c r="DV26" s="274"/>
      <c r="DW26" s="274"/>
      <c r="DX26" s="274"/>
      <c r="DY26" s="274"/>
      <c r="DZ26" s="274"/>
      <c r="EA26" s="274"/>
      <c r="EB26" s="274"/>
      <c r="EC26" s="274"/>
      <c r="ED26" s="274"/>
      <c r="EE26" s="274"/>
      <c r="EF26" s="274"/>
      <c r="EG26" s="274"/>
      <c r="EH26" s="274"/>
      <c r="EI26" s="274"/>
      <c r="EJ26" s="274"/>
      <c r="EK26" s="274"/>
      <c r="EL26" s="274"/>
      <c r="EM26" s="274"/>
      <c r="EN26" s="274"/>
      <c r="EO26" s="274"/>
      <c r="EP26" s="274"/>
      <c r="EQ26" s="274"/>
      <c r="ER26" s="274"/>
      <c r="ES26" s="274"/>
      <c r="ET26" s="274"/>
      <c r="EU26" s="274"/>
      <c r="EV26" s="274"/>
      <c r="EW26" s="274"/>
      <c r="EX26" s="274"/>
      <c r="EY26" s="274"/>
      <c r="EZ26" s="274"/>
      <c r="FA26" s="274"/>
      <c r="FB26" s="274"/>
    </row>
    <row r="27" spans="1:158" ht="12">
      <c r="A27" s="308">
        <v>14</v>
      </c>
      <c r="B27" s="332" t="s">
        <v>52</v>
      </c>
      <c r="C27" s="1948">
        <v>89763</v>
      </c>
      <c r="D27" s="1948">
        <v>116197</v>
      </c>
      <c r="E27" s="1948">
        <v>91035</v>
      </c>
      <c r="F27" s="1948">
        <v>21</v>
      </c>
      <c r="G27" s="1948">
        <v>157901</v>
      </c>
      <c r="H27" s="1948">
        <v>253336</v>
      </c>
      <c r="I27" s="1948">
        <v>16</v>
      </c>
      <c r="J27" s="1983">
        <v>35.43</v>
      </c>
      <c r="K27" s="317"/>
      <c r="L27" s="274"/>
      <c r="M27" s="274"/>
      <c r="N27" s="323"/>
      <c r="O27" s="1988"/>
      <c r="P27" s="1987"/>
      <c r="Q27" s="333"/>
      <c r="R27" s="333"/>
      <c r="S27" s="333"/>
      <c r="T27" s="1989"/>
      <c r="U27" s="1989"/>
      <c r="V27" s="1987"/>
      <c r="W27" s="1990"/>
      <c r="X27" s="1990"/>
      <c r="Y27" s="1990"/>
      <c r="Z27" s="1990"/>
      <c r="AA27" s="1990"/>
      <c r="AB27" s="1990"/>
      <c r="AC27" s="1990"/>
      <c r="AD27" s="1990"/>
      <c r="AE27" s="1990"/>
      <c r="AF27" s="1987"/>
      <c r="AG27" s="323"/>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4"/>
      <c r="BR27" s="274"/>
      <c r="BS27" s="274"/>
      <c r="BT27" s="274"/>
      <c r="BU27" s="274"/>
      <c r="BV27" s="274"/>
      <c r="BW27" s="274"/>
      <c r="BX27" s="274"/>
      <c r="BY27" s="274"/>
      <c r="BZ27" s="274"/>
      <c r="CA27" s="274"/>
      <c r="CB27" s="274"/>
      <c r="CC27" s="274"/>
      <c r="CD27" s="274"/>
      <c r="CE27" s="274"/>
      <c r="CF27" s="274"/>
      <c r="CG27" s="274"/>
      <c r="CH27" s="274"/>
      <c r="CI27" s="274"/>
      <c r="CJ27" s="274"/>
      <c r="CK27" s="274"/>
      <c r="CL27" s="274"/>
      <c r="CM27" s="274"/>
      <c r="CN27" s="274"/>
      <c r="CO27" s="274"/>
      <c r="CP27" s="274"/>
      <c r="CQ27" s="274"/>
      <c r="CR27" s="274"/>
      <c r="CS27" s="274"/>
      <c r="CT27" s="274"/>
      <c r="CU27" s="274"/>
      <c r="CV27" s="274"/>
      <c r="CW27" s="274"/>
      <c r="CX27" s="274"/>
      <c r="CY27" s="274"/>
      <c r="CZ27" s="274"/>
      <c r="DA27" s="274"/>
      <c r="DB27" s="274"/>
      <c r="DC27" s="274"/>
      <c r="DD27" s="274"/>
      <c r="DE27" s="274"/>
      <c r="DF27" s="274"/>
      <c r="DG27" s="274"/>
      <c r="DH27" s="274"/>
      <c r="DI27" s="274"/>
      <c r="DJ27" s="274"/>
      <c r="DK27" s="274"/>
      <c r="DL27" s="274"/>
      <c r="DM27" s="274"/>
      <c r="DN27" s="274"/>
      <c r="DO27" s="274"/>
      <c r="DP27" s="274"/>
      <c r="DQ27" s="274"/>
      <c r="DR27" s="274"/>
      <c r="DS27" s="274"/>
      <c r="DT27" s="274"/>
      <c r="DU27" s="274"/>
      <c r="DV27" s="274"/>
      <c r="DW27" s="274"/>
      <c r="DX27" s="274"/>
      <c r="DY27" s="274"/>
      <c r="DZ27" s="274"/>
      <c r="EA27" s="274"/>
      <c r="EB27" s="274"/>
      <c r="EC27" s="274"/>
      <c r="ED27" s="274"/>
      <c r="EE27" s="274"/>
      <c r="EF27" s="274"/>
      <c r="EG27" s="274"/>
      <c r="EH27" s="274"/>
      <c r="EI27" s="274"/>
      <c r="EJ27" s="274"/>
      <c r="EK27" s="274"/>
      <c r="EL27" s="274"/>
      <c r="EM27" s="274"/>
      <c r="EN27" s="274"/>
      <c r="EO27" s="274"/>
      <c r="EP27" s="274"/>
      <c r="EQ27" s="274"/>
      <c r="ER27" s="274"/>
      <c r="ES27" s="274"/>
      <c r="ET27" s="274"/>
      <c r="EU27" s="274"/>
      <c r="EV27" s="274"/>
      <c r="EW27" s="274"/>
      <c r="EX27" s="274"/>
      <c r="EY27" s="274"/>
      <c r="EZ27" s="274"/>
      <c r="FA27" s="274"/>
      <c r="FB27" s="274"/>
    </row>
    <row r="28" spans="1:158" ht="12">
      <c r="A28" s="308">
        <v>15</v>
      </c>
      <c r="B28" s="332" t="s">
        <v>309</v>
      </c>
      <c r="C28" s="1948">
        <v>84670</v>
      </c>
      <c r="D28" s="1948">
        <v>112317</v>
      </c>
      <c r="E28" s="1948">
        <v>85955</v>
      </c>
      <c r="F28" s="1948">
        <v>28</v>
      </c>
      <c r="G28" s="1948">
        <v>144571</v>
      </c>
      <c r="H28" s="1948">
        <v>226906</v>
      </c>
      <c r="I28" s="1948">
        <v>42</v>
      </c>
      <c r="J28" s="1983">
        <v>37.32</v>
      </c>
      <c r="K28" s="317"/>
      <c r="L28" s="274"/>
      <c r="M28" s="274"/>
      <c r="N28" s="323"/>
      <c r="O28" s="1988"/>
      <c r="P28" s="1987"/>
      <c r="Q28" s="333"/>
      <c r="R28" s="333"/>
      <c r="S28" s="333"/>
      <c r="T28" s="1989"/>
      <c r="U28" s="1989"/>
      <c r="V28" s="1987"/>
      <c r="W28" s="1990"/>
      <c r="X28" s="1990"/>
      <c r="Y28" s="1990"/>
      <c r="Z28" s="1990"/>
      <c r="AA28" s="1990"/>
      <c r="AB28" s="1990"/>
      <c r="AC28" s="1990"/>
      <c r="AD28" s="1990"/>
      <c r="AE28" s="1990"/>
      <c r="AF28" s="1987"/>
      <c r="AG28" s="323"/>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c r="BQ28" s="274"/>
      <c r="BR28" s="274"/>
      <c r="BS28" s="274"/>
      <c r="BT28" s="274"/>
      <c r="BU28" s="274"/>
      <c r="BV28" s="274"/>
      <c r="BW28" s="274"/>
      <c r="BX28" s="274"/>
      <c r="BY28" s="274"/>
      <c r="BZ28" s="274"/>
      <c r="CA28" s="274"/>
      <c r="CB28" s="274"/>
      <c r="CC28" s="274"/>
      <c r="CD28" s="274"/>
      <c r="CE28" s="274"/>
      <c r="CF28" s="274"/>
      <c r="CG28" s="274"/>
      <c r="CH28" s="274"/>
      <c r="CI28" s="274"/>
      <c r="CJ28" s="274"/>
      <c r="CK28" s="274"/>
      <c r="CL28" s="274"/>
      <c r="CM28" s="274"/>
      <c r="CN28" s="274"/>
      <c r="CO28" s="274"/>
      <c r="CP28" s="274"/>
      <c r="CQ28" s="274"/>
      <c r="CR28" s="274"/>
      <c r="CS28" s="274"/>
      <c r="CT28" s="274"/>
      <c r="CU28" s="274"/>
      <c r="CV28" s="274"/>
      <c r="CW28" s="274"/>
      <c r="CX28" s="274"/>
      <c r="CY28" s="274"/>
      <c r="CZ28" s="274"/>
      <c r="DA28" s="274"/>
      <c r="DB28" s="274"/>
      <c r="DC28" s="274"/>
      <c r="DD28" s="274"/>
      <c r="DE28" s="274"/>
      <c r="DF28" s="274"/>
      <c r="DG28" s="274"/>
      <c r="DH28" s="274"/>
      <c r="DI28" s="274"/>
      <c r="DJ28" s="274"/>
      <c r="DK28" s="274"/>
      <c r="DL28" s="274"/>
      <c r="DM28" s="274"/>
      <c r="DN28" s="274"/>
      <c r="DO28" s="274"/>
      <c r="DP28" s="274"/>
      <c r="DQ28" s="274"/>
      <c r="DR28" s="274"/>
      <c r="DS28" s="274"/>
      <c r="DT28" s="274"/>
      <c r="DU28" s="274"/>
      <c r="DV28" s="274"/>
      <c r="DW28" s="274"/>
      <c r="DX28" s="274"/>
      <c r="DY28" s="274"/>
      <c r="DZ28" s="274"/>
      <c r="EA28" s="274"/>
      <c r="EB28" s="274"/>
      <c r="EC28" s="274"/>
      <c r="ED28" s="274"/>
      <c r="EE28" s="274"/>
      <c r="EF28" s="274"/>
      <c r="EG28" s="274"/>
      <c r="EH28" s="274"/>
      <c r="EI28" s="274"/>
      <c r="EJ28" s="274"/>
      <c r="EK28" s="274"/>
      <c r="EL28" s="274"/>
      <c r="EM28" s="274"/>
      <c r="EN28" s="274"/>
      <c r="EO28" s="274"/>
      <c r="EP28" s="274"/>
      <c r="EQ28" s="274"/>
      <c r="ER28" s="274"/>
      <c r="ES28" s="274"/>
      <c r="ET28" s="274"/>
      <c r="EU28" s="274"/>
      <c r="EV28" s="274"/>
      <c r="EW28" s="274"/>
      <c r="EX28" s="274"/>
      <c r="EY28" s="274"/>
      <c r="EZ28" s="274"/>
      <c r="FA28" s="274"/>
      <c r="FB28" s="274"/>
    </row>
    <row r="29" spans="1:158" ht="12">
      <c r="A29" s="308">
        <v>16</v>
      </c>
      <c r="B29" s="332" t="s">
        <v>54</v>
      </c>
      <c r="C29" s="1948">
        <v>80427</v>
      </c>
      <c r="D29" s="1948">
        <v>119345</v>
      </c>
      <c r="E29" s="1948">
        <v>82618</v>
      </c>
      <c r="F29" s="1948">
        <v>34</v>
      </c>
      <c r="G29" s="1948">
        <v>142716</v>
      </c>
      <c r="H29" s="1948">
        <v>238010</v>
      </c>
      <c r="I29" s="1948">
        <v>30</v>
      </c>
      <c r="J29" s="1983">
        <v>33.79</v>
      </c>
      <c r="K29" s="317"/>
      <c r="L29" s="274"/>
      <c r="M29" s="274"/>
      <c r="N29" s="323"/>
      <c r="O29" s="1988"/>
      <c r="P29" s="1987"/>
      <c r="Q29" s="333"/>
      <c r="R29" s="333"/>
      <c r="S29" s="333"/>
      <c r="T29" s="1989"/>
      <c r="U29" s="1989"/>
      <c r="V29" s="1987"/>
      <c r="W29" s="1990"/>
      <c r="X29" s="1990"/>
      <c r="Y29" s="1990"/>
      <c r="Z29" s="1990"/>
      <c r="AA29" s="1990"/>
      <c r="AB29" s="1990"/>
      <c r="AC29" s="1990"/>
      <c r="AD29" s="1990"/>
      <c r="AE29" s="1990"/>
      <c r="AF29" s="1987"/>
      <c r="AG29" s="323"/>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274"/>
      <c r="BG29" s="274"/>
      <c r="BH29" s="274"/>
      <c r="BI29" s="274"/>
      <c r="BJ29" s="274"/>
      <c r="BK29" s="274"/>
      <c r="BL29" s="274"/>
      <c r="BM29" s="274"/>
      <c r="BN29" s="274"/>
      <c r="BO29" s="274"/>
      <c r="BP29" s="274"/>
      <c r="BQ29" s="274"/>
      <c r="BR29" s="274"/>
      <c r="BS29" s="274"/>
      <c r="BT29" s="274"/>
      <c r="BU29" s="274"/>
      <c r="BV29" s="274"/>
      <c r="BW29" s="274"/>
      <c r="BX29" s="274"/>
      <c r="BY29" s="274"/>
      <c r="BZ29" s="274"/>
      <c r="CA29" s="274"/>
      <c r="CB29" s="274"/>
      <c r="CC29" s="274"/>
      <c r="CD29" s="274"/>
      <c r="CE29" s="274"/>
      <c r="CF29" s="274"/>
      <c r="CG29" s="274"/>
      <c r="CH29" s="274"/>
      <c r="CI29" s="274"/>
      <c r="CJ29" s="274"/>
      <c r="CK29" s="274"/>
      <c r="CL29" s="274"/>
      <c r="CM29" s="274"/>
      <c r="CN29" s="274"/>
      <c r="CO29" s="274"/>
      <c r="CP29" s="274"/>
      <c r="CQ29" s="274"/>
      <c r="CR29" s="274"/>
      <c r="CS29" s="274"/>
      <c r="CT29" s="274"/>
      <c r="CU29" s="274"/>
      <c r="CV29" s="274"/>
      <c r="CW29" s="274"/>
      <c r="CX29" s="274"/>
      <c r="CY29" s="274"/>
      <c r="CZ29" s="274"/>
      <c r="DA29" s="274"/>
      <c r="DB29" s="274"/>
      <c r="DC29" s="274"/>
      <c r="DD29" s="274"/>
      <c r="DE29" s="274"/>
      <c r="DF29" s="274"/>
      <c r="DG29" s="274"/>
      <c r="DH29" s="274"/>
      <c r="DI29" s="274"/>
      <c r="DJ29" s="274"/>
      <c r="DK29" s="274"/>
      <c r="DL29" s="274"/>
      <c r="DM29" s="274"/>
      <c r="DN29" s="274"/>
      <c r="DO29" s="274"/>
      <c r="DP29" s="274"/>
      <c r="DQ29" s="274"/>
      <c r="DR29" s="274"/>
      <c r="DS29" s="274"/>
      <c r="DT29" s="274"/>
      <c r="DU29" s="274"/>
      <c r="DV29" s="274"/>
      <c r="DW29" s="274"/>
      <c r="DX29" s="274"/>
      <c r="DY29" s="274"/>
      <c r="DZ29" s="274"/>
      <c r="EA29" s="274"/>
      <c r="EB29" s="274"/>
      <c r="EC29" s="274"/>
      <c r="ED29" s="274"/>
      <c r="EE29" s="274"/>
      <c r="EF29" s="274"/>
      <c r="EG29" s="274"/>
      <c r="EH29" s="274"/>
      <c r="EI29" s="274"/>
      <c r="EJ29" s="274"/>
      <c r="EK29" s="274"/>
      <c r="EL29" s="274"/>
      <c r="EM29" s="274"/>
      <c r="EN29" s="274"/>
      <c r="EO29" s="274"/>
      <c r="EP29" s="274"/>
      <c r="EQ29" s="274"/>
      <c r="ER29" s="274"/>
      <c r="ES29" s="274"/>
      <c r="ET29" s="274"/>
      <c r="EU29" s="274"/>
      <c r="EV29" s="274"/>
      <c r="EW29" s="274"/>
      <c r="EX29" s="274"/>
      <c r="EY29" s="274"/>
      <c r="EZ29" s="274"/>
      <c r="FA29" s="274"/>
      <c r="FB29" s="274"/>
    </row>
    <row r="30" spans="1:158" ht="12">
      <c r="A30" s="308">
        <v>17</v>
      </c>
      <c r="B30" s="309" t="s">
        <v>55</v>
      </c>
      <c r="C30" s="1948">
        <v>85915</v>
      </c>
      <c r="D30" s="1948">
        <v>118658</v>
      </c>
      <c r="E30" s="1948">
        <v>88106</v>
      </c>
      <c r="F30" s="1948">
        <v>26</v>
      </c>
      <c r="G30" s="1948">
        <v>152740</v>
      </c>
      <c r="H30" s="1948">
        <v>237407</v>
      </c>
      <c r="I30" s="1948">
        <v>32</v>
      </c>
      <c r="J30" s="1983">
        <v>36.19</v>
      </c>
      <c r="K30" s="317"/>
      <c r="L30" s="274"/>
      <c r="M30" s="274"/>
      <c r="N30" s="323"/>
      <c r="O30" s="1988"/>
      <c r="P30" s="1987"/>
      <c r="Q30" s="333"/>
      <c r="R30" s="333"/>
      <c r="S30" s="333"/>
      <c r="T30" s="1989"/>
      <c r="U30" s="1989"/>
      <c r="V30" s="1987"/>
      <c r="W30" s="1990"/>
      <c r="X30" s="1990"/>
      <c r="Y30" s="1990"/>
      <c r="Z30" s="1990"/>
      <c r="AA30" s="1990"/>
      <c r="AB30" s="1990"/>
      <c r="AC30" s="1990"/>
      <c r="AD30" s="1990"/>
      <c r="AE30" s="1990"/>
      <c r="AF30" s="1987"/>
      <c r="AG30" s="323"/>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c r="BG30" s="274"/>
      <c r="BH30" s="274"/>
      <c r="BI30" s="274"/>
      <c r="BJ30" s="274"/>
      <c r="BK30" s="274"/>
      <c r="BL30" s="274"/>
      <c r="BM30" s="274"/>
      <c r="BN30" s="274"/>
      <c r="BO30" s="274"/>
      <c r="BP30" s="274"/>
      <c r="BQ30" s="274"/>
      <c r="BR30" s="274"/>
      <c r="BS30" s="274"/>
      <c r="BT30" s="274"/>
      <c r="BU30" s="274"/>
      <c r="BV30" s="274"/>
      <c r="BW30" s="274"/>
      <c r="BX30" s="274"/>
      <c r="BY30" s="274"/>
      <c r="BZ30" s="274"/>
      <c r="CA30" s="274"/>
      <c r="CB30" s="274"/>
      <c r="CC30" s="274"/>
      <c r="CD30" s="274"/>
      <c r="CE30" s="274"/>
      <c r="CF30" s="274"/>
      <c r="CG30" s="274"/>
      <c r="CH30" s="274"/>
      <c r="CI30" s="274"/>
      <c r="CJ30" s="274"/>
      <c r="CK30" s="274"/>
      <c r="CL30" s="274"/>
      <c r="CM30" s="274"/>
      <c r="CN30" s="274"/>
      <c r="CO30" s="274"/>
      <c r="CP30" s="274"/>
      <c r="CQ30" s="274"/>
      <c r="CR30" s="274"/>
      <c r="CS30" s="274"/>
      <c r="CT30" s="274"/>
      <c r="CU30" s="274"/>
      <c r="CV30" s="274"/>
      <c r="CW30" s="274"/>
      <c r="CX30" s="274"/>
      <c r="CY30" s="274"/>
      <c r="CZ30" s="274"/>
      <c r="DA30" s="274"/>
      <c r="DB30" s="274"/>
      <c r="DC30" s="274"/>
      <c r="DD30" s="274"/>
      <c r="DE30" s="274"/>
      <c r="DF30" s="274"/>
      <c r="DG30" s="274"/>
      <c r="DH30" s="274"/>
      <c r="DI30" s="274"/>
      <c r="DJ30" s="274"/>
      <c r="DK30" s="274"/>
      <c r="DL30" s="274"/>
      <c r="DM30" s="274"/>
      <c r="DN30" s="274"/>
      <c r="DO30" s="274"/>
      <c r="DP30" s="274"/>
      <c r="DQ30" s="274"/>
      <c r="DR30" s="274"/>
      <c r="DS30" s="274"/>
      <c r="DT30" s="274"/>
      <c r="DU30" s="274"/>
      <c r="DV30" s="274"/>
      <c r="DW30" s="274"/>
      <c r="DX30" s="274"/>
      <c r="DY30" s="274"/>
      <c r="DZ30" s="274"/>
      <c r="EA30" s="274"/>
      <c r="EB30" s="274"/>
      <c r="EC30" s="274"/>
      <c r="ED30" s="274"/>
      <c r="EE30" s="274"/>
      <c r="EF30" s="274"/>
      <c r="EG30" s="274"/>
      <c r="EH30" s="274"/>
      <c r="EI30" s="274"/>
      <c r="EJ30" s="274"/>
      <c r="EK30" s="274"/>
      <c r="EL30" s="274"/>
      <c r="EM30" s="274"/>
      <c r="EN30" s="274"/>
      <c r="EO30" s="274"/>
      <c r="EP30" s="274"/>
      <c r="EQ30" s="274"/>
      <c r="ER30" s="274"/>
      <c r="ES30" s="274"/>
      <c r="ET30" s="274"/>
      <c r="EU30" s="274"/>
      <c r="EV30" s="274"/>
      <c r="EW30" s="274"/>
      <c r="EX30" s="274"/>
      <c r="EY30" s="274"/>
      <c r="EZ30" s="274"/>
      <c r="FA30" s="274"/>
      <c r="FB30" s="274"/>
    </row>
    <row r="31" spans="1:158" ht="12">
      <c r="A31" s="308">
        <v>18</v>
      </c>
      <c r="B31" s="309" t="s">
        <v>56</v>
      </c>
      <c r="C31" s="1948">
        <v>95668</v>
      </c>
      <c r="D31" s="1948">
        <v>128680</v>
      </c>
      <c r="E31" s="1948">
        <v>97353</v>
      </c>
      <c r="F31" s="1948">
        <v>7</v>
      </c>
      <c r="G31" s="1948">
        <v>164317</v>
      </c>
      <c r="H31" s="1948">
        <v>218420</v>
      </c>
      <c r="I31" s="1948">
        <v>44</v>
      </c>
      <c r="J31" s="1983">
        <v>43.8</v>
      </c>
      <c r="K31" s="317"/>
      <c r="L31" s="274"/>
      <c r="M31" s="274"/>
      <c r="N31" s="323"/>
      <c r="O31" s="1988"/>
      <c r="P31" s="1987"/>
      <c r="Q31" s="333"/>
      <c r="R31" s="333"/>
      <c r="S31" s="333"/>
      <c r="T31" s="1989"/>
      <c r="U31" s="1989"/>
      <c r="V31" s="1987"/>
      <c r="W31" s="1990"/>
      <c r="X31" s="1990"/>
      <c r="Y31" s="1990"/>
      <c r="Z31" s="1990"/>
      <c r="AA31" s="1990"/>
      <c r="AB31" s="1990"/>
      <c r="AC31" s="1990"/>
      <c r="AD31" s="1990"/>
      <c r="AE31" s="1990"/>
      <c r="AF31" s="1987"/>
      <c r="AG31" s="323"/>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274"/>
      <c r="DI31" s="274"/>
      <c r="DJ31" s="274"/>
      <c r="DK31" s="274"/>
      <c r="DL31" s="274"/>
      <c r="DM31" s="274"/>
      <c r="DN31" s="274"/>
      <c r="DO31" s="274"/>
      <c r="DP31" s="274"/>
      <c r="DQ31" s="274"/>
      <c r="DR31" s="274"/>
      <c r="DS31" s="274"/>
      <c r="DT31" s="274"/>
      <c r="DU31" s="274"/>
      <c r="DV31" s="274"/>
      <c r="DW31" s="274"/>
      <c r="DX31" s="274"/>
      <c r="DY31" s="274"/>
      <c r="DZ31" s="274"/>
      <c r="EA31" s="274"/>
      <c r="EB31" s="274"/>
      <c r="EC31" s="274"/>
      <c r="ED31" s="274"/>
      <c r="EE31" s="274"/>
      <c r="EF31" s="274"/>
      <c r="EG31" s="274"/>
      <c r="EH31" s="274"/>
      <c r="EI31" s="274"/>
      <c r="EJ31" s="274"/>
      <c r="EK31" s="274"/>
      <c r="EL31" s="274"/>
      <c r="EM31" s="274"/>
      <c r="EN31" s="274"/>
      <c r="EO31" s="274"/>
      <c r="EP31" s="274"/>
      <c r="EQ31" s="274"/>
      <c r="ER31" s="274"/>
      <c r="ES31" s="274"/>
      <c r="ET31" s="274"/>
      <c r="EU31" s="274"/>
      <c r="EV31" s="274"/>
      <c r="EW31" s="274"/>
      <c r="EX31" s="274"/>
      <c r="EY31" s="274"/>
      <c r="EZ31" s="274"/>
      <c r="FA31" s="274"/>
      <c r="FB31" s="274"/>
    </row>
    <row r="32" spans="1:158" ht="12">
      <c r="A32" s="308">
        <v>19</v>
      </c>
      <c r="B32" s="309" t="s">
        <v>57</v>
      </c>
      <c r="C32" s="1948">
        <v>94017</v>
      </c>
      <c r="D32" s="1948">
        <v>121700</v>
      </c>
      <c r="E32" s="1948">
        <v>95851</v>
      </c>
      <c r="F32" s="1948">
        <v>9</v>
      </c>
      <c r="G32" s="1948">
        <v>167035</v>
      </c>
      <c r="H32" s="1948">
        <v>270720</v>
      </c>
      <c r="I32" s="1948">
        <v>6</v>
      </c>
      <c r="J32" s="1983">
        <v>34.73</v>
      </c>
      <c r="K32" s="317"/>
      <c r="L32" s="274"/>
      <c r="M32" s="274"/>
      <c r="N32" s="323"/>
      <c r="O32" s="1988"/>
      <c r="P32" s="1987"/>
      <c r="Q32" s="333"/>
      <c r="R32" s="333"/>
      <c r="S32" s="333"/>
      <c r="T32" s="1989"/>
      <c r="U32" s="1989"/>
      <c r="V32" s="1987"/>
      <c r="W32" s="1990"/>
      <c r="X32" s="1990"/>
      <c r="Y32" s="1990"/>
      <c r="Z32" s="1990"/>
      <c r="AA32" s="1990"/>
      <c r="AB32" s="1990"/>
      <c r="AC32" s="1990"/>
      <c r="AD32" s="1990"/>
      <c r="AE32" s="1990"/>
      <c r="AF32" s="1987"/>
      <c r="AG32" s="323"/>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c r="BX32" s="274"/>
      <c r="BY32" s="274"/>
      <c r="BZ32" s="274"/>
      <c r="CA32" s="274"/>
      <c r="CB32" s="274"/>
      <c r="CC32" s="274"/>
      <c r="CD32" s="274"/>
      <c r="CE32" s="274"/>
      <c r="CF32" s="274"/>
      <c r="CG32" s="274"/>
      <c r="CH32" s="274"/>
      <c r="CI32" s="274"/>
      <c r="CJ32" s="274"/>
      <c r="CK32" s="274"/>
      <c r="CL32" s="274"/>
      <c r="CM32" s="274"/>
      <c r="CN32" s="274"/>
      <c r="CO32" s="274"/>
      <c r="CP32" s="274"/>
      <c r="CQ32" s="274"/>
      <c r="CR32" s="274"/>
      <c r="CS32" s="274"/>
      <c r="CT32" s="274"/>
      <c r="CU32" s="274"/>
      <c r="CV32" s="274"/>
      <c r="CW32" s="274"/>
      <c r="CX32" s="274"/>
      <c r="CY32" s="274"/>
      <c r="CZ32" s="274"/>
      <c r="DA32" s="274"/>
      <c r="DB32" s="274"/>
      <c r="DC32" s="274"/>
      <c r="DD32" s="274"/>
      <c r="DE32" s="274"/>
      <c r="DF32" s="274"/>
      <c r="DG32" s="274"/>
      <c r="DH32" s="274"/>
      <c r="DI32" s="274"/>
      <c r="DJ32" s="274"/>
      <c r="DK32" s="274"/>
      <c r="DL32" s="274"/>
      <c r="DM32" s="274"/>
      <c r="DN32" s="274"/>
      <c r="DO32" s="274"/>
      <c r="DP32" s="274"/>
      <c r="DQ32" s="274"/>
      <c r="DR32" s="274"/>
      <c r="DS32" s="274"/>
      <c r="DT32" s="274"/>
      <c r="DU32" s="274"/>
      <c r="DV32" s="274"/>
      <c r="DW32" s="274"/>
      <c r="DX32" s="274"/>
      <c r="DY32" s="274"/>
      <c r="DZ32" s="274"/>
      <c r="EA32" s="274"/>
      <c r="EB32" s="274"/>
      <c r="EC32" s="274"/>
      <c r="ED32" s="274"/>
      <c r="EE32" s="274"/>
      <c r="EF32" s="274"/>
      <c r="EG32" s="274"/>
      <c r="EH32" s="274"/>
      <c r="EI32" s="274"/>
      <c r="EJ32" s="274"/>
      <c r="EK32" s="274"/>
      <c r="EL32" s="274"/>
      <c r="EM32" s="274"/>
      <c r="EN32" s="274"/>
      <c r="EO32" s="274"/>
      <c r="EP32" s="274"/>
      <c r="EQ32" s="274"/>
      <c r="ER32" s="274"/>
      <c r="ES32" s="274"/>
      <c r="ET32" s="274"/>
      <c r="EU32" s="274"/>
      <c r="EV32" s="274"/>
      <c r="EW32" s="274"/>
      <c r="EX32" s="274"/>
      <c r="EY32" s="274"/>
      <c r="EZ32" s="274"/>
      <c r="FA32" s="274"/>
      <c r="FB32" s="274"/>
    </row>
    <row r="33" spans="1:158" ht="12">
      <c r="A33" s="308">
        <v>20</v>
      </c>
      <c r="B33" s="309" t="s">
        <v>58</v>
      </c>
      <c r="C33" s="1948">
        <v>94659</v>
      </c>
      <c r="D33" s="1948">
        <v>125647</v>
      </c>
      <c r="E33" s="1948">
        <v>96940</v>
      </c>
      <c r="F33" s="1948">
        <v>8</v>
      </c>
      <c r="G33" s="1948">
        <v>165745</v>
      </c>
      <c r="H33" s="1948">
        <v>257665</v>
      </c>
      <c r="I33" s="1948">
        <v>13</v>
      </c>
      <c r="J33" s="1983">
        <v>36.74</v>
      </c>
      <c r="K33" s="317"/>
      <c r="L33" s="274"/>
      <c r="M33" s="274"/>
      <c r="N33" s="323"/>
      <c r="O33" s="1988"/>
      <c r="P33" s="1987"/>
      <c r="Q33" s="333"/>
      <c r="R33" s="333"/>
      <c r="S33" s="333"/>
      <c r="T33" s="1989"/>
      <c r="U33" s="1989"/>
      <c r="V33" s="1987"/>
      <c r="W33" s="1990"/>
      <c r="X33" s="1990"/>
      <c r="Y33" s="1990"/>
      <c r="Z33" s="1990"/>
      <c r="AA33" s="1990"/>
      <c r="AB33" s="1990"/>
      <c r="AC33" s="1990"/>
      <c r="AD33" s="1990"/>
      <c r="AE33" s="1990"/>
      <c r="AF33" s="1987"/>
      <c r="AG33" s="323"/>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c r="BX33" s="274"/>
      <c r="BY33" s="274"/>
      <c r="BZ33" s="274"/>
      <c r="CA33" s="274"/>
      <c r="CB33" s="274"/>
      <c r="CC33" s="274"/>
      <c r="CD33" s="274"/>
      <c r="CE33" s="274"/>
      <c r="CF33" s="274"/>
      <c r="CG33" s="274"/>
      <c r="CH33" s="274"/>
      <c r="CI33" s="274"/>
      <c r="CJ33" s="274"/>
      <c r="CK33" s="274"/>
      <c r="CL33" s="274"/>
      <c r="CM33" s="274"/>
      <c r="CN33" s="274"/>
      <c r="CO33" s="274"/>
      <c r="CP33" s="274"/>
      <c r="CQ33" s="274"/>
      <c r="CR33" s="274"/>
      <c r="CS33" s="274"/>
      <c r="CT33" s="274"/>
      <c r="CU33" s="274"/>
      <c r="CV33" s="274"/>
      <c r="CW33" s="274"/>
      <c r="CX33" s="274"/>
      <c r="CY33" s="274"/>
      <c r="CZ33" s="274"/>
      <c r="DA33" s="274"/>
      <c r="DB33" s="274"/>
      <c r="DC33" s="274"/>
      <c r="DD33" s="274"/>
      <c r="DE33" s="274"/>
      <c r="DF33" s="274"/>
      <c r="DG33" s="274"/>
      <c r="DH33" s="274"/>
      <c r="DI33" s="274"/>
      <c r="DJ33" s="274"/>
      <c r="DK33" s="274"/>
      <c r="DL33" s="274"/>
      <c r="DM33" s="274"/>
      <c r="DN33" s="274"/>
      <c r="DO33" s="274"/>
      <c r="DP33" s="274"/>
      <c r="DQ33" s="274"/>
      <c r="DR33" s="274"/>
      <c r="DS33" s="274"/>
      <c r="DT33" s="274"/>
      <c r="DU33" s="274"/>
      <c r="DV33" s="274"/>
      <c r="DW33" s="274"/>
      <c r="DX33" s="274"/>
      <c r="DY33" s="274"/>
      <c r="DZ33" s="274"/>
      <c r="EA33" s="274"/>
      <c r="EB33" s="274"/>
      <c r="EC33" s="274"/>
      <c r="ED33" s="274"/>
      <c r="EE33" s="274"/>
      <c r="EF33" s="274"/>
      <c r="EG33" s="274"/>
      <c r="EH33" s="274"/>
      <c r="EI33" s="274"/>
      <c r="EJ33" s="274"/>
      <c r="EK33" s="274"/>
      <c r="EL33" s="274"/>
      <c r="EM33" s="274"/>
      <c r="EN33" s="274"/>
      <c r="EO33" s="274"/>
      <c r="EP33" s="274"/>
      <c r="EQ33" s="274"/>
      <c r="ER33" s="274"/>
      <c r="ES33" s="274"/>
      <c r="ET33" s="274"/>
      <c r="EU33" s="274"/>
      <c r="EV33" s="274"/>
      <c r="EW33" s="274"/>
      <c r="EX33" s="274"/>
      <c r="EY33" s="274"/>
      <c r="EZ33" s="274"/>
      <c r="FA33" s="274"/>
      <c r="FB33" s="274"/>
    </row>
    <row r="34" spans="1:158" ht="12" customHeight="1">
      <c r="A34" s="308">
        <v>21</v>
      </c>
      <c r="B34" s="309" t="s">
        <v>59</v>
      </c>
      <c r="C34" s="1948">
        <v>93106</v>
      </c>
      <c r="D34" s="1948">
        <v>126270</v>
      </c>
      <c r="E34" s="1948">
        <v>95669</v>
      </c>
      <c r="F34" s="1948">
        <v>10</v>
      </c>
      <c r="G34" s="1948">
        <v>166598</v>
      </c>
      <c r="H34" s="1948">
        <v>246583</v>
      </c>
      <c r="I34" s="1948">
        <v>21</v>
      </c>
      <c r="J34" s="1983">
        <v>37.76</v>
      </c>
      <c r="K34" s="317"/>
      <c r="L34" s="274"/>
      <c r="M34" s="274"/>
      <c r="N34" s="323"/>
      <c r="O34" s="1988"/>
      <c r="P34" s="1987"/>
      <c r="Q34" s="333"/>
      <c r="R34" s="333"/>
      <c r="S34" s="333"/>
      <c r="T34" s="1989"/>
      <c r="U34" s="1989"/>
      <c r="V34" s="1987"/>
      <c r="W34" s="1990"/>
      <c r="X34" s="1990"/>
      <c r="Y34" s="1990"/>
      <c r="Z34" s="1990"/>
      <c r="AA34" s="1990"/>
      <c r="AB34" s="1990"/>
      <c r="AC34" s="1990"/>
      <c r="AD34" s="1990"/>
      <c r="AE34" s="1990"/>
      <c r="AF34" s="1987"/>
      <c r="AG34" s="323"/>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4"/>
      <c r="CB34" s="274"/>
      <c r="CC34" s="274"/>
      <c r="CD34" s="274"/>
      <c r="CE34" s="274"/>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c r="DW34" s="274"/>
      <c r="DX34" s="274"/>
      <c r="DY34" s="274"/>
      <c r="DZ34" s="274"/>
      <c r="EA34" s="274"/>
      <c r="EB34" s="274"/>
      <c r="EC34" s="274"/>
      <c r="ED34" s="274"/>
      <c r="EE34" s="274"/>
      <c r="EF34" s="274"/>
      <c r="EG34" s="274"/>
      <c r="EH34" s="274"/>
      <c r="EI34" s="274"/>
      <c r="EJ34" s="274"/>
      <c r="EK34" s="274"/>
      <c r="EL34" s="274"/>
      <c r="EM34" s="274"/>
      <c r="EN34" s="274"/>
      <c r="EO34" s="274"/>
      <c r="EP34" s="274"/>
      <c r="EQ34" s="274"/>
      <c r="ER34" s="274"/>
      <c r="ES34" s="274"/>
      <c r="ET34" s="274"/>
      <c r="EU34" s="274"/>
      <c r="EV34" s="274"/>
      <c r="EW34" s="274"/>
      <c r="EX34" s="274"/>
      <c r="EY34" s="274"/>
      <c r="EZ34" s="274"/>
      <c r="FA34" s="274"/>
      <c r="FB34" s="274"/>
    </row>
    <row r="35" spans="1:158" ht="12">
      <c r="A35" s="308">
        <v>22</v>
      </c>
      <c r="B35" s="309" t="s">
        <v>310</v>
      </c>
      <c r="C35" s="1948">
        <v>99478</v>
      </c>
      <c r="D35" s="1948">
        <v>125680</v>
      </c>
      <c r="E35" s="1948">
        <v>101549</v>
      </c>
      <c r="F35" s="1948">
        <v>3</v>
      </c>
      <c r="G35" s="1948">
        <v>182186</v>
      </c>
      <c r="H35" s="1948">
        <v>206131</v>
      </c>
      <c r="I35" s="1948">
        <v>48</v>
      </c>
      <c r="J35" s="1983">
        <v>48.26</v>
      </c>
      <c r="K35" s="317"/>
      <c r="L35" s="274"/>
      <c r="M35" s="274"/>
      <c r="N35" s="323"/>
      <c r="O35" s="339"/>
      <c r="P35" s="1987"/>
      <c r="Q35" s="333"/>
      <c r="R35" s="333"/>
      <c r="S35" s="333"/>
      <c r="T35" s="1989"/>
      <c r="U35" s="1989"/>
      <c r="V35" s="1987"/>
      <c r="W35" s="1990"/>
      <c r="X35" s="1990"/>
      <c r="Y35" s="1990"/>
      <c r="Z35" s="1990"/>
      <c r="AA35" s="1990"/>
      <c r="AB35" s="1990"/>
      <c r="AC35" s="1990"/>
      <c r="AD35" s="1990"/>
      <c r="AE35" s="1990"/>
      <c r="AF35" s="1987"/>
      <c r="AG35" s="323"/>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274"/>
      <c r="DI35" s="274"/>
      <c r="DJ35" s="274"/>
      <c r="DK35" s="274"/>
      <c r="DL35" s="274"/>
      <c r="DM35" s="274"/>
      <c r="DN35" s="274"/>
      <c r="DO35" s="274"/>
      <c r="DP35" s="274"/>
      <c r="DQ35" s="274"/>
      <c r="DR35" s="274"/>
      <c r="DS35" s="274"/>
      <c r="DT35" s="274"/>
      <c r="DU35" s="274"/>
      <c r="DV35" s="274"/>
      <c r="DW35" s="274"/>
      <c r="DX35" s="274"/>
      <c r="DY35" s="274"/>
      <c r="DZ35" s="274"/>
      <c r="EA35" s="274"/>
      <c r="EB35" s="274"/>
      <c r="EC35" s="274"/>
      <c r="ED35" s="274"/>
      <c r="EE35" s="274"/>
      <c r="EF35" s="274"/>
      <c r="EG35" s="274"/>
      <c r="EH35" s="274"/>
      <c r="EI35" s="274"/>
      <c r="EJ35" s="274"/>
      <c r="EK35" s="274"/>
      <c r="EL35" s="274"/>
      <c r="EM35" s="274"/>
      <c r="EN35" s="274"/>
      <c r="EO35" s="274"/>
      <c r="EP35" s="274"/>
      <c r="EQ35" s="274"/>
      <c r="ER35" s="274"/>
      <c r="ES35" s="274"/>
      <c r="ET35" s="274"/>
      <c r="EU35" s="274"/>
      <c r="EV35" s="274"/>
      <c r="EW35" s="274"/>
      <c r="EX35" s="274"/>
      <c r="EY35" s="274"/>
      <c r="EZ35" s="274"/>
      <c r="FA35" s="274"/>
      <c r="FB35" s="274"/>
    </row>
    <row r="36" spans="1:158" ht="12" customHeight="1">
      <c r="A36" s="308">
        <v>24</v>
      </c>
      <c r="B36" s="309" t="s">
        <v>148</v>
      </c>
      <c r="C36" s="1948">
        <v>95992</v>
      </c>
      <c r="D36" s="1948">
        <v>115058</v>
      </c>
      <c r="E36" s="1948">
        <v>97408</v>
      </c>
      <c r="F36" s="1948">
        <v>6</v>
      </c>
      <c r="G36" s="1948">
        <v>168841</v>
      </c>
      <c r="H36" s="1948">
        <v>268547</v>
      </c>
      <c r="I36" s="1948">
        <v>8</v>
      </c>
      <c r="J36" s="1983">
        <v>35.74</v>
      </c>
      <c r="K36" s="317"/>
      <c r="L36" s="274"/>
      <c r="M36" s="274"/>
      <c r="N36" s="323"/>
      <c r="O36" s="1988"/>
      <c r="P36" s="1987"/>
      <c r="Q36" s="333"/>
      <c r="R36" s="333"/>
      <c r="S36" s="333"/>
      <c r="T36" s="1989"/>
      <c r="U36" s="1989"/>
      <c r="V36" s="1987"/>
      <c r="W36" s="1990"/>
      <c r="X36" s="1990"/>
      <c r="Y36" s="1990"/>
      <c r="Z36" s="1990"/>
      <c r="AA36" s="1990"/>
      <c r="AB36" s="1990"/>
      <c r="AC36" s="1990"/>
      <c r="AD36" s="1990"/>
      <c r="AE36" s="1990"/>
      <c r="AF36" s="1987"/>
      <c r="AG36" s="323"/>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C36" s="274"/>
      <c r="DD36" s="274"/>
      <c r="DE36" s="274"/>
      <c r="DF36" s="274"/>
      <c r="DG36" s="274"/>
      <c r="DH36" s="274"/>
      <c r="DI36" s="274"/>
      <c r="DJ36" s="274"/>
      <c r="DK36" s="274"/>
      <c r="DL36" s="274"/>
      <c r="DM36" s="274"/>
      <c r="DN36" s="274"/>
      <c r="DO36" s="274"/>
      <c r="DP36" s="274"/>
      <c r="DQ36" s="274"/>
      <c r="DR36" s="274"/>
      <c r="DS36" s="274"/>
      <c r="DT36" s="274"/>
      <c r="DU36" s="274"/>
      <c r="DV36" s="274"/>
      <c r="DW36" s="274"/>
      <c r="DX36" s="274"/>
      <c r="DY36" s="274"/>
      <c r="DZ36" s="274"/>
      <c r="EA36" s="274"/>
      <c r="EB36" s="274"/>
      <c r="EC36" s="274"/>
      <c r="ED36" s="274"/>
      <c r="EE36" s="274"/>
      <c r="EF36" s="274"/>
      <c r="EG36" s="274"/>
      <c r="EH36" s="274"/>
      <c r="EI36" s="274"/>
      <c r="EJ36" s="274"/>
      <c r="EK36" s="274"/>
      <c r="EL36" s="274"/>
      <c r="EM36" s="274"/>
      <c r="EN36" s="274"/>
      <c r="EO36" s="274"/>
      <c r="EP36" s="274"/>
      <c r="EQ36" s="274"/>
      <c r="ER36" s="274"/>
      <c r="ES36" s="274"/>
      <c r="ET36" s="274"/>
      <c r="EU36" s="274"/>
      <c r="EV36" s="274"/>
      <c r="EW36" s="274"/>
      <c r="EX36" s="274"/>
      <c r="EY36" s="274"/>
      <c r="EZ36" s="274"/>
      <c r="FA36" s="274"/>
      <c r="FB36" s="274"/>
    </row>
    <row r="37" spans="1:158" ht="12">
      <c r="A37" s="308">
        <v>27</v>
      </c>
      <c r="B37" s="309" t="s">
        <v>149</v>
      </c>
      <c r="C37" s="1948">
        <v>93387</v>
      </c>
      <c r="D37" s="1948">
        <v>100334</v>
      </c>
      <c r="E37" s="1948">
        <v>93800</v>
      </c>
      <c r="F37" s="1948">
        <v>15</v>
      </c>
      <c r="G37" s="1948">
        <v>169819</v>
      </c>
      <c r="H37" s="1948">
        <v>238946</v>
      </c>
      <c r="I37" s="1948">
        <v>29</v>
      </c>
      <c r="J37" s="1983">
        <v>39.08</v>
      </c>
      <c r="K37" s="317"/>
      <c r="L37" s="274"/>
      <c r="M37" s="274"/>
      <c r="N37" s="323"/>
      <c r="O37" s="1988"/>
      <c r="P37" s="1987"/>
      <c r="Q37" s="333"/>
      <c r="R37" s="333"/>
      <c r="S37" s="333"/>
      <c r="T37" s="1989"/>
      <c r="U37" s="1989"/>
      <c r="V37" s="1987"/>
      <c r="W37" s="1990"/>
      <c r="X37" s="1990"/>
      <c r="Y37" s="1990"/>
      <c r="Z37" s="1990"/>
      <c r="AA37" s="1990"/>
      <c r="AB37" s="1990"/>
      <c r="AC37" s="1990"/>
      <c r="AD37" s="1990"/>
      <c r="AE37" s="1990"/>
      <c r="AF37" s="1987"/>
      <c r="AG37" s="323"/>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74"/>
      <c r="DK37" s="274"/>
      <c r="DL37" s="274"/>
      <c r="DM37" s="274"/>
      <c r="DN37" s="274"/>
      <c r="DO37" s="274"/>
      <c r="DP37" s="274"/>
      <c r="DQ37" s="274"/>
      <c r="DR37" s="274"/>
      <c r="DS37" s="274"/>
      <c r="DT37" s="274"/>
      <c r="DU37" s="274"/>
      <c r="DV37" s="274"/>
      <c r="DW37" s="274"/>
      <c r="DX37" s="274"/>
      <c r="DY37" s="274"/>
      <c r="DZ37" s="274"/>
      <c r="EA37" s="274"/>
      <c r="EB37" s="274"/>
      <c r="EC37" s="274"/>
      <c r="ED37" s="274"/>
      <c r="EE37" s="274"/>
      <c r="EF37" s="274"/>
      <c r="EG37" s="274"/>
      <c r="EH37" s="274"/>
      <c r="EI37" s="274"/>
      <c r="EJ37" s="274"/>
      <c r="EK37" s="274"/>
      <c r="EL37" s="274"/>
      <c r="EM37" s="274"/>
      <c r="EN37" s="274"/>
      <c r="EO37" s="274"/>
      <c r="EP37" s="274"/>
      <c r="EQ37" s="274"/>
      <c r="ER37" s="274"/>
      <c r="ES37" s="274"/>
      <c r="ET37" s="274"/>
      <c r="EU37" s="274"/>
      <c r="EV37" s="274"/>
      <c r="EW37" s="274"/>
      <c r="EX37" s="274"/>
      <c r="EY37" s="274"/>
      <c r="EZ37" s="274"/>
      <c r="FA37" s="274"/>
      <c r="FB37" s="274"/>
    </row>
    <row r="38" spans="1:158" ht="12" customHeight="1">
      <c r="A38" s="308">
        <v>31</v>
      </c>
      <c r="B38" s="309" t="s">
        <v>62</v>
      </c>
      <c r="C38" s="1948">
        <v>91736</v>
      </c>
      <c r="D38" s="1948">
        <v>122816</v>
      </c>
      <c r="E38" s="1948">
        <v>93976</v>
      </c>
      <c r="F38" s="1948">
        <v>13</v>
      </c>
      <c r="G38" s="1948">
        <v>164952</v>
      </c>
      <c r="H38" s="1948">
        <v>226641</v>
      </c>
      <c r="I38" s="1948">
        <v>43</v>
      </c>
      <c r="J38" s="1983">
        <v>40.48</v>
      </c>
      <c r="K38" s="317"/>
      <c r="L38" s="274"/>
      <c r="M38" s="274"/>
      <c r="N38" s="323"/>
      <c r="O38" s="1988"/>
      <c r="P38" s="1987"/>
      <c r="Q38" s="333"/>
      <c r="R38" s="333"/>
      <c r="S38" s="333"/>
      <c r="T38" s="1989"/>
      <c r="U38" s="1989"/>
      <c r="V38" s="1987"/>
      <c r="W38" s="1990"/>
      <c r="X38" s="1990"/>
      <c r="Y38" s="1990"/>
      <c r="Z38" s="1990"/>
      <c r="AA38" s="1990"/>
      <c r="AB38" s="1990"/>
      <c r="AC38" s="1990"/>
      <c r="AD38" s="1990"/>
      <c r="AE38" s="1990"/>
      <c r="AF38" s="1987"/>
      <c r="AG38" s="323"/>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c r="DJ38" s="274"/>
      <c r="DK38" s="274"/>
      <c r="DL38" s="274"/>
      <c r="DM38" s="274"/>
      <c r="DN38" s="274"/>
      <c r="DO38" s="274"/>
      <c r="DP38" s="274"/>
      <c r="DQ38" s="274"/>
      <c r="DR38" s="274"/>
      <c r="DS38" s="274"/>
      <c r="DT38" s="274"/>
      <c r="DU38" s="274"/>
      <c r="DV38" s="274"/>
      <c r="DW38" s="274"/>
      <c r="DX38" s="274"/>
      <c r="DY38" s="274"/>
      <c r="DZ38" s="274"/>
      <c r="EA38" s="274"/>
      <c r="EB38" s="274"/>
      <c r="EC38" s="274"/>
      <c r="ED38" s="274"/>
      <c r="EE38" s="274"/>
      <c r="EF38" s="274"/>
      <c r="EG38" s="274"/>
      <c r="EH38" s="274"/>
      <c r="EI38" s="274"/>
      <c r="EJ38" s="274"/>
      <c r="EK38" s="274"/>
      <c r="EL38" s="274"/>
      <c r="EM38" s="274"/>
      <c r="EN38" s="274"/>
      <c r="EO38" s="274"/>
      <c r="EP38" s="274"/>
      <c r="EQ38" s="274"/>
      <c r="ER38" s="274"/>
      <c r="ES38" s="274"/>
      <c r="ET38" s="274"/>
      <c r="EU38" s="274"/>
      <c r="EV38" s="274"/>
      <c r="EW38" s="274"/>
      <c r="EX38" s="274"/>
      <c r="EY38" s="274"/>
      <c r="EZ38" s="274"/>
      <c r="FA38" s="274"/>
      <c r="FB38" s="274"/>
    </row>
    <row r="39" spans="1:158" ht="12">
      <c r="A39" s="308">
        <v>32</v>
      </c>
      <c r="B39" s="309" t="s">
        <v>63</v>
      </c>
      <c r="C39" s="1948">
        <v>87808</v>
      </c>
      <c r="D39" s="1948">
        <v>126778</v>
      </c>
      <c r="E39" s="1948">
        <v>89583</v>
      </c>
      <c r="F39" s="1948">
        <v>23</v>
      </c>
      <c r="G39" s="1948">
        <v>153363</v>
      </c>
      <c r="H39" s="1948">
        <v>233770</v>
      </c>
      <c r="I39" s="1948">
        <v>38</v>
      </c>
      <c r="J39" s="1983">
        <v>37.56</v>
      </c>
      <c r="K39" s="317"/>
      <c r="L39" s="274"/>
      <c r="M39" s="274"/>
      <c r="N39" s="323"/>
      <c r="O39" s="1988"/>
      <c r="P39" s="1987"/>
      <c r="Q39" s="333"/>
      <c r="R39" s="333"/>
      <c r="S39" s="333"/>
      <c r="T39" s="1989"/>
      <c r="U39" s="1989"/>
      <c r="V39" s="1987"/>
      <c r="W39" s="1990"/>
      <c r="X39" s="1990"/>
      <c r="Y39" s="1990"/>
      <c r="Z39" s="1990"/>
      <c r="AA39" s="1990"/>
      <c r="AB39" s="1990"/>
      <c r="AC39" s="1990"/>
      <c r="AD39" s="1990"/>
      <c r="AE39" s="1990"/>
      <c r="AF39" s="1987"/>
      <c r="AG39" s="323"/>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4"/>
      <c r="BR39" s="274"/>
      <c r="BS39" s="274"/>
      <c r="BT39" s="274"/>
      <c r="BU39" s="274"/>
      <c r="BV39" s="274"/>
      <c r="BW39" s="274"/>
      <c r="BX39" s="274"/>
      <c r="BY39" s="274"/>
      <c r="BZ39" s="274"/>
      <c r="CA39" s="274"/>
      <c r="CB39" s="274"/>
      <c r="CC39" s="274"/>
      <c r="CD39" s="274"/>
      <c r="CE39" s="274"/>
      <c r="CF39" s="274"/>
      <c r="CG39" s="274"/>
      <c r="CH39" s="274"/>
      <c r="CI39" s="274"/>
      <c r="CJ39" s="274"/>
      <c r="CK39" s="274"/>
      <c r="CL39" s="274"/>
      <c r="CM39" s="274"/>
      <c r="CN39" s="274"/>
      <c r="CO39" s="274"/>
      <c r="CP39" s="274"/>
      <c r="CQ39" s="274"/>
      <c r="CR39" s="274"/>
      <c r="CS39" s="274"/>
      <c r="CT39" s="274"/>
      <c r="CU39" s="274"/>
      <c r="CV39" s="274"/>
      <c r="CW39" s="274"/>
      <c r="CX39" s="274"/>
      <c r="CY39" s="274"/>
      <c r="CZ39" s="274"/>
      <c r="DA39" s="274"/>
      <c r="DB39" s="274"/>
      <c r="DC39" s="274"/>
      <c r="DD39" s="274"/>
      <c r="DE39" s="274"/>
      <c r="DF39" s="274"/>
      <c r="DG39" s="274"/>
      <c r="DH39" s="274"/>
      <c r="DI39" s="274"/>
      <c r="DJ39" s="274"/>
      <c r="DK39" s="274"/>
      <c r="DL39" s="274"/>
      <c r="DM39" s="274"/>
      <c r="DN39" s="274"/>
      <c r="DO39" s="274"/>
      <c r="DP39" s="274"/>
      <c r="DQ39" s="274"/>
      <c r="DR39" s="274"/>
      <c r="DS39" s="274"/>
      <c r="DT39" s="274"/>
      <c r="DU39" s="274"/>
      <c r="DV39" s="274"/>
      <c r="DW39" s="274"/>
      <c r="DX39" s="274"/>
      <c r="DY39" s="274"/>
      <c r="DZ39" s="274"/>
      <c r="EA39" s="274"/>
      <c r="EB39" s="274"/>
      <c r="EC39" s="274"/>
      <c r="ED39" s="274"/>
      <c r="EE39" s="274"/>
      <c r="EF39" s="274"/>
      <c r="EG39" s="274"/>
      <c r="EH39" s="274"/>
      <c r="EI39" s="274"/>
      <c r="EJ39" s="274"/>
      <c r="EK39" s="274"/>
      <c r="EL39" s="274"/>
      <c r="EM39" s="274"/>
      <c r="EN39" s="274"/>
      <c r="EO39" s="274"/>
      <c r="EP39" s="274"/>
      <c r="EQ39" s="274"/>
      <c r="ER39" s="274"/>
      <c r="ES39" s="274"/>
      <c r="ET39" s="274"/>
      <c r="EU39" s="274"/>
      <c r="EV39" s="274"/>
      <c r="EW39" s="274"/>
      <c r="EX39" s="274"/>
      <c r="EY39" s="274"/>
      <c r="EZ39" s="274"/>
      <c r="FA39" s="274"/>
      <c r="FB39" s="274"/>
    </row>
    <row r="40" spans="1:158" ht="12">
      <c r="A40" s="308">
        <v>37</v>
      </c>
      <c r="B40" s="309" t="s">
        <v>64</v>
      </c>
      <c r="C40" s="1948">
        <v>83208</v>
      </c>
      <c r="D40" s="1948">
        <v>115654</v>
      </c>
      <c r="E40" s="1948">
        <v>85718</v>
      </c>
      <c r="F40" s="1948">
        <v>29</v>
      </c>
      <c r="G40" s="1948">
        <v>148395</v>
      </c>
      <c r="H40" s="1948">
        <v>245531</v>
      </c>
      <c r="I40" s="1948">
        <v>23</v>
      </c>
      <c r="J40" s="1983">
        <v>33.89</v>
      </c>
      <c r="K40" s="317"/>
      <c r="L40" s="274"/>
      <c r="M40" s="274"/>
      <c r="N40" s="323"/>
      <c r="O40" s="1988"/>
      <c r="P40" s="1987"/>
      <c r="Q40" s="333"/>
      <c r="R40" s="333"/>
      <c r="S40" s="333"/>
      <c r="T40" s="1989"/>
      <c r="U40" s="1989"/>
      <c r="V40" s="1987"/>
      <c r="W40" s="1990"/>
      <c r="X40" s="1990"/>
      <c r="Y40" s="1990"/>
      <c r="Z40" s="1990"/>
      <c r="AA40" s="1990"/>
      <c r="AB40" s="1990"/>
      <c r="AC40" s="1990"/>
      <c r="AD40" s="1990"/>
      <c r="AE40" s="1990"/>
      <c r="AF40" s="1987"/>
      <c r="AG40" s="323"/>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4"/>
      <c r="BR40" s="274"/>
      <c r="BS40" s="274"/>
      <c r="BT40" s="274"/>
      <c r="BU40" s="274"/>
      <c r="BV40" s="274"/>
      <c r="BW40" s="274"/>
      <c r="BX40" s="274"/>
      <c r="BY40" s="274"/>
      <c r="BZ40" s="274"/>
      <c r="CA40" s="274"/>
      <c r="CB40" s="274"/>
      <c r="CC40" s="274"/>
      <c r="CD40" s="274"/>
      <c r="CE40" s="274"/>
      <c r="CF40" s="274"/>
      <c r="CG40" s="274"/>
      <c r="CH40" s="274"/>
      <c r="CI40" s="274"/>
      <c r="CJ40" s="274"/>
      <c r="CK40" s="274"/>
      <c r="CL40" s="274"/>
      <c r="CM40" s="274"/>
      <c r="CN40" s="274"/>
      <c r="CO40" s="274"/>
      <c r="CP40" s="274"/>
      <c r="CQ40" s="274"/>
      <c r="CR40" s="274"/>
      <c r="CS40" s="274"/>
      <c r="CT40" s="274"/>
      <c r="CU40" s="274"/>
      <c r="CV40" s="274"/>
      <c r="CW40" s="274"/>
      <c r="CX40" s="274"/>
      <c r="CY40" s="274"/>
      <c r="CZ40" s="274"/>
      <c r="DA40" s="274"/>
      <c r="DB40" s="274"/>
      <c r="DC40" s="274"/>
      <c r="DD40" s="274"/>
      <c r="DE40" s="274"/>
      <c r="DF40" s="274"/>
      <c r="DG40" s="274"/>
      <c r="DH40" s="274"/>
      <c r="DI40" s="274"/>
      <c r="DJ40" s="274"/>
      <c r="DK40" s="274"/>
      <c r="DL40" s="274"/>
      <c r="DM40" s="274"/>
      <c r="DN40" s="274"/>
      <c r="DO40" s="274"/>
      <c r="DP40" s="274"/>
      <c r="DQ40" s="274"/>
      <c r="DR40" s="274"/>
      <c r="DS40" s="274"/>
      <c r="DT40" s="274"/>
      <c r="DU40" s="274"/>
      <c r="DV40" s="274"/>
      <c r="DW40" s="274"/>
      <c r="DX40" s="274"/>
      <c r="DY40" s="274"/>
      <c r="DZ40" s="274"/>
      <c r="EA40" s="274"/>
      <c r="EB40" s="274"/>
      <c r="EC40" s="274"/>
      <c r="ED40" s="274"/>
      <c r="EE40" s="274"/>
      <c r="EF40" s="274"/>
      <c r="EG40" s="274"/>
      <c r="EH40" s="274"/>
      <c r="EI40" s="274"/>
      <c r="EJ40" s="274"/>
      <c r="EK40" s="274"/>
      <c r="EL40" s="274"/>
      <c r="EM40" s="274"/>
      <c r="EN40" s="274"/>
      <c r="EO40" s="274"/>
      <c r="EP40" s="274"/>
      <c r="EQ40" s="274"/>
      <c r="ER40" s="274"/>
      <c r="ES40" s="274"/>
      <c r="ET40" s="274"/>
      <c r="EU40" s="274"/>
      <c r="EV40" s="274"/>
      <c r="EW40" s="274"/>
      <c r="EX40" s="274"/>
      <c r="EY40" s="274"/>
      <c r="EZ40" s="274"/>
      <c r="FA40" s="274"/>
      <c r="FB40" s="274"/>
    </row>
    <row r="41" spans="1:158" ht="12">
      <c r="A41" s="308">
        <v>39</v>
      </c>
      <c r="B41" s="309" t="s">
        <v>65</v>
      </c>
      <c r="C41" s="1948">
        <v>81104</v>
      </c>
      <c r="D41" s="1948">
        <v>109818</v>
      </c>
      <c r="E41" s="1948">
        <v>83092</v>
      </c>
      <c r="F41" s="1948">
        <v>32</v>
      </c>
      <c r="G41" s="1948">
        <v>146168</v>
      </c>
      <c r="H41" s="1948">
        <v>217950</v>
      </c>
      <c r="I41" s="1948">
        <v>45</v>
      </c>
      <c r="J41" s="1983">
        <v>37.21</v>
      </c>
      <c r="K41" s="317"/>
      <c r="L41" s="274"/>
      <c r="M41" s="274"/>
      <c r="N41" s="323"/>
      <c r="O41" s="1988"/>
      <c r="P41" s="1987"/>
      <c r="Q41" s="333"/>
      <c r="R41" s="333"/>
      <c r="S41" s="333"/>
      <c r="T41" s="1989"/>
      <c r="U41" s="1989"/>
      <c r="V41" s="1987"/>
      <c r="W41" s="1990"/>
      <c r="X41" s="1990"/>
      <c r="Y41" s="1990"/>
      <c r="Z41" s="1990"/>
      <c r="AA41" s="1990"/>
      <c r="AB41" s="1990"/>
      <c r="AC41" s="1990"/>
      <c r="AD41" s="1990"/>
      <c r="AE41" s="1990"/>
      <c r="AF41" s="1987"/>
      <c r="AG41" s="323"/>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4"/>
      <c r="BR41" s="274"/>
      <c r="BS41" s="274"/>
      <c r="BT41" s="274"/>
      <c r="BU41" s="274"/>
      <c r="BV41" s="274"/>
      <c r="BW41" s="274"/>
      <c r="BX41" s="274"/>
      <c r="BY41" s="274"/>
      <c r="BZ41" s="274"/>
      <c r="CA41" s="274"/>
      <c r="CB41" s="274"/>
      <c r="CC41" s="274"/>
      <c r="CD41" s="274"/>
      <c r="CE41" s="274"/>
      <c r="CF41" s="274"/>
      <c r="CG41" s="274"/>
      <c r="CH41" s="274"/>
      <c r="CI41" s="274"/>
      <c r="CJ41" s="274"/>
      <c r="CK41" s="274"/>
      <c r="CL41" s="274"/>
      <c r="CM41" s="274"/>
      <c r="CN41" s="274"/>
      <c r="CO41" s="274"/>
      <c r="CP41" s="274"/>
      <c r="CQ41" s="274"/>
      <c r="CR41" s="274"/>
      <c r="CS41" s="274"/>
      <c r="CT41" s="274"/>
      <c r="CU41" s="274"/>
      <c r="CV41" s="274"/>
      <c r="CW41" s="274"/>
      <c r="CX41" s="274"/>
      <c r="CY41" s="274"/>
      <c r="CZ41" s="274"/>
      <c r="DA41" s="274"/>
      <c r="DB41" s="274"/>
      <c r="DC41" s="274"/>
      <c r="DD41" s="274"/>
      <c r="DE41" s="274"/>
      <c r="DF41" s="274"/>
      <c r="DG41" s="274"/>
      <c r="DH41" s="274"/>
      <c r="DI41" s="274"/>
      <c r="DJ41" s="274"/>
      <c r="DK41" s="274"/>
      <c r="DL41" s="274"/>
      <c r="DM41" s="274"/>
      <c r="DN41" s="274"/>
      <c r="DO41" s="274"/>
      <c r="DP41" s="274"/>
      <c r="DQ41" s="274"/>
      <c r="DR41" s="274"/>
      <c r="DS41" s="274"/>
      <c r="DT41" s="274"/>
      <c r="DU41" s="274"/>
      <c r="DV41" s="274"/>
      <c r="DW41" s="274"/>
      <c r="DX41" s="274"/>
      <c r="DY41" s="274"/>
      <c r="DZ41" s="274"/>
      <c r="EA41" s="274"/>
      <c r="EB41" s="274"/>
      <c r="EC41" s="274"/>
      <c r="ED41" s="274"/>
      <c r="EE41" s="274"/>
      <c r="EF41" s="274"/>
      <c r="EG41" s="274"/>
      <c r="EH41" s="274"/>
      <c r="EI41" s="274"/>
      <c r="EJ41" s="274"/>
      <c r="EK41" s="274"/>
      <c r="EL41" s="274"/>
      <c r="EM41" s="274"/>
      <c r="EN41" s="274"/>
      <c r="EO41" s="274"/>
      <c r="EP41" s="274"/>
      <c r="EQ41" s="274"/>
      <c r="ER41" s="274"/>
      <c r="ES41" s="274"/>
      <c r="ET41" s="274"/>
      <c r="EU41" s="274"/>
      <c r="EV41" s="274"/>
      <c r="EW41" s="274"/>
      <c r="EX41" s="274"/>
      <c r="EY41" s="274"/>
      <c r="EZ41" s="274"/>
      <c r="FA41" s="274"/>
      <c r="FB41" s="274"/>
    </row>
    <row r="42" spans="1:158" ht="12">
      <c r="A42" s="308">
        <v>40</v>
      </c>
      <c r="B42" s="309" t="s">
        <v>311</v>
      </c>
      <c r="C42" s="1948">
        <v>88198</v>
      </c>
      <c r="D42" s="1948">
        <v>128798</v>
      </c>
      <c r="E42" s="1948">
        <v>91404</v>
      </c>
      <c r="F42" s="1948">
        <v>20</v>
      </c>
      <c r="G42" s="1948">
        <v>158691</v>
      </c>
      <c r="H42" s="1948">
        <v>237491</v>
      </c>
      <c r="I42" s="1948">
        <v>31</v>
      </c>
      <c r="J42" s="1983">
        <v>37.14</v>
      </c>
      <c r="K42" s="317"/>
      <c r="L42" s="274"/>
      <c r="M42" s="274"/>
      <c r="N42" s="323"/>
      <c r="O42" s="1988"/>
      <c r="P42" s="1987"/>
      <c r="Q42" s="333"/>
      <c r="R42" s="333"/>
      <c r="S42" s="333"/>
      <c r="T42" s="1989"/>
      <c r="U42" s="1989"/>
      <c r="V42" s="1987"/>
      <c r="W42" s="1990"/>
      <c r="X42" s="1990"/>
      <c r="Y42" s="1990"/>
      <c r="Z42" s="1990"/>
      <c r="AA42" s="1990"/>
      <c r="AB42" s="1990"/>
      <c r="AC42" s="1990"/>
      <c r="AD42" s="1990"/>
      <c r="AE42" s="1990"/>
      <c r="AF42" s="1987"/>
      <c r="AG42" s="323"/>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4"/>
      <c r="BR42" s="274"/>
      <c r="BS42" s="274"/>
      <c r="BT42" s="274"/>
      <c r="BU42" s="274"/>
      <c r="BV42" s="274"/>
      <c r="BW42" s="274"/>
      <c r="BX42" s="274"/>
      <c r="BY42" s="274"/>
      <c r="BZ42" s="274"/>
      <c r="CA42" s="274"/>
      <c r="CB42" s="274"/>
      <c r="CC42" s="274"/>
      <c r="CD42" s="274"/>
      <c r="CE42" s="274"/>
      <c r="CF42" s="274"/>
      <c r="CG42" s="274"/>
      <c r="CH42" s="274"/>
      <c r="CI42" s="274"/>
      <c r="CJ42" s="274"/>
      <c r="CK42" s="274"/>
      <c r="CL42" s="274"/>
      <c r="CM42" s="274"/>
      <c r="CN42" s="274"/>
      <c r="CO42" s="274"/>
      <c r="CP42" s="274"/>
      <c r="CQ42" s="274"/>
      <c r="CR42" s="274"/>
      <c r="CS42" s="274"/>
      <c r="CT42" s="274"/>
      <c r="CU42" s="274"/>
      <c r="CV42" s="274"/>
      <c r="CW42" s="274"/>
      <c r="CX42" s="274"/>
      <c r="CY42" s="274"/>
      <c r="CZ42" s="274"/>
      <c r="DA42" s="274"/>
      <c r="DB42" s="274"/>
      <c r="DC42" s="274"/>
      <c r="DD42" s="274"/>
      <c r="DE42" s="274"/>
      <c r="DF42" s="274"/>
      <c r="DG42" s="274"/>
      <c r="DH42" s="274"/>
      <c r="DI42" s="274"/>
      <c r="DJ42" s="274"/>
      <c r="DK42" s="274"/>
      <c r="DL42" s="274"/>
      <c r="DM42" s="274"/>
      <c r="DN42" s="274"/>
      <c r="DO42" s="274"/>
      <c r="DP42" s="274"/>
      <c r="DQ42" s="274"/>
      <c r="DR42" s="274"/>
      <c r="DS42" s="274"/>
      <c r="DT42" s="274"/>
      <c r="DU42" s="274"/>
      <c r="DV42" s="274"/>
      <c r="DW42" s="274"/>
      <c r="DX42" s="274"/>
      <c r="DY42" s="274"/>
      <c r="DZ42" s="274"/>
      <c r="EA42" s="274"/>
      <c r="EB42" s="274"/>
      <c r="EC42" s="274"/>
      <c r="ED42" s="274"/>
      <c r="EE42" s="274"/>
      <c r="EF42" s="274"/>
      <c r="EG42" s="274"/>
      <c r="EH42" s="274"/>
      <c r="EI42" s="274"/>
      <c r="EJ42" s="274"/>
      <c r="EK42" s="274"/>
      <c r="EL42" s="274"/>
      <c r="EM42" s="274"/>
      <c r="EN42" s="274"/>
      <c r="EO42" s="274"/>
      <c r="EP42" s="274"/>
      <c r="EQ42" s="274"/>
      <c r="ER42" s="274"/>
      <c r="ES42" s="274"/>
      <c r="ET42" s="274"/>
      <c r="EU42" s="274"/>
      <c r="EV42" s="274"/>
      <c r="EW42" s="274"/>
      <c r="EX42" s="274"/>
      <c r="EY42" s="274"/>
      <c r="EZ42" s="274"/>
      <c r="FA42" s="274"/>
      <c r="FB42" s="274"/>
    </row>
    <row r="43" spans="1:158" ht="12">
      <c r="A43" s="308">
        <v>42</v>
      </c>
      <c r="B43" s="309" t="s">
        <v>66</v>
      </c>
      <c r="C43" s="1948">
        <v>92587</v>
      </c>
      <c r="D43" s="1948">
        <v>126573</v>
      </c>
      <c r="E43" s="1948">
        <v>94722</v>
      </c>
      <c r="F43" s="1948">
        <v>11</v>
      </c>
      <c r="G43" s="1948">
        <v>167439</v>
      </c>
      <c r="H43" s="1948">
        <v>227383</v>
      </c>
      <c r="I43" s="1948">
        <v>40</v>
      </c>
      <c r="J43" s="1983">
        <v>40.72</v>
      </c>
      <c r="K43" s="317"/>
      <c r="L43" s="274"/>
      <c r="M43" s="274"/>
      <c r="N43" s="323"/>
      <c r="O43" s="1988"/>
      <c r="P43" s="1987"/>
      <c r="Q43" s="333"/>
      <c r="R43" s="333"/>
      <c r="S43" s="333"/>
      <c r="T43" s="1989"/>
      <c r="U43" s="1989"/>
      <c r="V43" s="1987"/>
      <c r="W43" s="1990"/>
      <c r="X43" s="1990"/>
      <c r="Y43" s="1990"/>
      <c r="Z43" s="1990"/>
      <c r="AA43" s="1990"/>
      <c r="AB43" s="1990"/>
      <c r="AC43" s="1990"/>
      <c r="AD43" s="1990"/>
      <c r="AE43" s="1990"/>
      <c r="AF43" s="1987"/>
      <c r="AG43" s="323"/>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4"/>
      <c r="BR43" s="274"/>
      <c r="BS43" s="274"/>
      <c r="BT43" s="274"/>
      <c r="BU43" s="27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C43" s="274"/>
      <c r="DD43" s="274"/>
      <c r="DE43" s="274"/>
      <c r="DF43" s="274"/>
      <c r="DG43" s="274"/>
      <c r="DH43" s="274"/>
      <c r="DI43" s="274"/>
      <c r="DJ43" s="274"/>
      <c r="DK43" s="274"/>
      <c r="DL43" s="274"/>
      <c r="DM43" s="274"/>
      <c r="DN43" s="274"/>
      <c r="DO43" s="274"/>
      <c r="DP43" s="274"/>
      <c r="DQ43" s="274"/>
      <c r="DR43" s="274"/>
      <c r="DS43" s="274"/>
      <c r="DT43" s="274"/>
      <c r="DU43" s="274"/>
      <c r="DV43" s="274"/>
      <c r="DW43" s="274"/>
      <c r="DX43" s="274"/>
      <c r="DY43" s="274"/>
      <c r="DZ43" s="274"/>
      <c r="EA43" s="274"/>
      <c r="EB43" s="274"/>
      <c r="EC43" s="274"/>
      <c r="ED43" s="274"/>
      <c r="EE43" s="274"/>
      <c r="EF43" s="274"/>
      <c r="EG43" s="274"/>
      <c r="EH43" s="274"/>
      <c r="EI43" s="274"/>
      <c r="EJ43" s="274"/>
      <c r="EK43" s="274"/>
      <c r="EL43" s="274"/>
      <c r="EM43" s="274"/>
      <c r="EN43" s="274"/>
      <c r="EO43" s="274"/>
      <c r="EP43" s="274"/>
      <c r="EQ43" s="274"/>
      <c r="ER43" s="274"/>
      <c r="ES43" s="274"/>
      <c r="ET43" s="274"/>
      <c r="EU43" s="274"/>
      <c r="EV43" s="274"/>
      <c r="EW43" s="274"/>
      <c r="EX43" s="274"/>
      <c r="EY43" s="274"/>
      <c r="EZ43" s="274"/>
      <c r="FA43" s="274"/>
      <c r="FB43" s="274"/>
    </row>
    <row r="44" spans="1:158" ht="12">
      <c r="A44" s="308">
        <v>43</v>
      </c>
      <c r="B44" s="309" t="s">
        <v>312</v>
      </c>
      <c r="C44" s="1948">
        <v>88242</v>
      </c>
      <c r="D44" s="1948">
        <v>115630</v>
      </c>
      <c r="E44" s="1948">
        <v>89943</v>
      </c>
      <c r="F44" s="1948">
        <v>22</v>
      </c>
      <c r="G44" s="1948">
        <v>160066</v>
      </c>
      <c r="H44" s="1948">
        <v>244803</v>
      </c>
      <c r="I44" s="1948">
        <v>24</v>
      </c>
      <c r="J44" s="1983">
        <v>36.05</v>
      </c>
      <c r="K44" s="317"/>
      <c r="L44" s="274"/>
      <c r="M44" s="274"/>
      <c r="N44" s="323"/>
      <c r="O44" s="1988"/>
      <c r="P44" s="1987"/>
      <c r="Q44" s="333"/>
      <c r="R44" s="333"/>
      <c r="S44" s="333"/>
      <c r="T44" s="1989"/>
      <c r="U44" s="1989"/>
      <c r="V44" s="1987"/>
      <c r="W44" s="1990"/>
      <c r="X44" s="1990"/>
      <c r="Y44" s="1990"/>
      <c r="Z44" s="1990"/>
      <c r="AA44" s="1990"/>
      <c r="AB44" s="1990"/>
      <c r="AC44" s="1990"/>
      <c r="AD44" s="1990"/>
      <c r="AE44" s="1990"/>
      <c r="AF44" s="1987"/>
      <c r="AG44" s="323"/>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4"/>
      <c r="BR44" s="274"/>
      <c r="BS44" s="274"/>
      <c r="BT44" s="274"/>
      <c r="BU44" s="27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c r="CR44" s="274"/>
      <c r="CS44" s="274"/>
      <c r="CT44" s="274"/>
      <c r="CU44" s="274"/>
      <c r="CV44" s="274"/>
      <c r="CW44" s="274"/>
      <c r="CX44" s="274"/>
      <c r="CY44" s="274"/>
      <c r="CZ44" s="274"/>
      <c r="DA44" s="274"/>
      <c r="DB44" s="274"/>
      <c r="DC44" s="274"/>
      <c r="DD44" s="274"/>
      <c r="DE44" s="274"/>
      <c r="DF44" s="274"/>
      <c r="DG44" s="274"/>
      <c r="DH44" s="274"/>
      <c r="DI44" s="274"/>
      <c r="DJ44" s="274"/>
      <c r="DK44" s="274"/>
      <c r="DL44" s="274"/>
      <c r="DM44" s="274"/>
      <c r="DN44" s="274"/>
      <c r="DO44" s="274"/>
      <c r="DP44" s="274"/>
      <c r="DQ44" s="274"/>
      <c r="DR44" s="274"/>
      <c r="DS44" s="274"/>
      <c r="DT44" s="274"/>
      <c r="DU44" s="274"/>
      <c r="DV44" s="274"/>
      <c r="DW44" s="274"/>
      <c r="DX44" s="274"/>
      <c r="DY44" s="274"/>
      <c r="DZ44" s="274"/>
      <c r="EA44" s="274"/>
      <c r="EB44" s="274"/>
      <c r="EC44" s="274"/>
      <c r="ED44" s="274"/>
      <c r="EE44" s="274"/>
      <c r="EF44" s="274"/>
      <c r="EG44" s="274"/>
      <c r="EH44" s="274"/>
      <c r="EI44" s="274"/>
      <c r="EJ44" s="274"/>
      <c r="EK44" s="274"/>
      <c r="EL44" s="274"/>
      <c r="EM44" s="274"/>
      <c r="EN44" s="274"/>
      <c r="EO44" s="274"/>
      <c r="EP44" s="274"/>
      <c r="EQ44" s="274"/>
      <c r="ER44" s="274"/>
      <c r="ES44" s="274"/>
      <c r="ET44" s="274"/>
      <c r="EU44" s="274"/>
      <c r="EV44" s="274"/>
      <c r="EW44" s="274"/>
      <c r="EX44" s="274"/>
      <c r="EY44" s="274"/>
      <c r="EZ44" s="274"/>
      <c r="FA44" s="274"/>
      <c r="FB44" s="274"/>
    </row>
    <row r="45" spans="1:158" ht="12">
      <c r="A45" s="308">
        <v>45</v>
      </c>
      <c r="B45" s="309" t="s">
        <v>67</v>
      </c>
      <c r="C45" s="1948">
        <v>80235</v>
      </c>
      <c r="D45" s="1948">
        <v>97912</v>
      </c>
      <c r="E45" s="1948">
        <v>81771</v>
      </c>
      <c r="F45" s="1948">
        <v>36</v>
      </c>
      <c r="G45" s="1948">
        <v>138487</v>
      </c>
      <c r="H45" s="1948">
        <v>227587</v>
      </c>
      <c r="I45" s="1948">
        <v>39</v>
      </c>
      <c r="J45" s="1983">
        <v>35.25</v>
      </c>
      <c r="K45" s="317"/>
      <c r="L45" s="274"/>
      <c r="M45" s="274"/>
      <c r="N45" s="323"/>
      <c r="O45" s="1988"/>
      <c r="P45" s="1987"/>
      <c r="Q45" s="333"/>
      <c r="R45" s="333"/>
      <c r="S45" s="333"/>
      <c r="T45" s="1989"/>
      <c r="U45" s="1989"/>
      <c r="V45" s="1987"/>
      <c r="W45" s="1990"/>
      <c r="X45" s="1990"/>
      <c r="Y45" s="1990"/>
      <c r="Z45" s="1990"/>
      <c r="AA45" s="1990"/>
      <c r="AB45" s="1990"/>
      <c r="AC45" s="1990"/>
      <c r="AD45" s="1990"/>
      <c r="AE45" s="1990"/>
      <c r="AF45" s="1987"/>
      <c r="AG45" s="323"/>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c r="CR45" s="274"/>
      <c r="CS45" s="274"/>
      <c r="CT45" s="274"/>
      <c r="CU45" s="274"/>
      <c r="CV45" s="274"/>
      <c r="CW45" s="274"/>
      <c r="CX45" s="274"/>
      <c r="CY45" s="274"/>
      <c r="CZ45" s="274"/>
      <c r="DA45" s="274"/>
      <c r="DB45" s="274"/>
      <c r="DC45" s="274"/>
      <c r="DD45" s="274"/>
      <c r="DE45" s="274"/>
      <c r="DF45" s="274"/>
      <c r="DG45" s="274"/>
      <c r="DH45" s="274"/>
      <c r="DI45" s="274"/>
      <c r="DJ45" s="274"/>
      <c r="DK45" s="274"/>
      <c r="DL45" s="274"/>
      <c r="DM45" s="274"/>
      <c r="DN45" s="274"/>
      <c r="DO45" s="274"/>
      <c r="DP45" s="274"/>
      <c r="DQ45" s="274"/>
      <c r="DR45" s="274"/>
      <c r="DS45" s="274"/>
      <c r="DT45" s="274"/>
      <c r="DU45" s="274"/>
      <c r="DV45" s="274"/>
      <c r="DW45" s="274"/>
      <c r="DX45" s="274"/>
      <c r="DY45" s="274"/>
      <c r="DZ45" s="274"/>
      <c r="EA45" s="274"/>
      <c r="EB45" s="274"/>
      <c r="EC45" s="274"/>
      <c r="ED45" s="274"/>
      <c r="EE45" s="274"/>
      <c r="EF45" s="274"/>
      <c r="EG45" s="274"/>
      <c r="EH45" s="274"/>
      <c r="EI45" s="274"/>
      <c r="EJ45" s="274"/>
      <c r="EK45" s="274"/>
      <c r="EL45" s="274"/>
      <c r="EM45" s="274"/>
      <c r="EN45" s="274"/>
      <c r="EO45" s="274"/>
      <c r="EP45" s="274"/>
      <c r="EQ45" s="274"/>
      <c r="ER45" s="274"/>
      <c r="ES45" s="274"/>
      <c r="ET45" s="274"/>
      <c r="EU45" s="274"/>
      <c r="EV45" s="274"/>
      <c r="EW45" s="274"/>
      <c r="EX45" s="274"/>
      <c r="EY45" s="274"/>
      <c r="EZ45" s="274"/>
      <c r="FA45" s="274"/>
      <c r="FB45" s="274"/>
    </row>
    <row r="46" spans="1:158" ht="12" customHeight="1">
      <c r="A46" s="308">
        <v>46</v>
      </c>
      <c r="B46" s="309" t="s">
        <v>68</v>
      </c>
      <c r="C46" s="1948">
        <v>78985</v>
      </c>
      <c r="D46" s="1948">
        <v>97548</v>
      </c>
      <c r="E46" s="1948">
        <v>80528</v>
      </c>
      <c r="F46" s="1948">
        <v>38</v>
      </c>
      <c r="G46" s="1948">
        <v>137487</v>
      </c>
      <c r="H46" s="1948">
        <v>315380</v>
      </c>
      <c r="I46" s="1948">
        <v>1</v>
      </c>
      <c r="J46" s="1983">
        <v>25.04</v>
      </c>
      <c r="K46" s="317"/>
      <c r="L46" s="274"/>
      <c r="M46" s="274"/>
      <c r="N46" s="323"/>
      <c r="O46" s="1988"/>
      <c r="P46" s="1987"/>
      <c r="Q46" s="333"/>
      <c r="R46" s="333"/>
      <c r="S46" s="333"/>
      <c r="T46" s="1989"/>
      <c r="U46" s="1989"/>
      <c r="V46" s="1987"/>
      <c r="W46" s="1990"/>
      <c r="X46" s="1990"/>
      <c r="Y46" s="1990"/>
      <c r="Z46" s="1990"/>
      <c r="AA46" s="1990"/>
      <c r="AB46" s="1990"/>
      <c r="AC46" s="1990"/>
      <c r="AD46" s="1990"/>
      <c r="AE46" s="1990"/>
      <c r="AF46" s="1987"/>
      <c r="AG46" s="323"/>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4"/>
      <c r="BR46" s="274"/>
      <c r="BS46" s="274"/>
      <c r="BT46" s="274"/>
      <c r="BU46" s="274"/>
      <c r="BV46" s="274"/>
      <c r="BW46" s="274"/>
      <c r="BX46" s="274"/>
      <c r="BY46" s="274"/>
      <c r="BZ46" s="274"/>
      <c r="CA46" s="274"/>
      <c r="CB46" s="274"/>
      <c r="CC46" s="274"/>
      <c r="CD46" s="274"/>
      <c r="CE46" s="274"/>
      <c r="CF46" s="274"/>
      <c r="CG46" s="274"/>
      <c r="CH46" s="274"/>
      <c r="CI46" s="274"/>
      <c r="CJ46" s="274"/>
      <c r="CK46" s="274"/>
      <c r="CL46" s="274"/>
      <c r="CM46" s="274"/>
      <c r="CN46" s="274"/>
      <c r="CO46" s="274"/>
      <c r="CP46" s="274"/>
      <c r="CQ46" s="274"/>
      <c r="CR46" s="274"/>
      <c r="CS46" s="274"/>
      <c r="CT46" s="274"/>
      <c r="CU46" s="274"/>
      <c r="CV46" s="274"/>
      <c r="CW46" s="274"/>
      <c r="CX46" s="274"/>
      <c r="CY46" s="274"/>
      <c r="CZ46" s="274"/>
      <c r="DA46" s="274"/>
      <c r="DB46" s="274"/>
      <c r="DC46" s="274"/>
      <c r="DD46" s="274"/>
      <c r="DE46" s="274"/>
      <c r="DF46" s="274"/>
      <c r="DG46" s="274"/>
      <c r="DH46" s="274"/>
      <c r="DI46" s="274"/>
      <c r="DJ46" s="274"/>
      <c r="DK46" s="274"/>
      <c r="DL46" s="274"/>
      <c r="DM46" s="274"/>
      <c r="DN46" s="274"/>
      <c r="DO46" s="274"/>
      <c r="DP46" s="274"/>
      <c r="DQ46" s="274"/>
      <c r="DR46" s="274"/>
      <c r="DS46" s="274"/>
      <c r="DT46" s="274"/>
      <c r="DU46" s="274"/>
      <c r="DV46" s="274"/>
      <c r="DW46" s="274"/>
      <c r="DX46" s="274"/>
      <c r="DY46" s="274"/>
      <c r="DZ46" s="274"/>
      <c r="EA46" s="274"/>
      <c r="EB46" s="274"/>
      <c r="EC46" s="274"/>
      <c r="ED46" s="274"/>
      <c r="EE46" s="274"/>
      <c r="EF46" s="274"/>
      <c r="EG46" s="274"/>
      <c r="EH46" s="274"/>
      <c r="EI46" s="274"/>
      <c r="EJ46" s="274"/>
      <c r="EK46" s="274"/>
      <c r="EL46" s="274"/>
      <c r="EM46" s="274"/>
      <c r="EN46" s="274"/>
      <c r="EO46" s="274"/>
      <c r="EP46" s="274"/>
      <c r="EQ46" s="274"/>
      <c r="ER46" s="274"/>
      <c r="ES46" s="274"/>
      <c r="ET46" s="274"/>
      <c r="EU46" s="274"/>
      <c r="EV46" s="274"/>
      <c r="EW46" s="274"/>
      <c r="EX46" s="274"/>
      <c r="EY46" s="274"/>
      <c r="EZ46" s="274"/>
      <c r="FA46" s="274"/>
      <c r="FB46" s="274"/>
    </row>
    <row r="47" spans="1:158" ht="12">
      <c r="A47" s="334">
        <v>50</v>
      </c>
      <c r="B47" s="311" t="s">
        <v>151</v>
      </c>
      <c r="C47" s="1951">
        <v>96576</v>
      </c>
      <c r="D47" s="1951">
        <v>114878</v>
      </c>
      <c r="E47" s="1951">
        <v>97731</v>
      </c>
      <c r="F47" s="1948">
        <v>5</v>
      </c>
      <c r="G47" s="1951">
        <v>180652</v>
      </c>
      <c r="H47" s="1951">
        <v>253841</v>
      </c>
      <c r="I47" s="1951">
        <v>14</v>
      </c>
      <c r="J47" s="1983">
        <v>38.05</v>
      </c>
      <c r="K47" s="317"/>
      <c r="L47" s="274"/>
      <c r="M47" s="274"/>
      <c r="N47" s="323"/>
      <c r="O47" s="1988"/>
      <c r="P47" s="1987"/>
      <c r="Q47" s="333"/>
      <c r="R47" s="333"/>
      <c r="S47" s="333"/>
      <c r="T47" s="1989"/>
      <c r="U47" s="1989"/>
      <c r="V47" s="1987"/>
      <c r="W47" s="1990"/>
      <c r="X47" s="1990"/>
      <c r="Y47" s="1990"/>
      <c r="Z47" s="1990"/>
      <c r="AA47" s="1990"/>
      <c r="AB47" s="1990"/>
      <c r="AC47" s="1990"/>
      <c r="AD47" s="1990"/>
      <c r="AE47" s="1990"/>
      <c r="AF47" s="1987"/>
      <c r="AG47" s="323"/>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c r="BT47" s="274"/>
      <c r="BU47" s="27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c r="DM47" s="274"/>
      <c r="DN47" s="274"/>
      <c r="DO47" s="274"/>
      <c r="DP47" s="274"/>
      <c r="DQ47" s="274"/>
      <c r="DR47" s="274"/>
      <c r="DS47" s="274"/>
      <c r="DT47" s="274"/>
      <c r="DU47" s="274"/>
      <c r="DV47" s="274"/>
      <c r="DW47" s="274"/>
      <c r="DX47" s="274"/>
      <c r="DY47" s="274"/>
      <c r="DZ47" s="274"/>
      <c r="EA47" s="274"/>
      <c r="EB47" s="274"/>
      <c r="EC47" s="274"/>
      <c r="ED47" s="274"/>
      <c r="EE47" s="274"/>
      <c r="EF47" s="274"/>
      <c r="EG47" s="274"/>
      <c r="EH47" s="274"/>
      <c r="EI47" s="274"/>
      <c r="EJ47" s="274"/>
      <c r="EK47" s="274"/>
      <c r="EL47" s="274"/>
      <c r="EM47" s="274"/>
      <c r="EN47" s="274"/>
      <c r="EO47" s="274"/>
      <c r="EP47" s="274"/>
      <c r="EQ47" s="274"/>
      <c r="ER47" s="274"/>
      <c r="ES47" s="274"/>
      <c r="ET47" s="274"/>
      <c r="EU47" s="274"/>
      <c r="EV47" s="274"/>
      <c r="EW47" s="274"/>
      <c r="EX47" s="274"/>
      <c r="EY47" s="274"/>
      <c r="EZ47" s="274"/>
      <c r="FA47" s="274"/>
      <c r="FB47" s="274"/>
    </row>
    <row r="48" spans="1:158" ht="12">
      <c r="A48" s="308">
        <v>57</v>
      </c>
      <c r="B48" s="309" t="s">
        <v>152</v>
      </c>
      <c r="C48" s="1948">
        <v>81034</v>
      </c>
      <c r="D48" s="1948">
        <v>102038</v>
      </c>
      <c r="E48" s="1948">
        <v>82420</v>
      </c>
      <c r="F48" s="1948">
        <v>35</v>
      </c>
      <c r="G48" s="1948">
        <v>151895</v>
      </c>
      <c r="H48" s="1948">
        <v>244287</v>
      </c>
      <c r="I48" s="1948">
        <v>26</v>
      </c>
      <c r="J48" s="1983">
        <v>33.17</v>
      </c>
      <c r="K48" s="317"/>
      <c r="L48" s="274"/>
      <c r="M48" s="274"/>
      <c r="N48" s="323"/>
      <c r="O48" s="1988"/>
      <c r="P48" s="1987"/>
      <c r="Q48" s="333"/>
      <c r="R48" s="333"/>
      <c r="S48" s="333"/>
      <c r="T48" s="1989"/>
      <c r="U48" s="1989"/>
      <c r="V48" s="1987"/>
      <c r="W48" s="1990"/>
      <c r="X48" s="1990"/>
      <c r="Y48" s="1990"/>
      <c r="Z48" s="1990"/>
      <c r="AA48" s="1990"/>
      <c r="AB48" s="1990"/>
      <c r="AC48" s="1990"/>
      <c r="AD48" s="1990"/>
      <c r="AE48" s="1990"/>
      <c r="AF48" s="1987"/>
      <c r="AG48" s="323"/>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4"/>
      <c r="DK48" s="274"/>
      <c r="DL48" s="274"/>
      <c r="DM48" s="274"/>
      <c r="DN48" s="274"/>
      <c r="DO48" s="274"/>
      <c r="DP48" s="274"/>
      <c r="DQ48" s="274"/>
      <c r="DR48" s="274"/>
      <c r="DS48" s="274"/>
      <c r="DT48" s="274"/>
      <c r="DU48" s="274"/>
      <c r="DV48" s="274"/>
      <c r="DW48" s="274"/>
      <c r="DX48" s="274"/>
      <c r="DY48" s="274"/>
      <c r="DZ48" s="274"/>
      <c r="EA48" s="274"/>
      <c r="EB48" s="274"/>
      <c r="EC48" s="274"/>
      <c r="ED48" s="274"/>
      <c r="EE48" s="274"/>
      <c r="EF48" s="274"/>
      <c r="EG48" s="274"/>
      <c r="EH48" s="274"/>
      <c r="EI48" s="274"/>
      <c r="EJ48" s="274"/>
      <c r="EK48" s="274"/>
      <c r="EL48" s="274"/>
      <c r="EM48" s="274"/>
      <c r="EN48" s="274"/>
      <c r="EO48" s="274"/>
      <c r="EP48" s="274"/>
      <c r="EQ48" s="274"/>
      <c r="ER48" s="274"/>
      <c r="ES48" s="274"/>
      <c r="ET48" s="274"/>
      <c r="EU48" s="274"/>
      <c r="EV48" s="274"/>
      <c r="EW48" s="274"/>
      <c r="EX48" s="274"/>
      <c r="EY48" s="274"/>
      <c r="EZ48" s="274"/>
      <c r="FA48" s="274"/>
      <c r="FB48" s="274"/>
    </row>
    <row r="49" spans="1:158" ht="12">
      <c r="A49" s="308">
        <v>62</v>
      </c>
      <c r="B49" s="309" t="s">
        <v>387</v>
      </c>
      <c r="C49" s="1948">
        <v>84223</v>
      </c>
      <c r="D49" s="1948">
        <v>109255</v>
      </c>
      <c r="E49" s="1948">
        <v>86188</v>
      </c>
      <c r="F49" s="1948">
        <v>27</v>
      </c>
      <c r="G49" s="1948">
        <v>151540</v>
      </c>
      <c r="H49" s="1948">
        <v>283663</v>
      </c>
      <c r="I49" s="1948">
        <v>3</v>
      </c>
      <c r="J49" s="1983">
        <v>29.69</v>
      </c>
      <c r="K49" s="317"/>
      <c r="L49" s="274"/>
      <c r="M49" s="274"/>
      <c r="N49" s="323"/>
      <c r="O49" s="1988"/>
      <c r="P49" s="1987"/>
      <c r="Q49" s="333"/>
      <c r="R49" s="333"/>
      <c r="S49" s="333"/>
      <c r="T49" s="1989"/>
      <c r="U49" s="1989"/>
      <c r="V49" s="1987"/>
      <c r="W49" s="1990"/>
      <c r="X49" s="1990"/>
      <c r="Y49" s="1990"/>
      <c r="Z49" s="1990"/>
      <c r="AA49" s="1990"/>
      <c r="AB49" s="1990"/>
      <c r="AC49" s="1990"/>
      <c r="AD49" s="1990"/>
      <c r="AE49" s="1990"/>
      <c r="AF49" s="1987"/>
      <c r="AG49" s="323"/>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c r="CT49" s="274"/>
      <c r="CU49" s="274"/>
      <c r="CV49" s="274"/>
      <c r="CW49" s="274"/>
      <c r="CX49" s="274"/>
      <c r="CY49" s="274"/>
      <c r="CZ49" s="274"/>
      <c r="DA49" s="274"/>
      <c r="DB49" s="274"/>
      <c r="DC49" s="274"/>
      <c r="DD49" s="274"/>
      <c r="DE49" s="274"/>
      <c r="DF49" s="274"/>
      <c r="DG49" s="274"/>
      <c r="DH49" s="274"/>
      <c r="DI49" s="274"/>
      <c r="DJ49" s="274"/>
      <c r="DK49" s="274"/>
      <c r="DL49" s="274"/>
      <c r="DM49" s="274"/>
      <c r="DN49" s="274"/>
      <c r="DO49" s="274"/>
      <c r="DP49" s="274"/>
      <c r="DQ49" s="274"/>
      <c r="DR49" s="274"/>
      <c r="DS49" s="274"/>
      <c r="DT49" s="274"/>
      <c r="DU49" s="274"/>
      <c r="DV49" s="274"/>
      <c r="DW49" s="274"/>
      <c r="DX49" s="274"/>
      <c r="DY49" s="274"/>
      <c r="DZ49" s="274"/>
      <c r="EA49" s="274"/>
      <c r="EB49" s="274"/>
      <c r="EC49" s="274"/>
      <c r="ED49" s="274"/>
      <c r="EE49" s="274"/>
      <c r="EF49" s="274"/>
      <c r="EG49" s="274"/>
      <c r="EH49" s="274"/>
      <c r="EI49" s="274"/>
      <c r="EJ49" s="274"/>
      <c r="EK49" s="274"/>
      <c r="EL49" s="274"/>
      <c r="EM49" s="274"/>
      <c r="EN49" s="274"/>
      <c r="EO49" s="274"/>
      <c r="EP49" s="274"/>
      <c r="EQ49" s="274"/>
      <c r="ER49" s="274"/>
      <c r="ES49" s="274"/>
      <c r="ET49" s="274"/>
      <c r="EU49" s="274"/>
      <c r="EV49" s="274"/>
      <c r="EW49" s="274"/>
      <c r="EX49" s="274"/>
      <c r="EY49" s="274"/>
      <c r="EZ49" s="274"/>
      <c r="FA49" s="274"/>
      <c r="FB49" s="274"/>
    </row>
    <row r="50" spans="1:158" ht="12">
      <c r="A50" s="308">
        <v>65</v>
      </c>
      <c r="B50" s="309" t="s">
        <v>113</v>
      </c>
      <c r="C50" s="1948">
        <v>75112</v>
      </c>
      <c r="D50" s="1948">
        <v>96271</v>
      </c>
      <c r="E50" s="1948">
        <v>76596</v>
      </c>
      <c r="F50" s="1948">
        <v>39</v>
      </c>
      <c r="G50" s="1948">
        <v>132782</v>
      </c>
      <c r="H50" s="1948">
        <v>264832</v>
      </c>
      <c r="I50" s="1948">
        <v>10</v>
      </c>
      <c r="J50" s="1983">
        <v>28.36</v>
      </c>
      <c r="K50" s="317"/>
      <c r="L50" s="274"/>
      <c r="M50" s="274"/>
      <c r="N50" s="323"/>
      <c r="O50" s="1988"/>
      <c r="P50" s="1987"/>
      <c r="Q50" s="333"/>
      <c r="R50" s="333"/>
      <c r="S50" s="333"/>
      <c r="T50" s="1989"/>
      <c r="U50" s="1989"/>
      <c r="V50" s="1987"/>
      <c r="W50" s="1990"/>
      <c r="X50" s="1990"/>
      <c r="Y50" s="1990"/>
      <c r="Z50" s="1990"/>
      <c r="AA50" s="1990"/>
      <c r="AB50" s="1990"/>
      <c r="AC50" s="1990"/>
      <c r="AD50" s="1990"/>
      <c r="AE50" s="1990"/>
      <c r="AF50" s="1987"/>
      <c r="AG50" s="323"/>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4"/>
      <c r="BR50" s="274"/>
      <c r="BS50" s="274"/>
      <c r="BT50" s="274"/>
      <c r="BU50" s="274"/>
      <c r="BV50" s="274"/>
      <c r="BW50" s="274"/>
      <c r="BX50" s="274"/>
      <c r="BY50" s="274"/>
      <c r="BZ50" s="274"/>
      <c r="CA50" s="274"/>
      <c r="CB50" s="274"/>
      <c r="CC50" s="274"/>
      <c r="CD50" s="274"/>
      <c r="CE50" s="274"/>
      <c r="CF50" s="274"/>
      <c r="CG50" s="274"/>
      <c r="CH50" s="274"/>
      <c r="CI50" s="274"/>
      <c r="CJ50" s="274"/>
      <c r="CK50" s="274"/>
      <c r="CL50" s="274"/>
      <c r="CM50" s="274"/>
      <c r="CN50" s="274"/>
      <c r="CO50" s="274"/>
      <c r="CP50" s="274"/>
      <c r="CQ50" s="274"/>
      <c r="CR50" s="274"/>
      <c r="CS50" s="274"/>
      <c r="CT50" s="274"/>
      <c r="CU50" s="274"/>
      <c r="CV50" s="274"/>
      <c r="CW50" s="274"/>
      <c r="CX50" s="274"/>
      <c r="CY50" s="274"/>
      <c r="CZ50" s="274"/>
      <c r="DA50" s="274"/>
      <c r="DB50" s="274"/>
      <c r="DC50" s="274"/>
      <c r="DD50" s="274"/>
      <c r="DE50" s="274"/>
      <c r="DF50" s="274"/>
      <c r="DG50" s="274"/>
      <c r="DH50" s="274"/>
      <c r="DI50" s="274"/>
      <c r="DJ50" s="274"/>
      <c r="DK50" s="274"/>
      <c r="DL50" s="274"/>
      <c r="DM50" s="274"/>
      <c r="DN50" s="274"/>
      <c r="DO50" s="274"/>
      <c r="DP50" s="274"/>
      <c r="DQ50" s="274"/>
      <c r="DR50" s="274"/>
      <c r="DS50" s="274"/>
      <c r="DT50" s="274"/>
      <c r="DU50" s="274"/>
      <c r="DV50" s="274"/>
      <c r="DW50" s="274"/>
      <c r="DX50" s="274"/>
      <c r="DY50" s="274"/>
      <c r="DZ50" s="274"/>
      <c r="EA50" s="274"/>
      <c r="EB50" s="274"/>
      <c r="EC50" s="274"/>
      <c r="ED50" s="274"/>
      <c r="EE50" s="274"/>
      <c r="EF50" s="274"/>
      <c r="EG50" s="274"/>
      <c r="EH50" s="274"/>
      <c r="EI50" s="274"/>
      <c r="EJ50" s="274"/>
      <c r="EK50" s="274"/>
      <c r="EL50" s="274"/>
      <c r="EM50" s="274"/>
      <c r="EN50" s="274"/>
      <c r="EO50" s="274"/>
      <c r="EP50" s="274"/>
      <c r="EQ50" s="274"/>
      <c r="ER50" s="274"/>
      <c r="ES50" s="274"/>
      <c r="ET50" s="274"/>
      <c r="EU50" s="274"/>
      <c r="EV50" s="274"/>
      <c r="EW50" s="274"/>
      <c r="EX50" s="274"/>
      <c r="EY50" s="274"/>
      <c r="EZ50" s="274"/>
      <c r="FA50" s="274"/>
      <c r="FB50" s="274"/>
    </row>
    <row r="51" spans="1:158" ht="12">
      <c r="A51" s="308">
        <v>70</v>
      </c>
      <c r="B51" s="309" t="s">
        <v>153</v>
      </c>
      <c r="C51" s="1948">
        <v>79733</v>
      </c>
      <c r="D51" s="1948">
        <v>97640</v>
      </c>
      <c r="E51" s="1948">
        <v>80797</v>
      </c>
      <c r="F51" s="1948">
        <v>37</v>
      </c>
      <c r="G51" s="1948">
        <v>140173</v>
      </c>
      <c r="H51" s="1948">
        <v>236264</v>
      </c>
      <c r="I51" s="1948">
        <v>34</v>
      </c>
      <c r="J51" s="1983">
        <v>33.75</v>
      </c>
      <c r="K51" s="317"/>
      <c r="L51" s="274"/>
      <c r="M51" s="274"/>
      <c r="N51" s="323"/>
      <c r="O51" s="1988"/>
      <c r="P51" s="1987"/>
      <c r="Q51" s="333"/>
      <c r="R51" s="333"/>
      <c r="S51" s="333"/>
      <c r="T51" s="1989"/>
      <c r="U51" s="1989"/>
      <c r="V51" s="1987"/>
      <c r="W51" s="1990"/>
      <c r="X51" s="1990"/>
      <c r="Y51" s="1990"/>
      <c r="Z51" s="1990"/>
      <c r="AA51" s="1990"/>
      <c r="AB51" s="1990"/>
      <c r="AC51" s="1990"/>
      <c r="AD51" s="1990"/>
      <c r="AE51" s="1990"/>
      <c r="AF51" s="1987"/>
      <c r="AG51" s="323"/>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c r="CT51" s="274"/>
      <c r="CU51" s="274"/>
      <c r="CV51" s="274"/>
      <c r="CW51" s="274"/>
      <c r="CX51" s="274"/>
      <c r="CY51" s="274"/>
      <c r="CZ51" s="274"/>
      <c r="DA51" s="274"/>
      <c r="DB51" s="274"/>
      <c r="DC51" s="274"/>
      <c r="DD51" s="274"/>
      <c r="DE51" s="274"/>
      <c r="DF51" s="274"/>
      <c r="DG51" s="274"/>
      <c r="DH51" s="274"/>
      <c r="DI51" s="274"/>
      <c r="DJ51" s="274"/>
      <c r="DK51" s="274"/>
      <c r="DL51" s="274"/>
      <c r="DM51" s="274"/>
      <c r="DN51" s="274"/>
      <c r="DO51" s="274"/>
      <c r="DP51" s="274"/>
      <c r="DQ51" s="274"/>
      <c r="DR51" s="274"/>
      <c r="DS51" s="274"/>
      <c r="DT51" s="274"/>
      <c r="DU51" s="274"/>
      <c r="DV51" s="274"/>
      <c r="DW51" s="274"/>
      <c r="DX51" s="274"/>
      <c r="DY51" s="274"/>
      <c r="DZ51" s="274"/>
      <c r="EA51" s="274"/>
      <c r="EB51" s="274"/>
      <c r="EC51" s="274"/>
      <c r="ED51" s="274"/>
      <c r="EE51" s="274"/>
      <c r="EF51" s="274"/>
      <c r="EG51" s="274"/>
      <c r="EH51" s="274"/>
      <c r="EI51" s="274"/>
      <c r="EJ51" s="274"/>
      <c r="EK51" s="274"/>
      <c r="EL51" s="274"/>
      <c r="EM51" s="274"/>
      <c r="EN51" s="274"/>
      <c r="EO51" s="274"/>
      <c r="EP51" s="274"/>
      <c r="EQ51" s="274"/>
      <c r="ER51" s="274"/>
      <c r="ES51" s="274"/>
      <c r="ET51" s="274"/>
      <c r="EU51" s="274"/>
      <c r="EV51" s="274"/>
      <c r="EW51" s="274"/>
      <c r="EX51" s="274"/>
      <c r="EY51" s="274"/>
      <c r="EZ51" s="274"/>
      <c r="FA51" s="274"/>
      <c r="FB51" s="274"/>
    </row>
    <row r="52" spans="1:158" ht="12">
      <c r="A52" s="308">
        <v>73</v>
      </c>
      <c r="B52" s="309" t="s">
        <v>114</v>
      </c>
      <c r="C52" s="1948">
        <v>92324</v>
      </c>
      <c r="D52" s="1948">
        <v>119852</v>
      </c>
      <c r="E52" s="1948">
        <v>94192</v>
      </c>
      <c r="F52" s="1948">
        <v>12</v>
      </c>
      <c r="G52" s="1948">
        <v>161643</v>
      </c>
      <c r="H52" s="1948">
        <v>266875</v>
      </c>
      <c r="I52" s="1948">
        <v>9</v>
      </c>
      <c r="J52" s="1983">
        <v>34.59</v>
      </c>
      <c r="K52" s="317"/>
      <c r="L52" s="274"/>
      <c r="M52" s="274"/>
      <c r="N52" s="323"/>
      <c r="O52" s="1988"/>
      <c r="P52" s="1987"/>
      <c r="Q52" s="333"/>
      <c r="R52" s="333"/>
      <c r="S52" s="333"/>
      <c r="T52" s="1989"/>
      <c r="U52" s="1989"/>
      <c r="V52" s="1987"/>
      <c r="W52" s="1990"/>
      <c r="X52" s="1990"/>
      <c r="Y52" s="1990"/>
      <c r="Z52" s="1990"/>
      <c r="AA52" s="1990"/>
      <c r="AB52" s="1990"/>
      <c r="AC52" s="1990"/>
      <c r="AD52" s="1990"/>
      <c r="AE52" s="1990"/>
      <c r="AF52" s="1987"/>
      <c r="AG52" s="323"/>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c r="BS52" s="274"/>
      <c r="BT52" s="274"/>
      <c r="BU52" s="274"/>
      <c r="BV52" s="274"/>
      <c r="BW52" s="274"/>
      <c r="BX52" s="274"/>
      <c r="BY52" s="274"/>
      <c r="BZ52" s="274"/>
      <c r="CA52" s="274"/>
      <c r="CB52" s="274"/>
      <c r="CC52" s="274"/>
      <c r="CD52" s="274"/>
      <c r="CE52" s="274"/>
      <c r="CF52" s="274"/>
      <c r="CG52" s="274"/>
      <c r="CH52" s="274"/>
      <c r="CI52" s="274"/>
      <c r="CJ52" s="274"/>
      <c r="CK52" s="274"/>
      <c r="CL52" s="274"/>
      <c r="CM52" s="274"/>
      <c r="CN52" s="274"/>
      <c r="CO52" s="274"/>
      <c r="CP52" s="274"/>
      <c r="CQ52" s="274"/>
      <c r="CR52" s="274"/>
      <c r="CS52" s="274"/>
      <c r="CT52" s="274"/>
      <c r="CU52" s="274"/>
      <c r="CV52" s="274"/>
      <c r="CW52" s="274"/>
      <c r="CX52" s="274"/>
      <c r="CY52" s="274"/>
      <c r="CZ52" s="274"/>
      <c r="DA52" s="274"/>
      <c r="DB52" s="274"/>
      <c r="DC52" s="274"/>
      <c r="DD52" s="274"/>
      <c r="DE52" s="274"/>
      <c r="DF52" s="274"/>
      <c r="DG52" s="274"/>
      <c r="DH52" s="274"/>
      <c r="DI52" s="274"/>
      <c r="DJ52" s="274"/>
      <c r="DK52" s="274"/>
      <c r="DL52" s="274"/>
      <c r="DM52" s="274"/>
      <c r="DN52" s="274"/>
      <c r="DO52" s="274"/>
      <c r="DP52" s="274"/>
      <c r="DQ52" s="274"/>
      <c r="DR52" s="274"/>
      <c r="DS52" s="274"/>
      <c r="DT52" s="274"/>
      <c r="DU52" s="274"/>
      <c r="DV52" s="274"/>
      <c r="DW52" s="274"/>
      <c r="DX52" s="274"/>
      <c r="DY52" s="274"/>
      <c r="DZ52" s="274"/>
      <c r="EA52" s="274"/>
      <c r="EB52" s="274"/>
      <c r="EC52" s="274"/>
      <c r="ED52" s="274"/>
      <c r="EE52" s="274"/>
      <c r="EF52" s="274"/>
      <c r="EG52" s="274"/>
      <c r="EH52" s="274"/>
      <c r="EI52" s="274"/>
      <c r="EJ52" s="274"/>
      <c r="EK52" s="274"/>
      <c r="EL52" s="274"/>
      <c r="EM52" s="274"/>
      <c r="EN52" s="274"/>
      <c r="EO52" s="274"/>
      <c r="EP52" s="274"/>
      <c r="EQ52" s="274"/>
      <c r="ER52" s="274"/>
      <c r="ES52" s="274"/>
      <c r="ET52" s="274"/>
      <c r="EU52" s="274"/>
      <c r="EV52" s="274"/>
      <c r="EW52" s="274"/>
      <c r="EX52" s="274"/>
      <c r="EY52" s="274"/>
      <c r="EZ52" s="274"/>
      <c r="FA52" s="274"/>
      <c r="FB52" s="274"/>
    </row>
    <row r="53" spans="1:158" ht="12" customHeight="1">
      <c r="A53" s="308">
        <v>79</v>
      </c>
      <c r="B53" s="309" t="s">
        <v>318</v>
      </c>
      <c r="C53" s="1948">
        <v>87387</v>
      </c>
      <c r="D53" s="1948">
        <v>110594</v>
      </c>
      <c r="E53" s="1948">
        <v>89108</v>
      </c>
      <c r="F53" s="1948">
        <v>25</v>
      </c>
      <c r="G53" s="1948">
        <v>151584</v>
      </c>
      <c r="H53" s="1948">
        <v>262757</v>
      </c>
      <c r="I53" s="1948">
        <v>12</v>
      </c>
      <c r="J53" s="1983">
        <v>33.26</v>
      </c>
      <c r="K53" s="317"/>
      <c r="L53" s="274"/>
      <c r="M53" s="274"/>
      <c r="N53" s="323"/>
      <c r="O53" s="1988"/>
      <c r="P53" s="1987"/>
      <c r="Q53" s="333"/>
      <c r="R53" s="333"/>
      <c r="S53" s="333"/>
      <c r="T53" s="1989"/>
      <c r="U53" s="1989"/>
      <c r="V53" s="1987"/>
      <c r="W53" s="1990"/>
      <c r="X53" s="1990"/>
      <c r="Y53" s="1990"/>
      <c r="Z53" s="1990"/>
      <c r="AA53" s="1990"/>
      <c r="AB53" s="1990"/>
      <c r="AC53" s="1990"/>
      <c r="AD53" s="1990"/>
      <c r="AE53" s="1990"/>
      <c r="AF53" s="1987"/>
      <c r="AG53" s="323"/>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c r="BX53" s="274"/>
      <c r="BY53" s="274"/>
      <c r="BZ53" s="274"/>
      <c r="CA53" s="274"/>
      <c r="CB53" s="274"/>
      <c r="CC53" s="274"/>
      <c r="CD53" s="274"/>
      <c r="CE53" s="274"/>
      <c r="CF53" s="274"/>
      <c r="CG53" s="274"/>
      <c r="CH53" s="274"/>
      <c r="CI53" s="274"/>
      <c r="CJ53" s="274"/>
      <c r="CK53" s="274"/>
      <c r="CL53" s="274"/>
      <c r="CM53" s="274"/>
      <c r="CN53" s="274"/>
      <c r="CO53" s="274"/>
      <c r="CP53" s="274"/>
      <c r="CQ53" s="274"/>
      <c r="CR53" s="274"/>
      <c r="CS53" s="274"/>
      <c r="CT53" s="274"/>
      <c r="CU53" s="274"/>
      <c r="CV53" s="274"/>
      <c r="CW53" s="274"/>
      <c r="CX53" s="274"/>
      <c r="CY53" s="274"/>
      <c r="CZ53" s="274"/>
      <c r="DA53" s="274"/>
      <c r="DB53" s="274"/>
      <c r="DC53" s="274"/>
      <c r="DD53" s="274"/>
      <c r="DE53" s="274"/>
      <c r="DF53" s="274"/>
      <c r="DG53" s="274"/>
      <c r="DH53" s="274"/>
      <c r="DI53" s="274"/>
      <c r="DJ53" s="274"/>
      <c r="DK53" s="274"/>
      <c r="DL53" s="274"/>
      <c r="DM53" s="274"/>
      <c r="DN53" s="274"/>
      <c r="DO53" s="274"/>
      <c r="DP53" s="274"/>
      <c r="DQ53" s="274"/>
      <c r="DR53" s="274"/>
      <c r="DS53" s="274"/>
      <c r="DT53" s="274"/>
      <c r="DU53" s="274"/>
      <c r="DV53" s="274"/>
      <c r="DW53" s="274"/>
      <c r="DX53" s="274"/>
      <c r="DY53" s="274"/>
      <c r="DZ53" s="274"/>
      <c r="EA53" s="274"/>
      <c r="EB53" s="274"/>
      <c r="EC53" s="274"/>
      <c r="ED53" s="274"/>
      <c r="EE53" s="274"/>
      <c r="EF53" s="274"/>
      <c r="EG53" s="274"/>
      <c r="EH53" s="274"/>
      <c r="EI53" s="274"/>
      <c r="EJ53" s="274"/>
      <c r="EK53" s="274"/>
      <c r="EL53" s="274"/>
      <c r="EM53" s="274"/>
      <c r="EN53" s="274"/>
      <c r="EO53" s="274"/>
      <c r="EP53" s="274"/>
      <c r="EQ53" s="274"/>
      <c r="ER53" s="274"/>
      <c r="ES53" s="274"/>
      <c r="ET53" s="274"/>
      <c r="EU53" s="274"/>
      <c r="EV53" s="274"/>
      <c r="EW53" s="274"/>
      <c r="EX53" s="274"/>
      <c r="EY53" s="274"/>
      <c r="EZ53" s="274"/>
      <c r="FA53" s="274"/>
      <c r="FB53" s="274"/>
    </row>
    <row r="54" spans="1:158" ht="12">
      <c r="A54" s="308">
        <v>86</v>
      </c>
      <c r="B54" s="309" t="s">
        <v>154</v>
      </c>
      <c r="C54" s="1948">
        <v>97596</v>
      </c>
      <c r="D54" s="1948">
        <v>119546</v>
      </c>
      <c r="E54" s="1948">
        <v>98634</v>
      </c>
      <c r="F54" s="1948">
        <v>4</v>
      </c>
      <c r="G54" s="1948">
        <v>177542</v>
      </c>
      <c r="H54" s="1948">
        <v>264678</v>
      </c>
      <c r="I54" s="1948">
        <v>11</v>
      </c>
      <c r="J54" s="1983">
        <v>36.87</v>
      </c>
      <c r="K54" s="317"/>
      <c r="L54" s="274"/>
      <c r="M54" s="274"/>
      <c r="N54" s="323"/>
      <c r="O54" s="1988"/>
      <c r="P54" s="1987"/>
      <c r="Q54" s="333"/>
      <c r="R54" s="333"/>
      <c r="S54" s="333"/>
      <c r="T54" s="1989"/>
      <c r="U54" s="1989"/>
      <c r="V54" s="1987"/>
      <c r="W54" s="1990"/>
      <c r="X54" s="1990"/>
      <c r="Y54" s="1990"/>
      <c r="Z54" s="1990"/>
      <c r="AA54" s="1990"/>
      <c r="AB54" s="1990"/>
      <c r="AC54" s="1990"/>
      <c r="AD54" s="1990"/>
      <c r="AE54" s="1990"/>
      <c r="AF54" s="1987"/>
      <c r="AG54" s="323"/>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4"/>
      <c r="BR54" s="274"/>
      <c r="BS54" s="274"/>
      <c r="BT54" s="274"/>
      <c r="BU54" s="274"/>
      <c r="BV54" s="274"/>
      <c r="BW54" s="274"/>
      <c r="BX54" s="274"/>
      <c r="BY54" s="274"/>
      <c r="BZ54" s="274"/>
      <c r="CA54" s="274"/>
      <c r="CB54" s="274"/>
      <c r="CC54" s="274"/>
      <c r="CD54" s="274"/>
      <c r="CE54" s="274"/>
      <c r="CF54" s="274"/>
      <c r="CG54" s="274"/>
      <c r="CH54" s="274"/>
      <c r="CI54" s="274"/>
      <c r="CJ54" s="274"/>
      <c r="CK54" s="274"/>
      <c r="CL54" s="274"/>
      <c r="CM54" s="274"/>
      <c r="CN54" s="274"/>
      <c r="CO54" s="274"/>
      <c r="CP54" s="274"/>
      <c r="CQ54" s="274"/>
      <c r="CR54" s="274"/>
      <c r="CS54" s="274"/>
      <c r="CT54" s="274"/>
      <c r="CU54" s="274"/>
      <c r="CV54" s="274"/>
      <c r="CW54" s="274"/>
      <c r="CX54" s="274"/>
      <c r="CY54" s="274"/>
      <c r="CZ54" s="274"/>
      <c r="DA54" s="274"/>
      <c r="DB54" s="274"/>
      <c r="DC54" s="274"/>
      <c r="DD54" s="274"/>
      <c r="DE54" s="274"/>
      <c r="DF54" s="274"/>
      <c r="DG54" s="274"/>
      <c r="DH54" s="274"/>
      <c r="DI54" s="274"/>
      <c r="DJ54" s="274"/>
      <c r="DK54" s="274"/>
      <c r="DL54" s="274"/>
      <c r="DM54" s="274"/>
      <c r="DN54" s="274"/>
      <c r="DO54" s="274"/>
      <c r="DP54" s="274"/>
      <c r="DQ54" s="274"/>
      <c r="DR54" s="274"/>
      <c r="DS54" s="274"/>
      <c r="DT54" s="274"/>
      <c r="DU54" s="274"/>
      <c r="DV54" s="274"/>
      <c r="DW54" s="274"/>
      <c r="DX54" s="274"/>
      <c r="DY54" s="274"/>
      <c r="DZ54" s="274"/>
      <c r="EA54" s="274"/>
      <c r="EB54" s="274"/>
      <c r="EC54" s="274"/>
      <c r="ED54" s="274"/>
      <c r="EE54" s="274"/>
      <c r="EF54" s="274"/>
      <c r="EG54" s="274"/>
      <c r="EH54" s="274"/>
      <c r="EI54" s="274"/>
      <c r="EJ54" s="274"/>
      <c r="EK54" s="274"/>
      <c r="EL54" s="274"/>
      <c r="EM54" s="274"/>
      <c r="EN54" s="274"/>
      <c r="EO54" s="274"/>
      <c r="EP54" s="274"/>
      <c r="EQ54" s="274"/>
      <c r="ER54" s="274"/>
      <c r="ES54" s="274"/>
      <c r="ET54" s="274"/>
      <c r="EU54" s="274"/>
      <c r="EV54" s="274"/>
      <c r="EW54" s="274"/>
      <c r="EX54" s="274"/>
      <c r="EY54" s="274"/>
      <c r="EZ54" s="274"/>
      <c r="FA54" s="274"/>
      <c r="FB54" s="274"/>
    </row>
    <row r="55" spans="1:158" ht="12">
      <c r="A55" s="308">
        <v>93</v>
      </c>
      <c r="B55" s="309" t="s">
        <v>320</v>
      </c>
      <c r="C55" s="1948">
        <v>104043</v>
      </c>
      <c r="D55" s="1948">
        <v>117706</v>
      </c>
      <c r="E55" s="1948">
        <v>104698</v>
      </c>
      <c r="F55" s="1948">
        <v>2</v>
      </c>
      <c r="G55" s="1948">
        <v>194844</v>
      </c>
      <c r="H55" s="1948">
        <v>277858</v>
      </c>
      <c r="I55" s="1948">
        <v>4</v>
      </c>
      <c r="J55" s="1983">
        <v>37.44</v>
      </c>
      <c r="K55" s="317"/>
      <c r="L55" s="274"/>
      <c r="M55" s="274"/>
      <c r="N55" s="323"/>
      <c r="O55" s="1991"/>
      <c r="P55" s="1987"/>
      <c r="Q55" s="333"/>
      <c r="R55" s="333"/>
      <c r="S55" s="333"/>
      <c r="T55" s="1989"/>
      <c r="U55" s="1989"/>
      <c r="V55" s="1987"/>
      <c r="W55" s="1990"/>
      <c r="X55" s="1990"/>
      <c r="Y55" s="1990"/>
      <c r="Z55" s="1990"/>
      <c r="AA55" s="1990"/>
      <c r="AB55" s="1990"/>
      <c r="AC55" s="1990"/>
      <c r="AD55" s="1990"/>
      <c r="AE55" s="1990"/>
      <c r="AF55" s="1987"/>
      <c r="AG55" s="323"/>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c r="CB55" s="274"/>
      <c r="CC55" s="274"/>
      <c r="CD55" s="274"/>
      <c r="CE55" s="274"/>
      <c r="CF55" s="274"/>
      <c r="CG55" s="274"/>
      <c r="CH55" s="274"/>
      <c r="CI55" s="274"/>
      <c r="CJ55" s="274"/>
      <c r="CK55" s="274"/>
      <c r="CL55" s="274"/>
      <c r="CM55" s="274"/>
      <c r="CN55" s="274"/>
      <c r="CO55" s="274"/>
      <c r="CP55" s="274"/>
      <c r="CQ55" s="274"/>
      <c r="CR55" s="274"/>
      <c r="CS55" s="274"/>
      <c r="CT55" s="274"/>
      <c r="CU55" s="274"/>
      <c r="CV55" s="274"/>
      <c r="CW55" s="274"/>
      <c r="CX55" s="274"/>
      <c r="CY55" s="274"/>
      <c r="CZ55" s="274"/>
      <c r="DA55" s="274"/>
      <c r="DB55" s="274"/>
      <c r="DC55" s="274"/>
      <c r="DD55" s="274"/>
      <c r="DE55" s="274"/>
      <c r="DF55" s="274"/>
      <c r="DG55" s="274"/>
      <c r="DH55" s="274"/>
      <c r="DI55" s="274"/>
      <c r="DJ55" s="274"/>
      <c r="DK55" s="274"/>
      <c r="DL55" s="274"/>
      <c r="DM55" s="274"/>
      <c r="DN55" s="274"/>
      <c r="DO55" s="274"/>
      <c r="DP55" s="274"/>
      <c r="DQ55" s="274"/>
      <c r="DR55" s="274"/>
      <c r="DS55" s="274"/>
      <c r="DT55" s="274"/>
      <c r="DU55" s="274"/>
      <c r="DV55" s="274"/>
      <c r="DW55" s="274"/>
      <c r="DX55" s="274"/>
      <c r="DY55" s="274"/>
      <c r="DZ55" s="274"/>
      <c r="EA55" s="274"/>
      <c r="EB55" s="274"/>
      <c r="EC55" s="274"/>
      <c r="ED55" s="274"/>
      <c r="EE55" s="274"/>
      <c r="EF55" s="274"/>
      <c r="EG55" s="274"/>
      <c r="EH55" s="274"/>
      <c r="EI55" s="274"/>
      <c r="EJ55" s="274"/>
      <c r="EK55" s="274"/>
      <c r="EL55" s="274"/>
      <c r="EM55" s="274"/>
      <c r="EN55" s="274"/>
      <c r="EO55" s="274"/>
      <c r="EP55" s="274"/>
      <c r="EQ55" s="274"/>
      <c r="ER55" s="274"/>
      <c r="ES55" s="274"/>
      <c r="ET55" s="274"/>
      <c r="EU55" s="274"/>
      <c r="EV55" s="274"/>
      <c r="EW55" s="274"/>
      <c r="EX55" s="274"/>
      <c r="EY55" s="274"/>
      <c r="EZ55" s="274"/>
      <c r="FA55" s="274"/>
      <c r="FB55" s="274"/>
    </row>
    <row r="56" spans="1:158" ht="12" customHeight="1">
      <c r="A56" s="308">
        <v>95</v>
      </c>
      <c r="B56" s="332" t="s">
        <v>321</v>
      </c>
      <c r="C56" s="1948">
        <v>81018</v>
      </c>
      <c r="D56" s="1948">
        <v>108161</v>
      </c>
      <c r="E56" s="1948">
        <v>82825</v>
      </c>
      <c r="F56" s="1948">
        <v>33</v>
      </c>
      <c r="G56" s="1948">
        <v>147402</v>
      </c>
      <c r="H56" s="1948">
        <v>252323</v>
      </c>
      <c r="I56" s="1948">
        <v>18</v>
      </c>
      <c r="J56" s="1983">
        <v>32.11</v>
      </c>
      <c r="K56" s="317"/>
      <c r="L56" s="274"/>
      <c r="M56" s="274"/>
      <c r="N56" s="323"/>
      <c r="O56" s="1992"/>
      <c r="P56" s="1987"/>
      <c r="Q56" s="333"/>
      <c r="R56" s="333"/>
      <c r="S56" s="333"/>
      <c r="T56" s="1989"/>
      <c r="U56" s="1989"/>
      <c r="V56" s="1987"/>
      <c r="W56" s="1990"/>
      <c r="X56" s="1990"/>
      <c r="Y56" s="1990"/>
      <c r="Z56" s="1990"/>
      <c r="AA56" s="1990"/>
      <c r="AB56" s="1990"/>
      <c r="AC56" s="1990"/>
      <c r="AD56" s="1990"/>
      <c r="AE56" s="1990"/>
      <c r="AF56" s="1987"/>
      <c r="AG56" s="323"/>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c r="BX56" s="274"/>
      <c r="BY56" s="274"/>
      <c r="BZ56" s="274"/>
      <c r="CA56" s="274"/>
      <c r="CB56" s="274"/>
      <c r="CC56" s="274"/>
      <c r="CD56" s="274"/>
      <c r="CE56" s="274"/>
      <c r="CF56" s="274"/>
      <c r="CG56" s="274"/>
      <c r="CH56" s="274"/>
      <c r="CI56" s="274"/>
      <c r="CJ56" s="274"/>
      <c r="CK56" s="274"/>
      <c r="CL56" s="274"/>
      <c r="CM56" s="274"/>
      <c r="CN56" s="274"/>
      <c r="CO56" s="274"/>
      <c r="CP56" s="274"/>
      <c r="CQ56" s="274"/>
      <c r="CR56" s="274"/>
      <c r="CS56" s="274"/>
      <c r="CT56" s="274"/>
      <c r="CU56" s="274"/>
      <c r="CV56" s="274"/>
      <c r="CW56" s="274"/>
      <c r="CX56" s="274"/>
      <c r="CY56" s="274"/>
      <c r="CZ56" s="274"/>
      <c r="DA56" s="274"/>
      <c r="DB56" s="274"/>
      <c r="DC56" s="274"/>
      <c r="DD56" s="274"/>
      <c r="DE56" s="274"/>
      <c r="DF56" s="274"/>
      <c r="DG56" s="274"/>
      <c r="DH56" s="274"/>
      <c r="DI56" s="274"/>
      <c r="DJ56" s="274"/>
      <c r="DK56" s="274"/>
      <c r="DL56" s="274"/>
      <c r="DM56" s="274"/>
      <c r="DN56" s="274"/>
      <c r="DO56" s="274"/>
      <c r="DP56" s="274"/>
      <c r="DQ56" s="274"/>
      <c r="DR56" s="274"/>
      <c r="DS56" s="274"/>
      <c r="DT56" s="274"/>
      <c r="DU56" s="274"/>
      <c r="DV56" s="274"/>
      <c r="DW56" s="274"/>
      <c r="DX56" s="274"/>
      <c r="DY56" s="274"/>
      <c r="DZ56" s="274"/>
      <c r="EA56" s="274"/>
      <c r="EB56" s="274"/>
      <c r="EC56" s="274"/>
      <c r="ED56" s="274"/>
      <c r="EE56" s="274"/>
      <c r="EF56" s="274"/>
      <c r="EG56" s="274"/>
      <c r="EH56" s="274"/>
      <c r="EI56" s="274"/>
      <c r="EJ56" s="274"/>
      <c r="EK56" s="274"/>
      <c r="EL56" s="274"/>
      <c r="EM56" s="274"/>
      <c r="EN56" s="274"/>
      <c r="EO56" s="274"/>
      <c r="EP56" s="274"/>
      <c r="EQ56" s="274"/>
      <c r="ER56" s="274"/>
      <c r="ES56" s="274"/>
      <c r="ET56" s="274"/>
      <c r="EU56" s="274"/>
      <c r="EV56" s="274"/>
      <c r="EW56" s="274"/>
      <c r="EX56" s="274"/>
      <c r="EY56" s="274"/>
      <c r="EZ56" s="274"/>
      <c r="FA56" s="274"/>
      <c r="FB56" s="274"/>
    </row>
    <row r="57" spans="1:158" ht="11.25" customHeight="1">
      <c r="A57" s="308">
        <v>301</v>
      </c>
      <c r="B57" s="309" t="s">
        <v>70</v>
      </c>
      <c r="C57" s="1948">
        <v>111701</v>
      </c>
      <c r="D57" s="1948"/>
      <c r="E57" s="1948">
        <v>111701</v>
      </c>
      <c r="F57" s="1948"/>
      <c r="G57" s="1948">
        <v>262288</v>
      </c>
      <c r="H57" s="1948">
        <v>251940</v>
      </c>
      <c r="I57" s="1948">
        <v>19</v>
      </c>
      <c r="J57" s="1983">
        <v>44.34</v>
      </c>
      <c r="K57" s="317"/>
      <c r="L57" s="274"/>
      <c r="M57" s="274"/>
      <c r="N57" s="323"/>
      <c r="O57" s="1992"/>
      <c r="P57" s="1987"/>
      <c r="Q57" s="1993"/>
      <c r="R57" s="333"/>
      <c r="S57" s="333"/>
      <c r="T57" s="1989"/>
      <c r="U57" s="1993"/>
      <c r="V57" s="1987"/>
      <c r="W57" s="1990"/>
      <c r="X57" s="1990"/>
      <c r="Y57" s="1990"/>
      <c r="Z57" s="1990"/>
      <c r="AA57" s="1990"/>
      <c r="AB57" s="1990"/>
      <c r="AC57" s="1990"/>
      <c r="AD57" s="1990"/>
      <c r="AE57" s="1990"/>
      <c r="AF57" s="1987"/>
      <c r="AG57" s="323"/>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4"/>
      <c r="BX57" s="274"/>
      <c r="BY57" s="274"/>
      <c r="BZ57" s="274"/>
      <c r="CA57" s="274"/>
      <c r="CB57" s="274"/>
      <c r="CC57" s="274"/>
      <c r="CD57" s="274"/>
      <c r="CE57" s="274"/>
      <c r="CF57" s="274"/>
      <c r="CG57" s="274"/>
      <c r="CH57" s="274"/>
      <c r="CI57" s="274"/>
      <c r="CJ57" s="274"/>
      <c r="CK57" s="274"/>
      <c r="CL57" s="274"/>
      <c r="CM57" s="274"/>
      <c r="CN57" s="274"/>
      <c r="CO57" s="274"/>
      <c r="CP57" s="274"/>
      <c r="CQ57" s="274"/>
      <c r="CR57" s="274"/>
      <c r="CS57" s="274"/>
      <c r="CT57" s="274"/>
      <c r="CU57" s="274"/>
      <c r="CV57" s="274"/>
      <c r="CW57" s="274"/>
      <c r="CX57" s="274"/>
      <c r="CY57" s="274"/>
      <c r="CZ57" s="274"/>
      <c r="DA57" s="274"/>
      <c r="DB57" s="274"/>
      <c r="DC57" s="274"/>
      <c r="DD57" s="274"/>
      <c r="DE57" s="274"/>
      <c r="DF57" s="274"/>
      <c r="DG57" s="274"/>
      <c r="DH57" s="274"/>
      <c r="DI57" s="274"/>
      <c r="DJ57" s="274"/>
      <c r="DK57" s="274"/>
      <c r="DL57" s="274"/>
      <c r="DM57" s="274"/>
      <c r="DN57" s="274"/>
      <c r="DO57" s="274"/>
      <c r="DP57" s="274"/>
      <c r="DQ57" s="274"/>
      <c r="DR57" s="274"/>
      <c r="DS57" s="274"/>
      <c r="DT57" s="274"/>
      <c r="DU57" s="274"/>
      <c r="DV57" s="274"/>
      <c r="DW57" s="274"/>
      <c r="DX57" s="274"/>
      <c r="DY57" s="274"/>
      <c r="DZ57" s="274"/>
      <c r="EA57" s="274"/>
      <c r="EB57" s="274"/>
      <c r="EC57" s="274"/>
      <c r="ED57" s="274"/>
      <c r="EE57" s="274"/>
      <c r="EF57" s="274"/>
      <c r="EG57" s="274"/>
      <c r="EH57" s="274"/>
      <c r="EI57" s="274"/>
      <c r="EJ57" s="274"/>
      <c r="EK57" s="274"/>
      <c r="EL57" s="274"/>
      <c r="EM57" s="274"/>
      <c r="EN57" s="274"/>
      <c r="EO57" s="274"/>
      <c r="EP57" s="274"/>
      <c r="EQ57" s="274"/>
      <c r="ER57" s="274"/>
      <c r="ES57" s="274"/>
      <c r="ET57" s="274"/>
      <c r="EU57" s="274"/>
      <c r="EV57" s="274"/>
      <c r="EW57" s="274"/>
      <c r="EX57" s="274"/>
      <c r="EY57" s="274"/>
      <c r="EZ57" s="274"/>
      <c r="FA57" s="274"/>
      <c r="FB57" s="274"/>
    </row>
    <row r="58" spans="1:158" ht="12" customHeight="1" hidden="1">
      <c r="A58" s="308">
        <v>302</v>
      </c>
      <c r="B58" s="332" t="s">
        <v>388</v>
      </c>
      <c r="C58" s="1948" t="s">
        <v>389</v>
      </c>
      <c r="D58" s="1948"/>
      <c r="E58" s="1948" t="s">
        <v>389</v>
      </c>
      <c r="F58" s="1948"/>
      <c r="G58" s="1948" t="s">
        <v>389</v>
      </c>
      <c r="H58" s="1948" t="s">
        <v>389</v>
      </c>
      <c r="I58" s="1948" t="s">
        <v>389</v>
      </c>
      <c r="J58" s="1983" t="s">
        <v>389</v>
      </c>
      <c r="K58" s="317"/>
      <c r="L58" s="274"/>
      <c r="M58" s="274"/>
      <c r="N58" s="323"/>
      <c r="O58" s="1992"/>
      <c r="P58" s="1987"/>
      <c r="Q58" s="1993"/>
      <c r="R58" s="333"/>
      <c r="S58" s="333"/>
      <c r="T58" s="1989"/>
      <c r="U58" s="1993"/>
      <c r="V58" s="1987"/>
      <c r="W58" s="1990"/>
      <c r="X58" s="1990"/>
      <c r="Y58" s="1990"/>
      <c r="Z58" s="1990"/>
      <c r="AA58" s="1990"/>
      <c r="AB58" s="1990"/>
      <c r="AC58" s="1990"/>
      <c r="AD58" s="1990"/>
      <c r="AE58" s="1990"/>
      <c r="AF58" s="1987"/>
      <c r="AG58" s="323"/>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4"/>
      <c r="BX58" s="274"/>
      <c r="BY58" s="274"/>
      <c r="BZ58" s="274"/>
      <c r="CA58" s="274"/>
      <c r="CB58" s="274"/>
      <c r="CC58" s="274"/>
      <c r="CD58" s="274"/>
      <c r="CE58" s="274"/>
      <c r="CF58" s="274"/>
      <c r="CG58" s="274"/>
      <c r="CH58" s="274"/>
      <c r="CI58" s="274"/>
      <c r="CJ58" s="274"/>
      <c r="CK58" s="274"/>
      <c r="CL58" s="274"/>
      <c r="CM58" s="274"/>
      <c r="CN58" s="274"/>
      <c r="CO58" s="274"/>
      <c r="CP58" s="274"/>
      <c r="CQ58" s="274"/>
      <c r="CR58" s="274"/>
      <c r="CS58" s="274"/>
      <c r="CT58" s="274"/>
      <c r="CU58" s="274"/>
      <c r="CV58" s="274"/>
      <c r="CW58" s="274"/>
      <c r="CX58" s="274"/>
      <c r="CY58" s="274"/>
      <c r="CZ58" s="274"/>
      <c r="DA58" s="274"/>
      <c r="DB58" s="274"/>
      <c r="DC58" s="274"/>
      <c r="DD58" s="274"/>
      <c r="DE58" s="274"/>
      <c r="DF58" s="274"/>
      <c r="DG58" s="274"/>
      <c r="DH58" s="274"/>
      <c r="DI58" s="274"/>
      <c r="DJ58" s="274"/>
      <c r="DK58" s="274"/>
      <c r="DL58" s="274"/>
      <c r="DM58" s="274"/>
      <c r="DN58" s="274"/>
      <c r="DO58" s="274"/>
      <c r="DP58" s="274"/>
      <c r="DQ58" s="274"/>
      <c r="DR58" s="274"/>
      <c r="DS58" s="274"/>
      <c r="DT58" s="274"/>
      <c r="DU58" s="274"/>
      <c r="DV58" s="274"/>
      <c r="DW58" s="274"/>
      <c r="DX58" s="274"/>
      <c r="DY58" s="274"/>
      <c r="DZ58" s="274"/>
      <c r="EA58" s="274"/>
      <c r="EB58" s="274"/>
      <c r="EC58" s="274"/>
      <c r="ED58" s="274"/>
      <c r="EE58" s="274"/>
      <c r="EF58" s="274"/>
      <c r="EG58" s="274"/>
      <c r="EH58" s="274"/>
      <c r="EI58" s="274"/>
      <c r="EJ58" s="274"/>
      <c r="EK58" s="274"/>
      <c r="EL58" s="274"/>
      <c r="EM58" s="274"/>
      <c r="EN58" s="274"/>
      <c r="EO58" s="274"/>
      <c r="EP58" s="274"/>
      <c r="EQ58" s="274"/>
      <c r="ER58" s="274"/>
      <c r="ES58" s="274"/>
      <c r="ET58" s="274"/>
      <c r="EU58" s="274"/>
      <c r="EV58" s="274"/>
      <c r="EW58" s="274"/>
      <c r="EX58" s="274"/>
      <c r="EY58" s="274"/>
      <c r="EZ58" s="274"/>
      <c r="FA58" s="274"/>
      <c r="FB58" s="274"/>
    </row>
    <row r="59" spans="1:158" ht="12" customHeight="1">
      <c r="A59" s="308">
        <v>303</v>
      </c>
      <c r="B59" s="309" t="s">
        <v>75</v>
      </c>
      <c r="C59" s="1948">
        <v>115731</v>
      </c>
      <c r="D59" s="1948"/>
      <c r="E59" s="1948">
        <v>115731</v>
      </c>
      <c r="F59" s="1948"/>
      <c r="G59" s="1948">
        <v>245384</v>
      </c>
      <c r="H59" s="1948">
        <v>290810</v>
      </c>
      <c r="I59" s="1948">
        <v>2</v>
      </c>
      <c r="J59" s="1983">
        <v>39.8</v>
      </c>
      <c r="K59" s="317"/>
      <c r="L59" s="274"/>
      <c r="M59" s="274"/>
      <c r="N59" s="323"/>
      <c r="O59" s="1992"/>
      <c r="P59" s="1987"/>
      <c r="Q59" s="1993"/>
      <c r="R59" s="333"/>
      <c r="S59" s="333"/>
      <c r="T59" s="1989"/>
      <c r="U59" s="1993"/>
      <c r="V59" s="1987"/>
      <c r="W59" s="1990"/>
      <c r="X59" s="1990"/>
      <c r="Y59" s="1990"/>
      <c r="Z59" s="1990"/>
      <c r="AA59" s="1990"/>
      <c r="AB59" s="1990"/>
      <c r="AC59" s="1990"/>
      <c r="AD59" s="1990"/>
      <c r="AE59" s="1990"/>
      <c r="AF59" s="1987"/>
      <c r="AG59" s="323"/>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c r="BT59" s="274"/>
      <c r="BU59" s="274"/>
      <c r="BV59" s="274"/>
      <c r="BW59" s="274"/>
      <c r="BX59" s="274"/>
      <c r="BY59" s="274"/>
      <c r="BZ59" s="274"/>
      <c r="CA59" s="274"/>
      <c r="CB59" s="274"/>
      <c r="CC59" s="274"/>
      <c r="CD59" s="274"/>
      <c r="CE59" s="274"/>
      <c r="CF59" s="274"/>
      <c r="CG59" s="274"/>
      <c r="CH59" s="274"/>
      <c r="CI59" s="274"/>
      <c r="CJ59" s="274"/>
      <c r="CK59" s="274"/>
      <c r="CL59" s="274"/>
      <c r="CM59" s="274"/>
      <c r="CN59" s="274"/>
      <c r="CO59" s="274"/>
      <c r="CP59" s="274"/>
      <c r="CQ59" s="274"/>
      <c r="CR59" s="274"/>
      <c r="CS59" s="274"/>
      <c r="CT59" s="274"/>
      <c r="CU59" s="274"/>
      <c r="CV59" s="274"/>
      <c r="CW59" s="274"/>
      <c r="CX59" s="274"/>
      <c r="CY59" s="274"/>
      <c r="CZ59" s="274"/>
      <c r="DA59" s="274"/>
      <c r="DB59" s="274"/>
      <c r="DC59" s="274"/>
      <c r="DD59" s="274"/>
      <c r="DE59" s="274"/>
      <c r="DF59" s="274"/>
      <c r="DG59" s="274"/>
      <c r="DH59" s="274"/>
      <c r="DI59" s="274"/>
      <c r="DJ59" s="274"/>
      <c r="DK59" s="274"/>
      <c r="DL59" s="274"/>
      <c r="DM59" s="274"/>
      <c r="DN59" s="274"/>
      <c r="DO59" s="274"/>
      <c r="DP59" s="274"/>
      <c r="DQ59" s="274"/>
      <c r="DR59" s="274"/>
      <c r="DS59" s="274"/>
      <c r="DT59" s="274"/>
      <c r="DU59" s="274"/>
      <c r="DV59" s="274"/>
      <c r="DW59" s="274"/>
      <c r="DX59" s="274"/>
      <c r="DY59" s="274"/>
      <c r="DZ59" s="274"/>
      <c r="EA59" s="274"/>
      <c r="EB59" s="274"/>
      <c r="EC59" s="274"/>
      <c r="ED59" s="274"/>
      <c r="EE59" s="274"/>
      <c r="EF59" s="274"/>
      <c r="EG59" s="274"/>
      <c r="EH59" s="274"/>
      <c r="EI59" s="274"/>
      <c r="EJ59" s="274"/>
      <c r="EK59" s="274"/>
      <c r="EL59" s="274"/>
      <c r="EM59" s="274"/>
      <c r="EN59" s="274"/>
      <c r="EO59" s="274"/>
      <c r="EP59" s="274"/>
      <c r="EQ59" s="274"/>
      <c r="ER59" s="274"/>
      <c r="ES59" s="274"/>
      <c r="ET59" s="274"/>
      <c r="EU59" s="274"/>
      <c r="EV59" s="274"/>
      <c r="EW59" s="274"/>
      <c r="EX59" s="274"/>
      <c r="EY59" s="274"/>
      <c r="EZ59" s="274"/>
      <c r="FA59" s="274"/>
      <c r="FB59" s="274"/>
    </row>
    <row r="60" spans="1:158" ht="12" customHeight="1">
      <c r="A60" s="308">
        <v>305</v>
      </c>
      <c r="B60" s="309" t="s">
        <v>76</v>
      </c>
      <c r="C60" s="1948">
        <v>118784</v>
      </c>
      <c r="D60" s="1948"/>
      <c r="E60" s="1948">
        <v>118784</v>
      </c>
      <c r="F60" s="1948"/>
      <c r="G60" s="1948">
        <v>283922</v>
      </c>
      <c r="H60" s="1948">
        <v>273017</v>
      </c>
      <c r="I60" s="1948">
        <v>5</v>
      </c>
      <c r="J60" s="1983">
        <v>43.51</v>
      </c>
      <c r="K60" s="317"/>
      <c r="L60" s="274"/>
      <c r="M60" s="274"/>
      <c r="N60" s="323"/>
      <c r="O60" s="1992"/>
      <c r="P60" s="1987"/>
      <c r="Q60" s="1993"/>
      <c r="R60" s="333"/>
      <c r="S60" s="333"/>
      <c r="T60" s="1989"/>
      <c r="U60" s="1993"/>
      <c r="V60" s="1987"/>
      <c r="W60" s="1990"/>
      <c r="X60" s="1990"/>
      <c r="Y60" s="1990"/>
      <c r="Z60" s="1990"/>
      <c r="AA60" s="1990"/>
      <c r="AB60" s="1990"/>
      <c r="AC60" s="1990"/>
      <c r="AD60" s="1990"/>
      <c r="AE60" s="1990"/>
      <c r="AF60" s="1987"/>
      <c r="AG60" s="323"/>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4"/>
      <c r="BU60" s="274"/>
      <c r="BV60" s="274"/>
      <c r="BW60" s="274"/>
      <c r="BX60" s="274"/>
      <c r="BY60" s="274"/>
      <c r="BZ60" s="274"/>
      <c r="CA60" s="274"/>
      <c r="CB60" s="274"/>
      <c r="CC60" s="274"/>
      <c r="CD60" s="274"/>
      <c r="CE60" s="274"/>
      <c r="CF60" s="274"/>
      <c r="CG60" s="274"/>
      <c r="CH60" s="274"/>
      <c r="CI60" s="274"/>
      <c r="CJ60" s="274"/>
      <c r="CK60" s="274"/>
      <c r="CL60" s="274"/>
      <c r="CM60" s="274"/>
      <c r="CN60" s="274"/>
      <c r="CO60" s="274"/>
      <c r="CP60" s="274"/>
      <c r="CQ60" s="274"/>
      <c r="CR60" s="274"/>
      <c r="CS60" s="274"/>
      <c r="CT60" s="274"/>
      <c r="CU60" s="274"/>
      <c r="CV60" s="274"/>
      <c r="CW60" s="274"/>
      <c r="CX60" s="274"/>
      <c r="CY60" s="274"/>
      <c r="CZ60" s="274"/>
      <c r="DA60" s="274"/>
      <c r="DB60" s="274"/>
      <c r="DC60" s="274"/>
      <c r="DD60" s="274"/>
      <c r="DE60" s="274"/>
      <c r="DF60" s="274"/>
      <c r="DG60" s="274"/>
      <c r="DH60" s="274"/>
      <c r="DI60" s="274"/>
      <c r="DJ60" s="274"/>
      <c r="DK60" s="274"/>
      <c r="DL60" s="274"/>
      <c r="DM60" s="274"/>
      <c r="DN60" s="274"/>
      <c r="DO60" s="274"/>
      <c r="DP60" s="274"/>
      <c r="DQ60" s="274"/>
      <c r="DR60" s="274"/>
      <c r="DS60" s="274"/>
      <c r="DT60" s="274"/>
      <c r="DU60" s="274"/>
      <c r="DV60" s="274"/>
      <c r="DW60" s="274"/>
      <c r="DX60" s="274"/>
      <c r="DY60" s="274"/>
      <c r="DZ60" s="274"/>
      <c r="EA60" s="274"/>
      <c r="EB60" s="274"/>
      <c r="EC60" s="274"/>
      <c r="ED60" s="274"/>
      <c r="EE60" s="274"/>
      <c r="EF60" s="274"/>
      <c r="EG60" s="274"/>
      <c r="EH60" s="274"/>
      <c r="EI60" s="274"/>
      <c r="EJ60" s="274"/>
      <c r="EK60" s="274"/>
      <c r="EL60" s="274"/>
      <c r="EM60" s="274"/>
      <c r="EN60" s="274"/>
      <c r="EO60" s="274"/>
      <c r="EP60" s="274"/>
      <c r="EQ60" s="274"/>
      <c r="ER60" s="274"/>
      <c r="ES60" s="274"/>
      <c r="ET60" s="274"/>
      <c r="EU60" s="274"/>
      <c r="EV60" s="274"/>
      <c r="EW60" s="274"/>
      <c r="EX60" s="274"/>
      <c r="EY60" s="274"/>
      <c r="EZ60" s="274"/>
      <c r="FA60" s="274"/>
      <c r="FB60" s="274"/>
    </row>
    <row r="61" spans="1:158" ht="12">
      <c r="A61" s="308">
        <v>306</v>
      </c>
      <c r="B61" s="309" t="s">
        <v>82</v>
      </c>
      <c r="C61" s="1948">
        <v>200226</v>
      </c>
      <c r="D61" s="1948"/>
      <c r="E61" s="1948">
        <v>200226</v>
      </c>
      <c r="F61" s="1948"/>
      <c r="G61" s="1948">
        <v>349560</v>
      </c>
      <c r="H61" s="1948">
        <v>227157</v>
      </c>
      <c r="I61" s="1948">
        <v>41</v>
      </c>
      <c r="J61" s="1983">
        <v>88.14</v>
      </c>
      <c r="K61" s="317"/>
      <c r="L61" s="274"/>
      <c r="M61" s="274"/>
      <c r="N61" s="323"/>
      <c r="O61" s="1992"/>
      <c r="P61" s="1987"/>
      <c r="Q61" s="1993"/>
      <c r="R61" s="333"/>
      <c r="S61" s="333"/>
      <c r="T61" s="1989"/>
      <c r="U61" s="1993"/>
      <c r="V61" s="1987"/>
      <c r="W61" s="1990"/>
      <c r="X61" s="1990"/>
      <c r="Y61" s="1990"/>
      <c r="Z61" s="1990"/>
      <c r="AA61" s="1990"/>
      <c r="AB61" s="1990"/>
      <c r="AC61" s="1990"/>
      <c r="AD61" s="1990"/>
      <c r="AE61" s="1990"/>
      <c r="AF61" s="1987"/>
      <c r="AG61" s="323"/>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4"/>
      <c r="BQ61" s="274"/>
      <c r="BR61" s="274"/>
      <c r="BS61" s="274"/>
      <c r="BT61" s="274"/>
      <c r="BU61" s="274"/>
      <c r="BV61" s="274"/>
      <c r="BW61" s="274"/>
      <c r="BX61" s="274"/>
      <c r="BY61" s="274"/>
      <c r="BZ61" s="274"/>
      <c r="CA61" s="274"/>
      <c r="CB61" s="274"/>
      <c r="CC61" s="274"/>
      <c r="CD61" s="274"/>
      <c r="CE61" s="274"/>
      <c r="CF61" s="274"/>
      <c r="CG61" s="274"/>
      <c r="CH61" s="274"/>
      <c r="CI61" s="274"/>
      <c r="CJ61" s="274"/>
      <c r="CK61" s="274"/>
      <c r="CL61" s="274"/>
      <c r="CM61" s="274"/>
      <c r="CN61" s="274"/>
      <c r="CO61" s="274"/>
      <c r="CP61" s="274"/>
      <c r="CQ61" s="274"/>
      <c r="CR61" s="274"/>
      <c r="CS61" s="274"/>
      <c r="CT61" s="274"/>
      <c r="CU61" s="274"/>
      <c r="CV61" s="274"/>
      <c r="CW61" s="274"/>
      <c r="CX61" s="274"/>
      <c r="CY61" s="274"/>
      <c r="CZ61" s="274"/>
      <c r="DA61" s="274"/>
      <c r="DB61" s="274"/>
      <c r="DC61" s="274"/>
      <c r="DD61" s="274"/>
      <c r="DE61" s="274"/>
      <c r="DF61" s="274"/>
      <c r="DG61" s="274"/>
      <c r="DH61" s="274"/>
      <c r="DI61" s="274"/>
      <c r="DJ61" s="274"/>
      <c r="DK61" s="274"/>
      <c r="DL61" s="274"/>
      <c r="DM61" s="274"/>
      <c r="DN61" s="274"/>
      <c r="DO61" s="274"/>
      <c r="DP61" s="274"/>
      <c r="DQ61" s="274"/>
      <c r="DR61" s="274"/>
      <c r="DS61" s="274"/>
      <c r="DT61" s="274"/>
      <c r="DU61" s="274"/>
      <c r="DV61" s="274"/>
      <c r="DW61" s="274"/>
      <c r="DX61" s="274"/>
      <c r="DY61" s="274"/>
      <c r="DZ61" s="274"/>
      <c r="EA61" s="274"/>
      <c r="EB61" s="274"/>
      <c r="EC61" s="274"/>
      <c r="ED61" s="274"/>
      <c r="EE61" s="274"/>
      <c r="EF61" s="274"/>
      <c r="EG61" s="274"/>
      <c r="EH61" s="274"/>
      <c r="EI61" s="274"/>
      <c r="EJ61" s="274"/>
      <c r="EK61" s="274"/>
      <c r="EL61" s="274"/>
      <c r="EM61" s="274"/>
      <c r="EN61" s="274"/>
      <c r="EO61" s="274"/>
      <c r="EP61" s="274"/>
      <c r="EQ61" s="274"/>
      <c r="ER61" s="274"/>
      <c r="ES61" s="274"/>
      <c r="ET61" s="274"/>
      <c r="EU61" s="274"/>
      <c r="EV61" s="274"/>
      <c r="EW61" s="274"/>
      <c r="EX61" s="274"/>
      <c r="EY61" s="274"/>
      <c r="EZ61" s="274"/>
      <c r="FA61" s="274"/>
      <c r="FB61" s="274"/>
    </row>
    <row r="62" spans="1:158" ht="12">
      <c r="A62" s="308">
        <v>307</v>
      </c>
      <c r="B62" s="309" t="s">
        <v>83</v>
      </c>
      <c r="C62" s="1948">
        <v>202387</v>
      </c>
      <c r="D62" s="1948"/>
      <c r="E62" s="1948">
        <v>202387</v>
      </c>
      <c r="F62" s="1948"/>
      <c r="G62" s="1948">
        <v>347052</v>
      </c>
      <c r="H62" s="1948">
        <v>235057</v>
      </c>
      <c r="I62" s="1948">
        <v>36</v>
      </c>
      <c r="J62" s="1983">
        <v>86.1</v>
      </c>
      <c r="K62" s="317"/>
      <c r="L62" s="274"/>
      <c r="M62" s="274"/>
      <c r="N62" s="323"/>
      <c r="O62" s="1992"/>
      <c r="P62" s="1987"/>
      <c r="Q62" s="1993"/>
      <c r="R62" s="333"/>
      <c r="S62" s="333"/>
      <c r="T62" s="1989"/>
      <c r="U62" s="1993"/>
      <c r="V62" s="1987"/>
      <c r="W62" s="1990"/>
      <c r="X62" s="1990"/>
      <c r="Y62" s="1990"/>
      <c r="Z62" s="1990"/>
      <c r="AA62" s="1990"/>
      <c r="AB62" s="1990"/>
      <c r="AC62" s="1990"/>
      <c r="AD62" s="1990"/>
      <c r="AE62" s="1990"/>
      <c r="AF62" s="1987"/>
      <c r="AG62" s="323"/>
      <c r="AH62" s="274"/>
      <c r="AI62" s="274"/>
      <c r="AJ62" s="274"/>
      <c r="AK62" s="274"/>
      <c r="AL62" s="274"/>
      <c r="AM62" s="274"/>
      <c r="AN62" s="274"/>
      <c r="AO62" s="274"/>
      <c r="AP62" s="274"/>
      <c r="AQ62" s="274"/>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4"/>
      <c r="BR62" s="274"/>
      <c r="BS62" s="274"/>
      <c r="BT62" s="274"/>
      <c r="BU62" s="274"/>
      <c r="BV62" s="274"/>
      <c r="BW62" s="274"/>
      <c r="BX62" s="274"/>
      <c r="BY62" s="274"/>
      <c r="BZ62" s="274"/>
      <c r="CA62" s="274"/>
      <c r="CB62" s="274"/>
      <c r="CC62" s="274"/>
      <c r="CD62" s="274"/>
      <c r="CE62" s="274"/>
      <c r="CF62" s="274"/>
      <c r="CG62" s="274"/>
      <c r="CH62" s="274"/>
      <c r="CI62" s="274"/>
      <c r="CJ62" s="274"/>
      <c r="CK62" s="274"/>
      <c r="CL62" s="274"/>
      <c r="CM62" s="274"/>
      <c r="CN62" s="274"/>
      <c r="CO62" s="274"/>
      <c r="CP62" s="274"/>
      <c r="CQ62" s="274"/>
      <c r="CR62" s="274"/>
      <c r="CS62" s="274"/>
      <c r="CT62" s="274"/>
      <c r="CU62" s="274"/>
      <c r="CV62" s="274"/>
      <c r="CW62" s="274"/>
      <c r="CX62" s="274"/>
      <c r="CY62" s="274"/>
      <c r="CZ62" s="274"/>
      <c r="DA62" s="274"/>
      <c r="DB62" s="274"/>
      <c r="DC62" s="274"/>
      <c r="DD62" s="274"/>
      <c r="DE62" s="274"/>
      <c r="DF62" s="274"/>
      <c r="DG62" s="274"/>
      <c r="DH62" s="274"/>
      <c r="DI62" s="274"/>
      <c r="DJ62" s="274"/>
      <c r="DK62" s="274"/>
      <c r="DL62" s="274"/>
      <c r="DM62" s="274"/>
      <c r="DN62" s="274"/>
      <c r="DO62" s="274"/>
      <c r="DP62" s="274"/>
      <c r="DQ62" s="274"/>
      <c r="DR62" s="274"/>
      <c r="DS62" s="274"/>
      <c r="DT62" s="274"/>
      <c r="DU62" s="274"/>
      <c r="DV62" s="274"/>
      <c r="DW62" s="274"/>
      <c r="DX62" s="274"/>
      <c r="DY62" s="274"/>
      <c r="DZ62" s="274"/>
      <c r="EA62" s="274"/>
      <c r="EB62" s="274"/>
      <c r="EC62" s="274"/>
      <c r="ED62" s="274"/>
      <c r="EE62" s="274"/>
      <c r="EF62" s="274"/>
      <c r="EG62" s="274"/>
      <c r="EH62" s="274"/>
      <c r="EI62" s="274"/>
      <c r="EJ62" s="274"/>
      <c r="EK62" s="274"/>
      <c r="EL62" s="274"/>
      <c r="EM62" s="274"/>
      <c r="EN62" s="274"/>
      <c r="EO62" s="274"/>
      <c r="EP62" s="274"/>
      <c r="EQ62" s="274"/>
      <c r="ER62" s="274"/>
      <c r="ES62" s="274"/>
      <c r="ET62" s="274"/>
      <c r="EU62" s="274"/>
      <c r="EV62" s="274"/>
      <c r="EW62" s="274"/>
      <c r="EX62" s="274"/>
      <c r="EY62" s="274"/>
      <c r="EZ62" s="274"/>
      <c r="FA62" s="274"/>
      <c r="FB62" s="274"/>
    </row>
    <row r="63" spans="1:158" ht="12">
      <c r="A63" s="308">
        <v>308</v>
      </c>
      <c r="B63" s="332" t="s">
        <v>390</v>
      </c>
      <c r="C63" s="1948">
        <v>188462</v>
      </c>
      <c r="D63" s="1948"/>
      <c r="E63" s="1948">
        <v>188462</v>
      </c>
      <c r="F63" s="1948"/>
      <c r="G63" s="1948">
        <v>273672</v>
      </c>
      <c r="H63" s="1948">
        <v>235934</v>
      </c>
      <c r="I63" s="1948">
        <v>35</v>
      </c>
      <c r="J63" s="1983">
        <v>79.88</v>
      </c>
      <c r="K63" s="317"/>
      <c r="L63" s="274"/>
      <c r="M63" s="274"/>
      <c r="N63" s="323"/>
      <c r="O63" s="1992"/>
      <c r="P63" s="1987"/>
      <c r="Q63" s="1993"/>
      <c r="R63" s="333"/>
      <c r="S63" s="333"/>
      <c r="T63" s="1989"/>
      <c r="U63" s="1993"/>
      <c r="V63" s="1987"/>
      <c r="W63" s="1990"/>
      <c r="X63" s="1990"/>
      <c r="Y63" s="1990"/>
      <c r="Z63" s="1990"/>
      <c r="AA63" s="1990"/>
      <c r="AB63" s="1990"/>
      <c r="AC63" s="1990"/>
      <c r="AD63" s="1990"/>
      <c r="AE63" s="1990"/>
      <c r="AF63" s="1987"/>
      <c r="AG63" s="323"/>
      <c r="AH63" s="274"/>
      <c r="AI63" s="274"/>
      <c r="AJ63" s="274"/>
      <c r="AK63" s="274"/>
      <c r="AL63" s="274"/>
      <c r="AM63" s="274"/>
      <c r="AN63" s="274"/>
      <c r="AO63" s="274"/>
      <c r="AP63" s="274"/>
      <c r="AQ63" s="274"/>
      <c r="AR63" s="274"/>
      <c r="AS63" s="274"/>
      <c r="AT63" s="274"/>
      <c r="AU63" s="274"/>
      <c r="AV63" s="274"/>
      <c r="AW63" s="274"/>
      <c r="AX63" s="274"/>
      <c r="AY63" s="274"/>
      <c r="AZ63" s="274"/>
      <c r="BA63" s="274"/>
      <c r="BB63" s="274"/>
      <c r="BC63" s="274"/>
      <c r="BD63" s="274"/>
      <c r="BE63" s="274"/>
      <c r="BF63" s="274"/>
      <c r="BG63" s="274"/>
      <c r="BH63" s="274"/>
      <c r="BI63" s="274"/>
      <c r="BJ63" s="274"/>
      <c r="BK63" s="274"/>
      <c r="BL63" s="274"/>
      <c r="BM63" s="274"/>
      <c r="BN63" s="274"/>
      <c r="BO63" s="274"/>
      <c r="BP63" s="274"/>
      <c r="BQ63" s="274"/>
      <c r="BR63" s="274"/>
      <c r="BS63" s="274"/>
      <c r="BT63" s="274"/>
      <c r="BU63" s="274"/>
      <c r="BV63" s="274"/>
      <c r="BW63" s="274"/>
      <c r="BX63" s="274"/>
      <c r="BY63" s="274"/>
      <c r="BZ63" s="274"/>
      <c r="CA63" s="274"/>
      <c r="CB63" s="274"/>
      <c r="CC63" s="274"/>
      <c r="CD63" s="274"/>
      <c r="CE63" s="274"/>
      <c r="CF63" s="274"/>
      <c r="CG63" s="274"/>
      <c r="CH63" s="274"/>
      <c r="CI63" s="274"/>
      <c r="CJ63" s="274"/>
      <c r="CK63" s="274"/>
      <c r="CL63" s="274"/>
      <c r="CM63" s="274"/>
      <c r="CN63" s="274"/>
      <c r="CO63" s="274"/>
      <c r="CP63" s="274"/>
      <c r="CQ63" s="274"/>
      <c r="CR63" s="274"/>
      <c r="CS63" s="274"/>
      <c r="CT63" s="274"/>
      <c r="CU63" s="274"/>
      <c r="CV63" s="274"/>
      <c r="CW63" s="274"/>
      <c r="CX63" s="274"/>
      <c r="CY63" s="274"/>
      <c r="CZ63" s="274"/>
      <c r="DA63" s="274"/>
      <c r="DB63" s="274"/>
      <c r="DC63" s="274"/>
      <c r="DD63" s="274"/>
      <c r="DE63" s="274"/>
      <c r="DF63" s="274"/>
      <c r="DG63" s="274"/>
      <c r="DH63" s="274"/>
      <c r="DI63" s="274"/>
      <c r="DJ63" s="274"/>
      <c r="DK63" s="274"/>
      <c r="DL63" s="274"/>
      <c r="DM63" s="274"/>
      <c r="DN63" s="274"/>
      <c r="DO63" s="274"/>
      <c r="DP63" s="274"/>
      <c r="DQ63" s="274"/>
      <c r="DR63" s="274"/>
      <c r="DS63" s="274"/>
      <c r="DT63" s="274"/>
      <c r="DU63" s="274"/>
      <c r="DV63" s="274"/>
      <c r="DW63" s="274"/>
      <c r="DX63" s="274"/>
      <c r="DY63" s="274"/>
      <c r="DZ63" s="274"/>
      <c r="EA63" s="274"/>
      <c r="EB63" s="274"/>
      <c r="EC63" s="274"/>
      <c r="ED63" s="274"/>
      <c r="EE63" s="274"/>
      <c r="EF63" s="274"/>
      <c r="EG63" s="274"/>
      <c r="EH63" s="274"/>
      <c r="EI63" s="274"/>
      <c r="EJ63" s="274"/>
      <c r="EK63" s="274"/>
      <c r="EL63" s="274"/>
      <c r="EM63" s="274"/>
      <c r="EN63" s="274"/>
      <c r="EO63" s="274"/>
      <c r="EP63" s="274"/>
      <c r="EQ63" s="274"/>
      <c r="ER63" s="274"/>
      <c r="ES63" s="274"/>
      <c r="ET63" s="274"/>
      <c r="EU63" s="274"/>
      <c r="EV63" s="274"/>
      <c r="EW63" s="274"/>
      <c r="EX63" s="274"/>
      <c r="EY63" s="274"/>
      <c r="EZ63" s="274"/>
      <c r="FA63" s="274"/>
      <c r="FB63" s="274"/>
    </row>
    <row r="64" spans="1:158" ht="12" customHeight="1">
      <c r="A64" s="335">
        <v>309</v>
      </c>
      <c r="B64" s="313" t="s">
        <v>89</v>
      </c>
      <c r="C64" s="1948">
        <v>113136</v>
      </c>
      <c r="D64" s="1948"/>
      <c r="E64" s="1948">
        <v>113136</v>
      </c>
      <c r="F64" s="1948"/>
      <c r="G64" s="1948">
        <v>264794</v>
      </c>
      <c r="H64" s="1948">
        <v>244766</v>
      </c>
      <c r="I64" s="1948">
        <v>25</v>
      </c>
      <c r="J64" s="1983">
        <v>46.22</v>
      </c>
      <c r="K64" s="317"/>
      <c r="L64" s="274"/>
      <c r="M64" s="274"/>
      <c r="N64" s="323"/>
      <c r="O64" s="1988"/>
      <c r="P64" s="1987"/>
      <c r="Q64" s="1993"/>
      <c r="R64" s="333"/>
      <c r="S64" s="333"/>
      <c r="T64" s="1989"/>
      <c r="U64" s="1993"/>
      <c r="V64" s="1987"/>
      <c r="W64" s="1990"/>
      <c r="X64" s="1990"/>
      <c r="Y64" s="1990"/>
      <c r="Z64" s="1990"/>
      <c r="AA64" s="1990"/>
      <c r="AB64" s="1990"/>
      <c r="AC64" s="1990"/>
      <c r="AD64" s="1990"/>
      <c r="AE64" s="1990"/>
      <c r="AF64" s="1987"/>
      <c r="AG64" s="323"/>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274"/>
      <c r="BG64" s="274"/>
      <c r="BH64" s="274"/>
      <c r="BI64" s="274"/>
      <c r="BJ64" s="274"/>
      <c r="BK64" s="274"/>
      <c r="BL64" s="274"/>
      <c r="BM64" s="274"/>
      <c r="BN64" s="274"/>
      <c r="BO64" s="274"/>
      <c r="BP64" s="274"/>
      <c r="BQ64" s="274"/>
      <c r="BR64" s="274"/>
      <c r="BS64" s="274"/>
      <c r="BT64" s="274"/>
      <c r="BU64" s="274"/>
      <c r="BV64" s="274"/>
      <c r="BW64" s="274"/>
      <c r="BX64" s="274"/>
      <c r="BY64" s="274"/>
      <c r="BZ64" s="274"/>
      <c r="CA64" s="274"/>
      <c r="CB64" s="274"/>
      <c r="CC64" s="274"/>
      <c r="CD64" s="274"/>
      <c r="CE64" s="274"/>
      <c r="CF64" s="274"/>
      <c r="CG64" s="274"/>
      <c r="CH64" s="274"/>
      <c r="CI64" s="274"/>
      <c r="CJ64" s="274"/>
      <c r="CK64" s="274"/>
      <c r="CL64" s="274"/>
      <c r="CM64" s="274"/>
      <c r="CN64" s="274"/>
      <c r="CO64" s="274"/>
      <c r="CP64" s="274"/>
      <c r="CQ64" s="274"/>
      <c r="CR64" s="274"/>
      <c r="CS64" s="274"/>
      <c r="CT64" s="274"/>
      <c r="CU64" s="274"/>
      <c r="CV64" s="274"/>
      <c r="CW64" s="274"/>
      <c r="CX64" s="274"/>
      <c r="CY64" s="274"/>
      <c r="CZ64" s="274"/>
      <c r="DA64" s="274"/>
      <c r="DB64" s="274"/>
      <c r="DC64" s="274"/>
      <c r="DD64" s="274"/>
      <c r="DE64" s="274"/>
      <c r="DF64" s="274"/>
      <c r="DG64" s="274"/>
      <c r="DH64" s="274"/>
      <c r="DI64" s="274"/>
      <c r="DJ64" s="274"/>
      <c r="DK64" s="274"/>
      <c r="DL64" s="274"/>
      <c r="DM64" s="274"/>
      <c r="DN64" s="274"/>
      <c r="DO64" s="274"/>
      <c r="DP64" s="274"/>
      <c r="DQ64" s="274"/>
      <c r="DR64" s="274"/>
      <c r="DS64" s="274"/>
      <c r="DT64" s="274"/>
      <c r="DU64" s="274"/>
      <c r="DV64" s="274"/>
      <c r="DW64" s="274"/>
      <c r="DX64" s="274"/>
      <c r="DY64" s="274"/>
      <c r="DZ64" s="274"/>
      <c r="EA64" s="274"/>
      <c r="EB64" s="274"/>
      <c r="EC64" s="274"/>
      <c r="ED64" s="274"/>
      <c r="EE64" s="274"/>
      <c r="EF64" s="274"/>
      <c r="EG64" s="274"/>
      <c r="EH64" s="274"/>
      <c r="EI64" s="274"/>
      <c r="EJ64" s="274"/>
      <c r="EK64" s="274"/>
      <c r="EL64" s="274"/>
      <c r="EM64" s="274"/>
      <c r="EN64" s="274"/>
      <c r="EO64" s="274"/>
      <c r="EP64" s="274"/>
      <c r="EQ64" s="274"/>
      <c r="ER64" s="274"/>
      <c r="ES64" s="274"/>
      <c r="ET64" s="274"/>
      <c r="EU64" s="274"/>
      <c r="EV64" s="274"/>
      <c r="EW64" s="274"/>
      <c r="EX64" s="274"/>
      <c r="EY64" s="274"/>
      <c r="EZ64" s="274"/>
      <c r="FA64" s="274"/>
      <c r="FB64" s="274"/>
    </row>
    <row r="65" spans="1:158" ht="6.75" customHeight="1">
      <c r="A65" s="336"/>
      <c r="B65" s="336"/>
      <c r="C65" s="326"/>
      <c r="D65" s="326"/>
      <c r="E65" s="326"/>
      <c r="F65" s="326"/>
      <c r="G65" s="326"/>
      <c r="H65" s="326"/>
      <c r="I65" s="326"/>
      <c r="J65" s="326"/>
      <c r="K65" s="274"/>
      <c r="L65" s="274"/>
      <c r="M65" s="274"/>
      <c r="N65" s="323"/>
      <c r="O65" s="322"/>
      <c r="P65" s="323"/>
      <c r="Q65" s="323"/>
      <c r="R65" s="323"/>
      <c r="S65" s="322"/>
      <c r="T65" s="323"/>
      <c r="U65" s="323"/>
      <c r="V65" s="323"/>
      <c r="W65" s="323"/>
      <c r="X65" s="323"/>
      <c r="Y65" s="323"/>
      <c r="Z65" s="323"/>
      <c r="AA65" s="323"/>
      <c r="AB65" s="323"/>
      <c r="AC65" s="323"/>
      <c r="AD65" s="323"/>
      <c r="AE65" s="323"/>
      <c r="AF65" s="323"/>
      <c r="AG65" s="323"/>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4"/>
      <c r="BX65" s="274"/>
      <c r="BY65" s="274"/>
      <c r="BZ65" s="274"/>
      <c r="CA65" s="274"/>
      <c r="CB65" s="274"/>
      <c r="CC65" s="274"/>
      <c r="CD65" s="274"/>
      <c r="CE65" s="274"/>
      <c r="CF65" s="274"/>
      <c r="CG65" s="274"/>
      <c r="CH65" s="274"/>
      <c r="CI65" s="274"/>
      <c r="CJ65" s="274"/>
      <c r="CK65" s="274"/>
      <c r="CL65" s="274"/>
      <c r="CM65" s="274"/>
      <c r="CN65" s="274"/>
      <c r="CO65" s="274"/>
      <c r="CP65" s="274"/>
      <c r="CQ65" s="274"/>
      <c r="CR65" s="274"/>
      <c r="CS65" s="274"/>
      <c r="CT65" s="274"/>
      <c r="CU65" s="274"/>
      <c r="CV65" s="274"/>
      <c r="CW65" s="274"/>
      <c r="CX65" s="274"/>
      <c r="CY65" s="274"/>
      <c r="CZ65" s="274"/>
      <c r="DA65" s="274"/>
      <c r="DB65" s="274"/>
      <c r="DC65" s="274"/>
      <c r="DD65" s="274"/>
      <c r="DE65" s="274"/>
      <c r="DF65" s="274"/>
      <c r="DG65" s="274"/>
      <c r="DH65" s="274"/>
      <c r="DI65" s="274"/>
      <c r="DJ65" s="274"/>
      <c r="DK65" s="274"/>
      <c r="DL65" s="274"/>
      <c r="DM65" s="274"/>
      <c r="DN65" s="274"/>
      <c r="DO65" s="274"/>
      <c r="DP65" s="274"/>
      <c r="DQ65" s="274"/>
      <c r="DR65" s="274"/>
      <c r="DS65" s="274"/>
      <c r="DT65" s="274"/>
      <c r="DU65" s="274"/>
      <c r="DV65" s="274"/>
      <c r="DW65" s="274"/>
      <c r="DX65" s="274"/>
      <c r="DY65" s="274"/>
      <c r="DZ65" s="274"/>
      <c r="EA65" s="274"/>
      <c r="EB65" s="274"/>
      <c r="EC65" s="274"/>
      <c r="ED65" s="274"/>
      <c r="EE65" s="274"/>
      <c r="EF65" s="274"/>
      <c r="EG65" s="274"/>
      <c r="EH65" s="274"/>
      <c r="EI65" s="274"/>
      <c r="EJ65" s="274"/>
      <c r="EK65" s="274"/>
      <c r="EL65" s="274"/>
      <c r="EM65" s="274"/>
      <c r="EN65" s="274"/>
      <c r="EO65" s="274"/>
      <c r="EP65" s="274"/>
      <c r="EQ65" s="274"/>
      <c r="ER65" s="274"/>
      <c r="ES65" s="274"/>
      <c r="ET65" s="274"/>
      <c r="EU65" s="274"/>
      <c r="EV65" s="274"/>
      <c r="EW65" s="274"/>
      <c r="EX65" s="274"/>
      <c r="EY65" s="274"/>
      <c r="EZ65" s="274"/>
      <c r="FA65" s="274"/>
      <c r="FB65" s="274"/>
    </row>
    <row r="66" spans="1:158" ht="12">
      <c r="A66" s="337" t="s">
        <v>391</v>
      </c>
      <c r="B66" s="132"/>
      <c r="C66" s="132"/>
      <c r="D66" s="132"/>
      <c r="E66" s="132"/>
      <c r="F66" s="132"/>
      <c r="G66" s="132"/>
      <c r="H66" s="132"/>
      <c r="I66" s="132"/>
      <c r="J66" s="132"/>
      <c r="K66" s="132"/>
      <c r="L66" s="132"/>
      <c r="M66" s="274"/>
      <c r="N66" s="323"/>
      <c r="O66" s="323"/>
      <c r="P66" s="323"/>
      <c r="Q66" s="323"/>
      <c r="R66" s="323"/>
      <c r="S66" s="323"/>
      <c r="T66" s="323"/>
      <c r="U66" s="323"/>
      <c r="V66" s="323"/>
      <c r="W66" s="323"/>
      <c r="X66" s="323"/>
      <c r="Y66" s="323"/>
      <c r="Z66" s="323"/>
      <c r="AA66" s="323"/>
      <c r="AB66" s="323"/>
      <c r="AC66" s="323"/>
      <c r="AD66" s="323"/>
      <c r="AE66" s="323"/>
      <c r="AF66" s="323"/>
      <c r="AG66" s="323"/>
      <c r="AH66" s="274"/>
      <c r="AI66" s="274"/>
      <c r="AJ66" s="274"/>
      <c r="AK66" s="274"/>
      <c r="AL66" s="274"/>
      <c r="AM66" s="274"/>
      <c r="AN66" s="274"/>
      <c r="AO66" s="274"/>
      <c r="AP66" s="274"/>
      <c r="AQ66" s="274"/>
      <c r="AR66" s="274"/>
      <c r="AS66" s="274"/>
      <c r="AT66" s="274"/>
      <c r="AU66" s="274"/>
      <c r="AV66" s="274"/>
      <c r="AW66" s="274"/>
      <c r="AX66" s="274"/>
      <c r="AY66" s="274"/>
      <c r="AZ66" s="274"/>
      <c r="BA66" s="274"/>
      <c r="BB66" s="274"/>
      <c r="BC66" s="274"/>
      <c r="BD66" s="274"/>
      <c r="BE66" s="274"/>
      <c r="BF66" s="274"/>
      <c r="BG66" s="274"/>
      <c r="BH66" s="274"/>
      <c r="BI66" s="274"/>
      <c r="BJ66" s="274"/>
      <c r="BK66" s="274"/>
      <c r="BL66" s="274"/>
      <c r="BM66" s="274"/>
      <c r="BN66" s="274"/>
      <c r="BO66" s="274"/>
      <c r="BP66" s="274"/>
      <c r="BQ66" s="274"/>
      <c r="BR66" s="274"/>
      <c r="BS66" s="274"/>
      <c r="BT66" s="274"/>
      <c r="BU66" s="274"/>
      <c r="BV66" s="274"/>
      <c r="BW66" s="274"/>
      <c r="BX66" s="274"/>
      <c r="BY66" s="274"/>
      <c r="BZ66" s="274"/>
      <c r="CA66" s="274"/>
      <c r="CB66" s="274"/>
      <c r="CC66" s="274"/>
      <c r="CD66" s="274"/>
      <c r="CE66" s="274"/>
      <c r="CF66" s="274"/>
      <c r="CG66" s="274"/>
      <c r="CH66" s="274"/>
      <c r="CI66" s="274"/>
      <c r="CJ66" s="274"/>
      <c r="CK66" s="274"/>
      <c r="CL66" s="274"/>
      <c r="CM66" s="274"/>
      <c r="CN66" s="274"/>
      <c r="CO66" s="274"/>
      <c r="CP66" s="274"/>
      <c r="CQ66" s="274"/>
      <c r="CR66" s="274"/>
      <c r="CS66" s="274"/>
      <c r="CT66" s="274"/>
      <c r="CU66" s="274"/>
      <c r="CV66" s="274"/>
      <c r="CW66" s="274"/>
      <c r="CX66" s="274"/>
      <c r="CY66" s="274"/>
      <c r="CZ66" s="274"/>
      <c r="DA66" s="274"/>
      <c r="DB66" s="274"/>
      <c r="DC66" s="274"/>
      <c r="DD66" s="274"/>
      <c r="DE66" s="274"/>
      <c r="DF66" s="274"/>
      <c r="DG66" s="274"/>
      <c r="DH66" s="274"/>
      <c r="DI66" s="274"/>
      <c r="DJ66" s="274"/>
      <c r="DK66" s="274"/>
      <c r="DL66" s="274"/>
      <c r="DM66" s="274"/>
      <c r="DN66" s="274"/>
      <c r="DO66" s="274"/>
      <c r="DP66" s="274"/>
      <c r="DQ66" s="274"/>
      <c r="DR66" s="274"/>
      <c r="DS66" s="274"/>
      <c r="DT66" s="274"/>
      <c r="DU66" s="274"/>
      <c r="DV66" s="274"/>
      <c r="DW66" s="274"/>
      <c r="DX66" s="274"/>
      <c r="DY66" s="274"/>
      <c r="DZ66" s="274"/>
      <c r="EA66" s="274"/>
      <c r="EB66" s="274"/>
      <c r="EC66" s="274"/>
      <c r="ED66" s="274"/>
      <c r="EE66" s="274"/>
      <c r="EF66" s="274"/>
      <c r="EG66" s="274"/>
      <c r="EH66" s="274"/>
      <c r="EI66" s="274"/>
      <c r="EJ66" s="274"/>
      <c r="EK66" s="274"/>
      <c r="EL66" s="274"/>
      <c r="EM66" s="274"/>
      <c r="EN66" s="274"/>
      <c r="EO66" s="274"/>
      <c r="EP66" s="274"/>
      <c r="EQ66" s="274"/>
      <c r="ER66" s="274"/>
      <c r="ES66" s="274"/>
      <c r="ET66" s="274"/>
      <c r="EU66" s="274"/>
      <c r="EV66" s="274"/>
      <c r="EW66" s="274"/>
      <c r="EX66" s="274"/>
      <c r="EY66" s="274"/>
      <c r="EZ66" s="274"/>
      <c r="FA66" s="274"/>
      <c r="FB66" s="274"/>
    </row>
    <row r="67" spans="1:158" ht="12">
      <c r="A67" s="132" t="s">
        <v>392</v>
      </c>
      <c r="B67" s="132"/>
      <c r="C67" s="132"/>
      <c r="D67" s="132"/>
      <c r="E67" s="132"/>
      <c r="F67" s="132"/>
      <c r="G67" s="132"/>
      <c r="H67" s="132"/>
      <c r="I67" s="132"/>
      <c r="J67" s="132"/>
      <c r="K67" s="132"/>
      <c r="L67" s="132"/>
      <c r="M67" s="274"/>
      <c r="N67" s="323"/>
      <c r="O67" s="323"/>
      <c r="P67" s="323"/>
      <c r="Q67" s="323"/>
      <c r="R67" s="323"/>
      <c r="S67" s="323"/>
      <c r="T67" s="323"/>
      <c r="U67" s="323"/>
      <c r="V67" s="323"/>
      <c r="W67" s="323"/>
      <c r="X67" s="323"/>
      <c r="Y67" s="323"/>
      <c r="Z67" s="323"/>
      <c r="AA67" s="323"/>
      <c r="AB67" s="323"/>
      <c r="AC67" s="323"/>
      <c r="AD67" s="323"/>
      <c r="AE67" s="323"/>
      <c r="AF67" s="323"/>
      <c r="AG67" s="323"/>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74"/>
      <c r="CQ67" s="274"/>
      <c r="CR67" s="274"/>
      <c r="CS67" s="274"/>
      <c r="CT67" s="274"/>
      <c r="CU67" s="274"/>
      <c r="CV67" s="274"/>
      <c r="CW67" s="274"/>
      <c r="CX67" s="274"/>
      <c r="CY67" s="274"/>
      <c r="CZ67" s="274"/>
      <c r="DA67" s="274"/>
      <c r="DB67" s="274"/>
      <c r="DC67" s="274"/>
      <c r="DD67" s="274"/>
      <c r="DE67" s="274"/>
      <c r="DF67" s="274"/>
      <c r="DG67" s="274"/>
      <c r="DH67" s="274"/>
      <c r="DI67" s="274"/>
      <c r="DJ67" s="274"/>
      <c r="DK67" s="274"/>
      <c r="DL67" s="274"/>
      <c r="DM67" s="274"/>
      <c r="DN67" s="274"/>
      <c r="DO67" s="274"/>
      <c r="DP67" s="274"/>
      <c r="DQ67" s="274"/>
      <c r="DR67" s="274"/>
      <c r="DS67" s="274"/>
      <c r="DT67" s="274"/>
      <c r="DU67" s="274"/>
      <c r="DV67" s="274"/>
      <c r="DW67" s="274"/>
      <c r="DX67" s="274"/>
      <c r="DY67" s="274"/>
      <c r="DZ67" s="274"/>
      <c r="EA67" s="274"/>
      <c r="EB67" s="274"/>
      <c r="EC67" s="274"/>
      <c r="ED67" s="274"/>
      <c r="EE67" s="274"/>
      <c r="EF67" s="274"/>
      <c r="EG67" s="274"/>
      <c r="EH67" s="274"/>
      <c r="EI67" s="274"/>
      <c r="EJ67" s="274"/>
      <c r="EK67" s="274"/>
      <c r="EL67" s="274"/>
      <c r="EM67" s="274"/>
      <c r="EN67" s="274"/>
      <c r="EO67" s="274"/>
      <c r="EP67" s="274"/>
      <c r="EQ67" s="274"/>
      <c r="ER67" s="274"/>
      <c r="ES67" s="274"/>
      <c r="ET67" s="274"/>
      <c r="EU67" s="274"/>
      <c r="EV67" s="274"/>
      <c r="EW67" s="274"/>
      <c r="EX67" s="274"/>
      <c r="EY67" s="274"/>
      <c r="EZ67" s="274"/>
      <c r="FA67" s="274"/>
      <c r="FB67" s="274"/>
    </row>
    <row r="68" spans="1:158" ht="12">
      <c r="A68" t="s">
        <v>393</v>
      </c>
      <c r="C68" s="274"/>
      <c r="D68" s="274"/>
      <c r="E68" s="274"/>
      <c r="F68" s="274"/>
      <c r="G68" s="274"/>
      <c r="H68" s="274"/>
      <c r="I68" s="274"/>
      <c r="J68" s="274"/>
      <c r="K68" s="274"/>
      <c r="L68" s="274"/>
      <c r="M68" s="274"/>
      <c r="N68" s="323"/>
      <c r="O68" s="323"/>
      <c r="P68" s="323"/>
      <c r="Q68" s="323"/>
      <c r="R68" s="323"/>
      <c r="S68" s="323"/>
      <c r="T68" s="323"/>
      <c r="U68" s="323"/>
      <c r="V68" s="323"/>
      <c r="W68" s="323"/>
      <c r="X68" s="323"/>
      <c r="Y68" s="323"/>
      <c r="Z68" s="323"/>
      <c r="AA68" s="323"/>
      <c r="AB68" s="323"/>
      <c r="AC68" s="323"/>
      <c r="AD68" s="323"/>
      <c r="AE68" s="323"/>
      <c r="AF68" s="323"/>
      <c r="AG68" s="323"/>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4"/>
      <c r="BU68" s="274"/>
      <c r="BV68" s="274"/>
      <c r="BW68" s="274"/>
      <c r="BX68" s="274"/>
      <c r="BY68" s="274"/>
      <c r="BZ68" s="274"/>
      <c r="CA68" s="274"/>
      <c r="CB68" s="274"/>
      <c r="CC68" s="274"/>
      <c r="CD68" s="274"/>
      <c r="CE68" s="274"/>
      <c r="CF68" s="274"/>
      <c r="CG68" s="274"/>
      <c r="CH68" s="274"/>
      <c r="CI68" s="274"/>
      <c r="CJ68" s="274"/>
      <c r="CK68" s="274"/>
      <c r="CL68" s="274"/>
      <c r="CM68" s="274"/>
      <c r="CN68" s="274"/>
      <c r="CO68" s="274"/>
      <c r="CP68" s="274"/>
      <c r="CQ68" s="274"/>
      <c r="CR68" s="274"/>
      <c r="CS68" s="274"/>
      <c r="CT68" s="274"/>
      <c r="CU68" s="274"/>
      <c r="CV68" s="274"/>
      <c r="CW68" s="274"/>
      <c r="CX68" s="274"/>
      <c r="CY68" s="274"/>
      <c r="CZ68" s="274"/>
      <c r="DA68" s="274"/>
      <c r="DB68" s="274"/>
      <c r="DC68" s="274"/>
      <c r="DD68" s="274"/>
      <c r="DE68" s="274"/>
      <c r="DF68" s="274"/>
      <c r="DG68" s="274"/>
      <c r="DH68" s="274"/>
      <c r="DI68" s="274"/>
      <c r="DJ68" s="274"/>
      <c r="DK68" s="274"/>
      <c r="DL68" s="274"/>
      <c r="DM68" s="274"/>
      <c r="DN68" s="274"/>
      <c r="DO68" s="274"/>
      <c r="DP68" s="274"/>
      <c r="DQ68" s="274"/>
      <c r="DR68" s="274"/>
      <c r="DS68" s="274"/>
      <c r="DT68" s="274"/>
      <c r="DU68" s="274"/>
      <c r="DV68" s="274"/>
      <c r="DW68" s="274"/>
      <c r="DX68" s="274"/>
      <c r="DY68" s="274"/>
      <c r="DZ68" s="274"/>
      <c r="EA68" s="274"/>
      <c r="EB68" s="274"/>
      <c r="EC68" s="274"/>
      <c r="ED68" s="274"/>
      <c r="EE68" s="274"/>
      <c r="EF68" s="274"/>
      <c r="EG68" s="274"/>
      <c r="EH68" s="274"/>
      <c r="EI68" s="274"/>
      <c r="EJ68" s="274"/>
      <c r="EK68" s="274"/>
      <c r="EL68" s="274"/>
      <c r="EM68" s="274"/>
      <c r="EN68" s="274"/>
      <c r="EO68" s="274"/>
      <c r="EP68" s="274"/>
      <c r="EQ68" s="274"/>
      <c r="ER68" s="274"/>
      <c r="ES68" s="274"/>
      <c r="ET68" s="274"/>
      <c r="EU68" s="274"/>
      <c r="EV68" s="274"/>
      <c r="EW68" s="274"/>
      <c r="EX68" s="274"/>
      <c r="EY68" s="274"/>
      <c r="EZ68" s="274"/>
      <c r="FA68" s="274"/>
      <c r="FB68" s="274"/>
    </row>
    <row r="69" spans="3:158" ht="12">
      <c r="C69" s="274"/>
      <c r="D69" s="274"/>
      <c r="E69" s="274"/>
      <c r="F69" s="274"/>
      <c r="G69" s="274"/>
      <c r="H69" s="274"/>
      <c r="I69" s="274"/>
      <c r="J69" s="274"/>
      <c r="K69" s="274"/>
      <c r="L69" s="274"/>
      <c r="M69" s="274"/>
      <c r="N69" s="323"/>
      <c r="O69" s="323"/>
      <c r="P69" s="323"/>
      <c r="Q69" s="323"/>
      <c r="R69" s="323"/>
      <c r="S69" s="323"/>
      <c r="T69" s="323"/>
      <c r="U69" s="323"/>
      <c r="V69" s="323"/>
      <c r="W69" s="323"/>
      <c r="X69" s="323"/>
      <c r="Y69" s="323"/>
      <c r="Z69" s="323"/>
      <c r="AA69" s="323"/>
      <c r="AB69" s="323"/>
      <c r="AC69" s="323"/>
      <c r="AD69" s="323"/>
      <c r="AE69" s="323"/>
      <c r="AF69" s="323"/>
      <c r="AG69" s="323"/>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274"/>
      <c r="BS69" s="274"/>
      <c r="BT69" s="274"/>
      <c r="BU69" s="274"/>
      <c r="BV69" s="274"/>
      <c r="BW69" s="274"/>
      <c r="BX69" s="274"/>
      <c r="BY69" s="274"/>
      <c r="BZ69" s="274"/>
      <c r="CA69" s="274"/>
      <c r="CB69" s="274"/>
      <c r="CC69" s="274"/>
      <c r="CD69" s="274"/>
      <c r="CE69" s="274"/>
      <c r="CF69" s="274"/>
      <c r="CG69" s="274"/>
      <c r="CH69" s="274"/>
      <c r="CI69" s="274"/>
      <c r="CJ69" s="274"/>
      <c r="CK69" s="274"/>
      <c r="CL69" s="274"/>
      <c r="CM69" s="274"/>
      <c r="CN69" s="274"/>
      <c r="CO69" s="274"/>
      <c r="CP69" s="274"/>
      <c r="CQ69" s="274"/>
      <c r="CR69" s="274"/>
      <c r="CS69" s="274"/>
      <c r="CT69" s="274"/>
      <c r="CU69" s="274"/>
      <c r="CV69" s="274"/>
      <c r="CW69" s="274"/>
      <c r="CX69" s="274"/>
      <c r="CY69" s="274"/>
      <c r="CZ69" s="274"/>
      <c r="DA69" s="274"/>
      <c r="DB69" s="274"/>
      <c r="DC69" s="274"/>
      <c r="DD69" s="274"/>
      <c r="DE69" s="274"/>
      <c r="DF69" s="274"/>
      <c r="DG69" s="274"/>
      <c r="DH69" s="274"/>
      <c r="DI69" s="274"/>
      <c r="DJ69" s="274"/>
      <c r="DK69" s="274"/>
      <c r="DL69" s="274"/>
      <c r="DM69" s="274"/>
      <c r="DN69" s="274"/>
      <c r="DO69" s="274"/>
      <c r="DP69" s="274"/>
      <c r="DQ69" s="274"/>
      <c r="DR69" s="274"/>
      <c r="DS69" s="274"/>
      <c r="DT69" s="274"/>
      <c r="DU69" s="274"/>
      <c r="DV69" s="274"/>
      <c r="DW69" s="274"/>
      <c r="DX69" s="274"/>
      <c r="DY69" s="274"/>
      <c r="DZ69" s="274"/>
      <c r="EA69" s="274"/>
      <c r="EB69" s="274"/>
      <c r="EC69" s="274"/>
      <c r="ED69" s="274"/>
      <c r="EE69" s="274"/>
      <c r="EF69" s="274"/>
      <c r="EG69" s="274"/>
      <c r="EH69" s="274"/>
      <c r="EI69" s="274"/>
      <c r="EJ69" s="274"/>
      <c r="EK69" s="274"/>
      <c r="EL69" s="274"/>
      <c r="EM69" s="274"/>
      <c r="EN69" s="274"/>
      <c r="EO69" s="274"/>
      <c r="EP69" s="274"/>
      <c r="EQ69" s="274"/>
      <c r="ER69" s="274"/>
      <c r="ES69" s="274"/>
      <c r="ET69" s="274"/>
      <c r="EU69" s="274"/>
      <c r="EV69" s="274"/>
      <c r="EW69" s="274"/>
      <c r="EX69" s="274"/>
      <c r="EY69" s="274"/>
      <c r="EZ69" s="274"/>
      <c r="FA69" s="274"/>
      <c r="FB69" s="274"/>
    </row>
    <row r="70" spans="1:158" ht="12">
      <c r="A70" s="338"/>
      <c r="B70" s="338"/>
      <c r="C70" s="338"/>
      <c r="D70" s="338"/>
      <c r="E70" s="338"/>
      <c r="F70" s="338"/>
      <c r="G70" s="338"/>
      <c r="H70" s="274"/>
      <c r="I70" s="274"/>
      <c r="J70" s="274"/>
      <c r="K70" s="274"/>
      <c r="L70" s="274"/>
      <c r="M70" s="274"/>
      <c r="N70" s="323"/>
      <c r="O70" s="323"/>
      <c r="P70" s="323"/>
      <c r="Q70" s="323"/>
      <c r="R70" s="323"/>
      <c r="S70" s="323"/>
      <c r="T70" s="323"/>
      <c r="U70" s="323"/>
      <c r="V70" s="323"/>
      <c r="W70" s="323"/>
      <c r="X70" s="323"/>
      <c r="Y70" s="323"/>
      <c r="Z70" s="323"/>
      <c r="AA70" s="323"/>
      <c r="AB70" s="323"/>
      <c r="AC70" s="323"/>
      <c r="AD70" s="323"/>
      <c r="AE70" s="323"/>
      <c r="AF70" s="323"/>
      <c r="AG70" s="323"/>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4"/>
      <c r="BX70" s="274"/>
      <c r="BY70" s="274"/>
      <c r="BZ70" s="274"/>
      <c r="CA70" s="274"/>
      <c r="CB70" s="274"/>
      <c r="CC70" s="274"/>
      <c r="CD70" s="274"/>
      <c r="CE70" s="274"/>
      <c r="CF70" s="274"/>
      <c r="CG70" s="274"/>
      <c r="CH70" s="274"/>
      <c r="CI70" s="274"/>
      <c r="CJ70" s="274"/>
      <c r="CK70" s="274"/>
      <c r="CL70" s="274"/>
      <c r="CM70" s="274"/>
      <c r="CN70" s="274"/>
      <c r="CO70" s="274"/>
      <c r="CP70" s="274"/>
      <c r="CQ70" s="274"/>
      <c r="CR70" s="274"/>
      <c r="CS70" s="274"/>
      <c r="CT70" s="274"/>
      <c r="CU70" s="274"/>
      <c r="CV70" s="274"/>
      <c r="CW70" s="274"/>
      <c r="CX70" s="274"/>
      <c r="CY70" s="274"/>
      <c r="CZ70" s="274"/>
      <c r="DA70" s="274"/>
      <c r="DB70" s="274"/>
      <c r="DC70" s="274"/>
      <c r="DD70" s="274"/>
      <c r="DE70" s="274"/>
      <c r="DF70" s="274"/>
      <c r="DG70" s="274"/>
      <c r="DH70" s="274"/>
      <c r="DI70" s="274"/>
      <c r="DJ70" s="274"/>
      <c r="DK70" s="274"/>
      <c r="DL70" s="274"/>
      <c r="DM70" s="274"/>
      <c r="DN70" s="274"/>
      <c r="DO70" s="274"/>
      <c r="DP70" s="274"/>
      <c r="DQ70" s="274"/>
      <c r="DR70" s="274"/>
      <c r="DS70" s="274"/>
      <c r="DT70" s="274"/>
      <c r="DU70" s="274"/>
      <c r="DV70" s="274"/>
      <c r="DW70" s="274"/>
      <c r="DX70" s="274"/>
      <c r="DY70" s="274"/>
      <c r="DZ70" s="274"/>
      <c r="EA70" s="274"/>
      <c r="EB70" s="274"/>
      <c r="EC70" s="274"/>
      <c r="ED70" s="274"/>
      <c r="EE70" s="274"/>
      <c r="EF70" s="274"/>
      <c r="EG70" s="274"/>
      <c r="EH70" s="274"/>
      <c r="EI70" s="274"/>
      <c r="EJ70" s="274"/>
      <c r="EK70" s="274"/>
      <c r="EL70" s="274"/>
      <c r="EM70" s="274"/>
      <c r="EN70" s="274"/>
      <c r="EO70" s="274"/>
      <c r="EP70" s="274"/>
      <c r="EQ70" s="274"/>
      <c r="ER70" s="274"/>
      <c r="ES70" s="274"/>
      <c r="ET70" s="274"/>
      <c r="EU70" s="274"/>
      <c r="EV70" s="274"/>
      <c r="EW70" s="274"/>
      <c r="EX70" s="274"/>
      <c r="EY70" s="274"/>
      <c r="EZ70" s="274"/>
      <c r="FA70" s="274"/>
      <c r="FB70" s="274"/>
    </row>
    <row r="71" spans="1:158" ht="12">
      <c r="A71" s="338"/>
      <c r="B71" s="338"/>
      <c r="C71" s="323"/>
      <c r="D71" s="323"/>
      <c r="E71" s="323"/>
      <c r="F71" s="323"/>
      <c r="G71" s="323"/>
      <c r="H71" s="274"/>
      <c r="I71" s="274"/>
      <c r="J71" s="274"/>
      <c r="K71" s="274"/>
      <c r="L71" s="274"/>
      <c r="M71" s="274"/>
      <c r="N71" s="323"/>
      <c r="O71" s="323"/>
      <c r="P71" s="323"/>
      <c r="Q71" s="323"/>
      <c r="R71" s="323"/>
      <c r="S71" s="323"/>
      <c r="T71" s="323"/>
      <c r="U71" s="323"/>
      <c r="V71" s="323"/>
      <c r="W71" s="323"/>
      <c r="X71" s="323"/>
      <c r="Y71" s="323"/>
      <c r="Z71" s="323"/>
      <c r="AA71" s="323"/>
      <c r="AB71" s="323"/>
      <c r="AC71" s="323"/>
      <c r="AD71" s="323"/>
      <c r="AE71" s="323"/>
      <c r="AF71" s="323"/>
      <c r="AG71" s="323"/>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4"/>
      <c r="BX71" s="274"/>
      <c r="BY71" s="274"/>
      <c r="BZ71" s="274"/>
      <c r="CA71" s="274"/>
      <c r="CB71" s="274"/>
      <c r="CC71" s="274"/>
      <c r="CD71" s="274"/>
      <c r="CE71" s="274"/>
      <c r="CF71" s="274"/>
      <c r="CG71" s="274"/>
      <c r="CH71" s="274"/>
      <c r="CI71" s="274"/>
      <c r="CJ71" s="274"/>
      <c r="CK71" s="274"/>
      <c r="CL71" s="274"/>
      <c r="CM71" s="274"/>
      <c r="CN71" s="274"/>
      <c r="CO71" s="274"/>
      <c r="CP71" s="274"/>
      <c r="CQ71" s="274"/>
      <c r="CR71" s="274"/>
      <c r="CS71" s="274"/>
      <c r="CT71" s="274"/>
      <c r="CU71" s="274"/>
      <c r="CV71" s="274"/>
      <c r="CW71" s="274"/>
      <c r="CX71" s="274"/>
      <c r="CY71" s="274"/>
      <c r="CZ71" s="274"/>
      <c r="DA71" s="274"/>
      <c r="DB71" s="274"/>
      <c r="DC71" s="274"/>
      <c r="DD71" s="274"/>
      <c r="DE71" s="274"/>
      <c r="DF71" s="274"/>
      <c r="DG71" s="274"/>
      <c r="DH71" s="274"/>
      <c r="DI71" s="274"/>
      <c r="DJ71" s="274"/>
      <c r="DK71" s="274"/>
      <c r="DL71" s="274"/>
      <c r="DM71" s="274"/>
      <c r="DN71" s="274"/>
      <c r="DO71" s="274"/>
      <c r="DP71" s="274"/>
      <c r="DQ71" s="274"/>
      <c r="DR71" s="274"/>
      <c r="DS71" s="274"/>
      <c r="DT71" s="274"/>
      <c r="DU71" s="274"/>
      <c r="DV71" s="274"/>
      <c r="DW71" s="274"/>
      <c r="DX71" s="274"/>
      <c r="DY71" s="274"/>
      <c r="DZ71" s="274"/>
      <c r="EA71" s="274"/>
      <c r="EB71" s="274"/>
      <c r="EC71" s="274"/>
      <c r="ED71" s="274"/>
      <c r="EE71" s="274"/>
      <c r="EF71" s="274"/>
      <c r="EG71" s="274"/>
      <c r="EH71" s="274"/>
      <c r="EI71" s="274"/>
      <c r="EJ71" s="274"/>
      <c r="EK71" s="274"/>
      <c r="EL71" s="274"/>
      <c r="EM71" s="274"/>
      <c r="EN71" s="274"/>
      <c r="EO71" s="274"/>
      <c r="EP71" s="274"/>
      <c r="EQ71" s="274"/>
      <c r="ER71" s="274"/>
      <c r="ES71" s="274"/>
      <c r="ET71" s="274"/>
      <c r="EU71" s="274"/>
      <c r="EV71" s="274"/>
      <c r="EW71" s="274"/>
      <c r="EX71" s="274"/>
      <c r="EY71" s="274"/>
      <c r="EZ71" s="274"/>
      <c r="FA71" s="274"/>
      <c r="FB71" s="274"/>
    </row>
    <row r="72" spans="1:158" ht="12">
      <c r="A72" s="338"/>
      <c r="B72" s="338"/>
      <c r="C72" s="338"/>
      <c r="D72" s="338"/>
      <c r="E72" s="323"/>
      <c r="F72" s="323"/>
      <c r="G72" s="323"/>
      <c r="H72" s="323"/>
      <c r="I72" s="274"/>
      <c r="J72" s="274"/>
      <c r="K72" s="274"/>
      <c r="L72" s="274"/>
      <c r="M72" s="274"/>
      <c r="N72" s="323"/>
      <c r="O72" s="323"/>
      <c r="P72" s="323"/>
      <c r="Q72" s="323"/>
      <c r="R72" s="323"/>
      <c r="S72" s="323"/>
      <c r="T72" s="323"/>
      <c r="U72" s="323"/>
      <c r="V72" s="323"/>
      <c r="W72" s="323"/>
      <c r="X72" s="323"/>
      <c r="Y72" s="323"/>
      <c r="Z72" s="323"/>
      <c r="AA72" s="323"/>
      <c r="AB72" s="323"/>
      <c r="AC72" s="323"/>
      <c r="AD72" s="323"/>
      <c r="AE72" s="323"/>
      <c r="AF72" s="323"/>
      <c r="AG72" s="323"/>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4"/>
      <c r="BX72" s="274"/>
      <c r="BY72" s="274"/>
      <c r="BZ72" s="274"/>
      <c r="CA72" s="274"/>
      <c r="CB72" s="274"/>
      <c r="CC72" s="274"/>
      <c r="CD72" s="274"/>
      <c r="CE72" s="274"/>
      <c r="CF72" s="274"/>
      <c r="CG72" s="274"/>
      <c r="CH72" s="274"/>
      <c r="CI72" s="274"/>
      <c r="CJ72" s="274"/>
      <c r="CK72" s="274"/>
      <c r="CL72" s="274"/>
      <c r="CM72" s="274"/>
      <c r="CN72" s="274"/>
      <c r="CO72" s="274"/>
      <c r="CP72" s="274"/>
      <c r="CQ72" s="274"/>
      <c r="CR72" s="274"/>
      <c r="CS72" s="274"/>
      <c r="CT72" s="274"/>
      <c r="CU72" s="274"/>
      <c r="CV72" s="274"/>
      <c r="CW72" s="274"/>
      <c r="CX72" s="274"/>
      <c r="CY72" s="274"/>
      <c r="CZ72" s="274"/>
      <c r="DA72" s="274"/>
      <c r="DB72" s="274"/>
      <c r="DC72" s="274"/>
      <c r="DD72" s="274"/>
      <c r="DE72" s="274"/>
      <c r="DF72" s="274"/>
      <c r="DG72" s="274"/>
      <c r="DH72" s="274"/>
      <c r="DI72" s="274"/>
      <c r="DJ72" s="274"/>
      <c r="DK72" s="274"/>
      <c r="DL72" s="274"/>
      <c r="DM72" s="274"/>
      <c r="DN72" s="274"/>
      <c r="DO72" s="274"/>
      <c r="DP72" s="274"/>
      <c r="DQ72" s="274"/>
      <c r="DR72" s="274"/>
      <c r="DS72" s="274"/>
      <c r="DT72" s="274"/>
      <c r="DU72" s="274"/>
      <c r="DV72" s="274"/>
      <c r="DW72" s="274"/>
      <c r="DX72" s="274"/>
      <c r="DY72" s="274"/>
      <c r="DZ72" s="274"/>
      <c r="EA72" s="274"/>
      <c r="EB72" s="274"/>
      <c r="EC72" s="274"/>
      <c r="ED72" s="274"/>
      <c r="EE72" s="274"/>
      <c r="EF72" s="274"/>
      <c r="EG72" s="274"/>
      <c r="EH72" s="274"/>
      <c r="EI72" s="274"/>
      <c r="EJ72" s="274"/>
      <c r="EK72" s="274"/>
      <c r="EL72" s="274"/>
      <c r="EM72" s="274"/>
      <c r="EN72" s="274"/>
      <c r="EO72" s="274"/>
      <c r="EP72" s="274"/>
      <c r="EQ72" s="274"/>
      <c r="ER72" s="274"/>
      <c r="ES72" s="274"/>
      <c r="ET72" s="274"/>
      <c r="EU72" s="274"/>
      <c r="EV72" s="274"/>
      <c r="EW72" s="274"/>
      <c r="EX72" s="274"/>
      <c r="EY72" s="274"/>
      <c r="EZ72" s="274"/>
      <c r="FA72" s="274"/>
      <c r="FB72" s="274"/>
    </row>
    <row r="73" spans="1:158" ht="12">
      <c r="A73" s="338"/>
      <c r="B73" s="338"/>
      <c r="C73" s="323"/>
      <c r="D73" s="323"/>
      <c r="E73" s="323"/>
      <c r="F73" s="323"/>
      <c r="G73" s="323"/>
      <c r="H73" s="323"/>
      <c r="I73" s="274"/>
      <c r="J73" s="274"/>
      <c r="K73" s="274"/>
      <c r="L73" s="274"/>
      <c r="M73" s="274"/>
      <c r="N73" s="323"/>
      <c r="O73" s="323"/>
      <c r="P73" s="323"/>
      <c r="Q73" s="323"/>
      <c r="R73" s="323"/>
      <c r="S73" s="323"/>
      <c r="T73" s="323"/>
      <c r="U73" s="323"/>
      <c r="V73" s="323"/>
      <c r="W73" s="323"/>
      <c r="X73" s="323"/>
      <c r="Y73" s="323"/>
      <c r="Z73" s="323"/>
      <c r="AA73" s="323"/>
      <c r="AB73" s="323"/>
      <c r="AC73" s="323"/>
      <c r="AD73" s="323"/>
      <c r="AE73" s="323"/>
      <c r="AF73" s="323"/>
      <c r="AG73" s="323"/>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c r="BX73" s="274"/>
      <c r="BY73" s="274"/>
      <c r="BZ73" s="274"/>
      <c r="CA73" s="274"/>
      <c r="CB73" s="274"/>
      <c r="CC73" s="274"/>
      <c r="CD73" s="274"/>
      <c r="CE73" s="274"/>
      <c r="CF73" s="274"/>
      <c r="CG73" s="274"/>
      <c r="CH73" s="274"/>
      <c r="CI73" s="274"/>
      <c r="CJ73" s="274"/>
      <c r="CK73" s="274"/>
      <c r="CL73" s="274"/>
      <c r="CM73" s="274"/>
      <c r="CN73" s="274"/>
      <c r="CO73" s="274"/>
      <c r="CP73" s="274"/>
      <c r="CQ73" s="274"/>
      <c r="CR73" s="274"/>
      <c r="CS73" s="274"/>
      <c r="CT73" s="274"/>
      <c r="CU73" s="274"/>
      <c r="CV73" s="274"/>
      <c r="CW73" s="274"/>
      <c r="CX73" s="274"/>
      <c r="CY73" s="274"/>
      <c r="CZ73" s="274"/>
      <c r="DA73" s="274"/>
      <c r="DB73" s="274"/>
      <c r="DC73" s="274"/>
      <c r="DD73" s="274"/>
      <c r="DE73" s="274"/>
      <c r="DF73" s="274"/>
      <c r="DG73" s="274"/>
      <c r="DH73" s="274"/>
      <c r="DI73" s="274"/>
      <c r="DJ73" s="274"/>
      <c r="DK73" s="274"/>
      <c r="DL73" s="274"/>
      <c r="DM73" s="274"/>
      <c r="DN73" s="274"/>
      <c r="DO73" s="274"/>
      <c r="DP73" s="274"/>
      <c r="DQ73" s="274"/>
      <c r="DR73" s="274"/>
      <c r="DS73" s="274"/>
      <c r="DT73" s="274"/>
      <c r="DU73" s="274"/>
      <c r="DV73" s="274"/>
      <c r="DW73" s="274"/>
      <c r="DX73" s="274"/>
      <c r="DY73" s="274"/>
      <c r="DZ73" s="274"/>
      <c r="EA73" s="274"/>
      <c r="EB73" s="274"/>
      <c r="EC73" s="274"/>
      <c r="ED73" s="274"/>
      <c r="EE73" s="274"/>
      <c r="EF73" s="274"/>
      <c r="EG73" s="274"/>
      <c r="EH73" s="274"/>
      <c r="EI73" s="274"/>
      <c r="EJ73" s="274"/>
      <c r="EK73" s="274"/>
      <c r="EL73" s="274"/>
      <c r="EM73" s="274"/>
      <c r="EN73" s="274"/>
      <c r="EO73" s="274"/>
      <c r="EP73" s="274"/>
      <c r="EQ73" s="274"/>
      <c r="ER73" s="274"/>
      <c r="ES73" s="274"/>
      <c r="ET73" s="274"/>
      <c r="EU73" s="274"/>
      <c r="EV73" s="274"/>
      <c r="EW73" s="274"/>
      <c r="EX73" s="274"/>
      <c r="EY73" s="274"/>
      <c r="EZ73" s="274"/>
      <c r="FA73" s="274"/>
      <c r="FB73" s="274"/>
    </row>
    <row r="74" spans="1:158" ht="12">
      <c r="A74" s="338"/>
      <c r="B74" s="339"/>
      <c r="C74" s="323"/>
      <c r="D74" s="323"/>
      <c r="E74" s="323"/>
      <c r="F74" s="323"/>
      <c r="G74" s="323"/>
      <c r="H74" s="323"/>
      <c r="I74" s="274"/>
      <c r="J74" s="274"/>
      <c r="K74" s="274"/>
      <c r="L74" s="274"/>
      <c r="M74" s="274"/>
      <c r="N74" s="323"/>
      <c r="O74" s="323"/>
      <c r="P74" s="323"/>
      <c r="Q74" s="323"/>
      <c r="R74" s="323"/>
      <c r="S74" s="323"/>
      <c r="T74" s="323"/>
      <c r="U74" s="323"/>
      <c r="V74" s="323"/>
      <c r="W74" s="323"/>
      <c r="X74" s="323"/>
      <c r="Y74" s="323"/>
      <c r="Z74" s="323"/>
      <c r="AA74" s="323"/>
      <c r="AB74" s="323"/>
      <c r="AC74" s="323"/>
      <c r="AD74" s="323"/>
      <c r="AE74" s="323"/>
      <c r="AF74" s="323"/>
      <c r="AG74" s="323"/>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4"/>
      <c r="BU74" s="274"/>
      <c r="BV74" s="274"/>
      <c r="BW74" s="274"/>
      <c r="BX74" s="274"/>
      <c r="BY74" s="274"/>
      <c r="BZ74" s="274"/>
      <c r="CA74" s="274"/>
      <c r="CB74" s="274"/>
      <c r="CC74" s="274"/>
      <c r="CD74" s="274"/>
      <c r="CE74" s="274"/>
      <c r="CF74" s="274"/>
      <c r="CG74" s="274"/>
      <c r="CH74" s="274"/>
      <c r="CI74" s="274"/>
      <c r="CJ74" s="274"/>
      <c r="CK74" s="274"/>
      <c r="CL74" s="274"/>
      <c r="CM74" s="274"/>
      <c r="CN74" s="274"/>
      <c r="CO74" s="274"/>
      <c r="CP74" s="274"/>
      <c r="CQ74" s="274"/>
      <c r="CR74" s="274"/>
      <c r="CS74" s="274"/>
      <c r="CT74" s="274"/>
      <c r="CU74" s="274"/>
      <c r="CV74" s="274"/>
      <c r="CW74" s="274"/>
      <c r="CX74" s="274"/>
      <c r="CY74" s="274"/>
      <c r="CZ74" s="274"/>
      <c r="DA74" s="274"/>
      <c r="DB74" s="274"/>
      <c r="DC74" s="274"/>
      <c r="DD74" s="274"/>
      <c r="DE74" s="274"/>
      <c r="DF74" s="274"/>
      <c r="DG74" s="274"/>
      <c r="DH74" s="274"/>
      <c r="DI74" s="274"/>
      <c r="DJ74" s="274"/>
      <c r="DK74" s="274"/>
      <c r="DL74" s="274"/>
      <c r="DM74" s="274"/>
      <c r="DN74" s="274"/>
      <c r="DO74" s="274"/>
      <c r="DP74" s="274"/>
      <c r="DQ74" s="274"/>
      <c r="DR74" s="274"/>
      <c r="DS74" s="274"/>
      <c r="DT74" s="274"/>
      <c r="DU74" s="274"/>
      <c r="DV74" s="274"/>
      <c r="DW74" s="274"/>
      <c r="DX74" s="274"/>
      <c r="DY74" s="274"/>
      <c r="DZ74" s="274"/>
      <c r="EA74" s="274"/>
      <c r="EB74" s="274"/>
      <c r="EC74" s="274"/>
      <c r="ED74" s="274"/>
      <c r="EE74" s="274"/>
      <c r="EF74" s="274"/>
      <c r="EG74" s="274"/>
      <c r="EH74" s="274"/>
      <c r="EI74" s="274"/>
      <c r="EJ74" s="274"/>
      <c r="EK74" s="274"/>
      <c r="EL74" s="274"/>
      <c r="EM74" s="274"/>
      <c r="EN74" s="274"/>
      <c r="EO74" s="274"/>
      <c r="EP74" s="274"/>
      <c r="EQ74" s="274"/>
      <c r="ER74" s="274"/>
      <c r="ES74" s="274"/>
      <c r="ET74" s="274"/>
      <c r="EU74" s="274"/>
      <c r="EV74" s="274"/>
      <c r="EW74" s="274"/>
      <c r="EX74" s="274"/>
      <c r="EY74" s="274"/>
      <c r="EZ74" s="274"/>
      <c r="FA74" s="274"/>
      <c r="FB74" s="274"/>
    </row>
    <row r="75" spans="1:158" ht="12">
      <c r="A75" s="338"/>
      <c r="B75" s="339"/>
      <c r="C75" s="323"/>
      <c r="D75" s="323"/>
      <c r="E75" s="323"/>
      <c r="F75" s="323"/>
      <c r="G75" s="323"/>
      <c r="H75" s="323"/>
      <c r="I75" s="274"/>
      <c r="J75" s="274"/>
      <c r="K75" s="274"/>
      <c r="L75" s="274"/>
      <c r="M75" s="274"/>
      <c r="N75" s="323"/>
      <c r="O75" s="323"/>
      <c r="P75" s="323"/>
      <c r="Q75" s="323"/>
      <c r="R75" s="323"/>
      <c r="S75" s="323"/>
      <c r="T75" s="323"/>
      <c r="U75" s="323"/>
      <c r="V75" s="323"/>
      <c r="W75" s="323"/>
      <c r="X75" s="323"/>
      <c r="Y75" s="323"/>
      <c r="Z75" s="323"/>
      <c r="AA75" s="323"/>
      <c r="AB75" s="323"/>
      <c r="AC75" s="323"/>
      <c r="AD75" s="323"/>
      <c r="AE75" s="323"/>
      <c r="AF75" s="323"/>
      <c r="AG75" s="323"/>
      <c r="AH75" s="274"/>
      <c r="AI75" s="274"/>
      <c r="AJ75" s="274"/>
      <c r="AK75" s="274"/>
      <c r="AL75" s="274"/>
      <c r="AM75" s="274"/>
      <c r="AN75" s="274"/>
      <c r="AO75" s="274"/>
      <c r="AP75" s="274"/>
      <c r="AQ75" s="274"/>
      <c r="AR75" s="274"/>
      <c r="AS75" s="274"/>
      <c r="AT75" s="274"/>
      <c r="AU75" s="274"/>
      <c r="AV75" s="274"/>
      <c r="AW75" s="274"/>
      <c r="AX75" s="274"/>
      <c r="AY75" s="274"/>
      <c r="AZ75" s="274"/>
      <c r="BA75" s="274"/>
      <c r="BB75" s="274"/>
      <c r="BC75" s="274"/>
      <c r="BD75" s="274"/>
      <c r="BE75" s="274"/>
      <c r="BF75" s="274"/>
      <c r="BG75" s="274"/>
      <c r="BH75" s="274"/>
      <c r="BI75" s="274"/>
      <c r="BJ75" s="274"/>
      <c r="BK75" s="274"/>
      <c r="BL75" s="274"/>
      <c r="BM75" s="274"/>
      <c r="BN75" s="274"/>
      <c r="BO75" s="274"/>
      <c r="BP75" s="274"/>
      <c r="BQ75" s="274"/>
      <c r="BR75" s="274"/>
      <c r="BS75" s="274"/>
      <c r="BT75" s="274"/>
      <c r="BU75" s="274"/>
      <c r="BV75" s="274"/>
      <c r="BW75" s="274"/>
      <c r="BX75" s="274"/>
      <c r="BY75" s="274"/>
      <c r="BZ75" s="274"/>
      <c r="CA75" s="274"/>
      <c r="CB75" s="274"/>
      <c r="CC75" s="274"/>
      <c r="CD75" s="274"/>
      <c r="CE75" s="274"/>
      <c r="CF75" s="274"/>
      <c r="CG75" s="274"/>
      <c r="CH75" s="274"/>
      <c r="CI75" s="274"/>
      <c r="CJ75" s="274"/>
      <c r="CK75" s="274"/>
      <c r="CL75" s="274"/>
      <c r="CM75" s="274"/>
      <c r="CN75" s="274"/>
      <c r="CO75" s="274"/>
      <c r="CP75" s="274"/>
      <c r="CQ75" s="274"/>
      <c r="CR75" s="274"/>
      <c r="CS75" s="274"/>
      <c r="CT75" s="274"/>
      <c r="CU75" s="274"/>
      <c r="CV75" s="274"/>
      <c r="CW75" s="274"/>
      <c r="CX75" s="274"/>
      <c r="CY75" s="274"/>
      <c r="CZ75" s="274"/>
      <c r="DA75" s="274"/>
      <c r="DB75" s="274"/>
      <c r="DC75" s="274"/>
      <c r="DD75" s="274"/>
      <c r="DE75" s="274"/>
      <c r="DF75" s="274"/>
      <c r="DG75" s="274"/>
      <c r="DH75" s="274"/>
      <c r="DI75" s="274"/>
      <c r="DJ75" s="274"/>
      <c r="DK75" s="274"/>
      <c r="DL75" s="274"/>
      <c r="DM75" s="274"/>
      <c r="DN75" s="274"/>
      <c r="DO75" s="274"/>
      <c r="DP75" s="274"/>
      <c r="DQ75" s="274"/>
      <c r="DR75" s="274"/>
      <c r="DS75" s="274"/>
      <c r="DT75" s="274"/>
      <c r="DU75" s="274"/>
      <c r="DV75" s="274"/>
      <c r="DW75" s="274"/>
      <c r="DX75" s="274"/>
      <c r="DY75" s="274"/>
      <c r="DZ75" s="274"/>
      <c r="EA75" s="274"/>
      <c r="EB75" s="274"/>
      <c r="EC75" s="274"/>
      <c r="ED75" s="274"/>
      <c r="EE75" s="274"/>
      <c r="EF75" s="274"/>
      <c r="EG75" s="274"/>
      <c r="EH75" s="274"/>
      <c r="EI75" s="274"/>
      <c r="EJ75" s="274"/>
      <c r="EK75" s="274"/>
      <c r="EL75" s="274"/>
      <c r="EM75" s="274"/>
      <c r="EN75" s="274"/>
      <c r="EO75" s="274"/>
      <c r="EP75" s="274"/>
      <c r="EQ75" s="274"/>
      <c r="ER75" s="274"/>
      <c r="ES75" s="274"/>
      <c r="ET75" s="274"/>
      <c r="EU75" s="274"/>
      <c r="EV75" s="274"/>
      <c r="EW75" s="274"/>
      <c r="EX75" s="274"/>
      <c r="EY75" s="274"/>
      <c r="EZ75" s="274"/>
      <c r="FA75" s="274"/>
      <c r="FB75" s="274"/>
    </row>
    <row r="76" spans="1:158" ht="12">
      <c r="A76" s="338"/>
      <c r="B76" s="339"/>
      <c r="C76" s="323"/>
      <c r="D76" s="323"/>
      <c r="E76" s="323"/>
      <c r="F76" s="323"/>
      <c r="G76" s="323"/>
      <c r="H76" s="323"/>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274"/>
      <c r="BC76" s="274"/>
      <c r="BD76" s="274"/>
      <c r="BE76" s="274"/>
      <c r="BF76" s="274"/>
      <c r="BG76" s="274"/>
      <c r="BH76" s="274"/>
      <c r="BI76" s="274"/>
      <c r="BJ76" s="274"/>
      <c r="BK76" s="274"/>
      <c r="BL76" s="274"/>
      <c r="BM76" s="274"/>
      <c r="BN76" s="274"/>
      <c r="BO76" s="274"/>
      <c r="BP76" s="274"/>
      <c r="BQ76" s="274"/>
      <c r="BR76" s="274"/>
      <c r="BS76" s="274"/>
      <c r="BT76" s="274"/>
      <c r="BU76" s="274"/>
      <c r="BV76" s="274"/>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274"/>
      <c r="DI76" s="274"/>
      <c r="DJ76" s="274"/>
      <c r="DK76" s="274"/>
      <c r="DL76" s="274"/>
      <c r="DM76" s="274"/>
      <c r="DN76" s="274"/>
      <c r="DO76" s="274"/>
      <c r="DP76" s="274"/>
      <c r="DQ76" s="274"/>
      <c r="DR76" s="274"/>
      <c r="DS76" s="274"/>
      <c r="DT76" s="274"/>
      <c r="DU76" s="274"/>
      <c r="DV76" s="274"/>
      <c r="DW76" s="274"/>
      <c r="DX76" s="274"/>
      <c r="DY76" s="274"/>
      <c r="DZ76" s="274"/>
      <c r="EA76" s="274"/>
      <c r="EB76" s="274"/>
      <c r="EC76" s="274"/>
      <c r="ED76" s="274"/>
      <c r="EE76" s="274"/>
      <c r="EF76" s="274"/>
      <c r="EG76" s="274"/>
      <c r="EH76" s="274"/>
      <c r="EI76" s="274"/>
      <c r="EJ76" s="274"/>
      <c r="EK76" s="274"/>
      <c r="EL76" s="274"/>
      <c r="EM76" s="274"/>
      <c r="EN76" s="274"/>
      <c r="EO76" s="274"/>
      <c r="EP76" s="274"/>
      <c r="EQ76" s="274"/>
      <c r="ER76" s="274"/>
      <c r="ES76" s="274"/>
      <c r="ET76" s="274"/>
      <c r="EU76" s="274"/>
      <c r="EV76" s="274"/>
      <c r="EW76" s="274"/>
      <c r="EX76" s="274"/>
      <c r="EY76" s="274"/>
      <c r="EZ76" s="274"/>
      <c r="FA76" s="274"/>
      <c r="FB76" s="274"/>
    </row>
    <row r="77" spans="1:158" ht="12">
      <c r="A77" s="338"/>
      <c r="B77" s="339"/>
      <c r="C77" s="323"/>
      <c r="D77" s="323"/>
      <c r="E77" s="323"/>
      <c r="F77" s="323"/>
      <c r="G77" s="323"/>
      <c r="H77" s="323"/>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4"/>
      <c r="BU77" s="274"/>
      <c r="BV77" s="274"/>
      <c r="BW77" s="274"/>
      <c r="BX77" s="274"/>
      <c r="BY77" s="274"/>
      <c r="BZ77" s="274"/>
      <c r="CA77" s="274"/>
      <c r="CB77" s="274"/>
      <c r="CC77" s="274"/>
      <c r="CD77" s="274"/>
      <c r="CE77" s="274"/>
      <c r="CF77" s="274"/>
      <c r="CG77" s="274"/>
      <c r="CH77" s="274"/>
      <c r="CI77" s="274"/>
      <c r="CJ77" s="274"/>
      <c r="CK77" s="274"/>
      <c r="CL77" s="274"/>
      <c r="CM77" s="274"/>
      <c r="CN77" s="274"/>
      <c r="CO77" s="274"/>
      <c r="CP77" s="274"/>
      <c r="CQ77" s="274"/>
      <c r="CR77" s="274"/>
      <c r="CS77" s="274"/>
      <c r="CT77" s="274"/>
      <c r="CU77" s="274"/>
      <c r="CV77" s="274"/>
      <c r="CW77" s="274"/>
      <c r="CX77" s="274"/>
      <c r="CY77" s="274"/>
      <c r="CZ77" s="274"/>
      <c r="DA77" s="274"/>
      <c r="DB77" s="274"/>
      <c r="DC77" s="274"/>
      <c r="DD77" s="274"/>
      <c r="DE77" s="274"/>
      <c r="DF77" s="274"/>
      <c r="DG77" s="274"/>
      <c r="DH77" s="274"/>
      <c r="DI77" s="274"/>
      <c r="DJ77" s="274"/>
      <c r="DK77" s="274"/>
      <c r="DL77" s="274"/>
      <c r="DM77" s="274"/>
      <c r="DN77" s="274"/>
      <c r="DO77" s="274"/>
      <c r="DP77" s="274"/>
      <c r="DQ77" s="274"/>
      <c r="DR77" s="274"/>
      <c r="DS77" s="274"/>
      <c r="DT77" s="274"/>
      <c r="DU77" s="274"/>
      <c r="DV77" s="274"/>
      <c r="DW77" s="274"/>
      <c r="DX77" s="274"/>
      <c r="DY77" s="274"/>
      <c r="DZ77" s="274"/>
      <c r="EA77" s="274"/>
      <c r="EB77" s="274"/>
      <c r="EC77" s="274"/>
      <c r="ED77" s="274"/>
      <c r="EE77" s="274"/>
      <c r="EF77" s="274"/>
      <c r="EG77" s="274"/>
      <c r="EH77" s="274"/>
      <c r="EI77" s="274"/>
      <c r="EJ77" s="274"/>
      <c r="EK77" s="274"/>
      <c r="EL77" s="274"/>
      <c r="EM77" s="274"/>
      <c r="EN77" s="274"/>
      <c r="EO77" s="274"/>
      <c r="EP77" s="274"/>
      <c r="EQ77" s="274"/>
      <c r="ER77" s="274"/>
      <c r="ES77" s="274"/>
      <c r="ET77" s="274"/>
      <c r="EU77" s="274"/>
      <c r="EV77" s="274"/>
      <c r="EW77" s="274"/>
      <c r="EX77" s="274"/>
      <c r="EY77" s="274"/>
      <c r="EZ77" s="274"/>
      <c r="FA77" s="274"/>
      <c r="FB77" s="274"/>
    </row>
    <row r="78" spans="1:158" ht="12">
      <c r="A78" s="338"/>
      <c r="B78" s="339"/>
      <c r="C78" s="323"/>
      <c r="D78" s="323"/>
      <c r="E78" s="323"/>
      <c r="F78" s="323"/>
      <c r="G78" s="323"/>
      <c r="H78" s="323"/>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4"/>
      <c r="BU78" s="274"/>
      <c r="BV78" s="274"/>
      <c r="BW78" s="274"/>
      <c r="BX78" s="274"/>
      <c r="BY78" s="274"/>
      <c r="BZ78" s="274"/>
      <c r="CA78" s="274"/>
      <c r="CB78" s="274"/>
      <c r="CC78" s="274"/>
      <c r="CD78" s="274"/>
      <c r="CE78" s="274"/>
      <c r="CF78" s="274"/>
      <c r="CG78" s="274"/>
      <c r="CH78" s="274"/>
      <c r="CI78" s="274"/>
      <c r="CJ78" s="274"/>
      <c r="CK78" s="274"/>
      <c r="CL78" s="274"/>
      <c r="CM78" s="274"/>
      <c r="CN78" s="274"/>
      <c r="CO78" s="274"/>
      <c r="CP78" s="274"/>
      <c r="CQ78" s="274"/>
      <c r="CR78" s="274"/>
      <c r="CS78" s="274"/>
      <c r="CT78" s="274"/>
      <c r="CU78" s="274"/>
      <c r="CV78" s="274"/>
      <c r="CW78" s="274"/>
      <c r="CX78" s="274"/>
      <c r="CY78" s="274"/>
      <c r="CZ78" s="274"/>
      <c r="DA78" s="274"/>
      <c r="DB78" s="274"/>
      <c r="DC78" s="274"/>
      <c r="DD78" s="274"/>
      <c r="DE78" s="274"/>
      <c r="DF78" s="274"/>
      <c r="DG78" s="274"/>
      <c r="DH78" s="274"/>
      <c r="DI78" s="274"/>
      <c r="DJ78" s="274"/>
      <c r="DK78" s="274"/>
      <c r="DL78" s="274"/>
      <c r="DM78" s="274"/>
      <c r="DN78" s="274"/>
      <c r="DO78" s="274"/>
      <c r="DP78" s="274"/>
      <c r="DQ78" s="274"/>
      <c r="DR78" s="274"/>
      <c r="DS78" s="274"/>
      <c r="DT78" s="274"/>
      <c r="DU78" s="274"/>
      <c r="DV78" s="274"/>
      <c r="DW78" s="274"/>
      <c r="DX78" s="274"/>
      <c r="DY78" s="274"/>
      <c r="DZ78" s="274"/>
      <c r="EA78" s="274"/>
      <c r="EB78" s="274"/>
      <c r="EC78" s="274"/>
      <c r="ED78" s="274"/>
      <c r="EE78" s="274"/>
      <c r="EF78" s="274"/>
      <c r="EG78" s="274"/>
      <c r="EH78" s="274"/>
      <c r="EI78" s="274"/>
      <c r="EJ78" s="274"/>
      <c r="EK78" s="274"/>
      <c r="EL78" s="274"/>
      <c r="EM78" s="274"/>
      <c r="EN78" s="274"/>
      <c r="EO78" s="274"/>
      <c r="EP78" s="274"/>
      <c r="EQ78" s="274"/>
      <c r="ER78" s="274"/>
      <c r="ES78" s="274"/>
      <c r="ET78" s="274"/>
      <c r="EU78" s="274"/>
      <c r="EV78" s="274"/>
      <c r="EW78" s="274"/>
      <c r="EX78" s="274"/>
      <c r="EY78" s="274"/>
      <c r="EZ78" s="274"/>
      <c r="FA78" s="274"/>
      <c r="FB78" s="274"/>
    </row>
    <row r="79" spans="1:158" ht="12">
      <c r="A79" s="338"/>
      <c r="B79" s="339"/>
      <c r="C79" s="323"/>
      <c r="D79" s="323"/>
      <c r="E79" s="323"/>
      <c r="F79" s="323"/>
      <c r="G79" s="323"/>
      <c r="H79" s="323"/>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274"/>
      <c r="BH79" s="274"/>
      <c r="BI79" s="274"/>
      <c r="BJ79" s="274"/>
      <c r="BK79" s="274"/>
      <c r="BL79" s="274"/>
      <c r="BM79" s="274"/>
      <c r="BN79" s="274"/>
      <c r="BO79" s="274"/>
      <c r="BP79" s="274"/>
      <c r="BQ79" s="274"/>
      <c r="BR79" s="274"/>
      <c r="BS79" s="274"/>
      <c r="BT79" s="274"/>
      <c r="BU79" s="274"/>
      <c r="BV79" s="274"/>
      <c r="BW79" s="274"/>
      <c r="BX79" s="274"/>
      <c r="BY79" s="274"/>
      <c r="BZ79" s="274"/>
      <c r="CA79" s="274"/>
      <c r="CB79" s="274"/>
      <c r="CC79" s="274"/>
      <c r="CD79" s="274"/>
      <c r="CE79" s="274"/>
      <c r="CF79" s="274"/>
      <c r="CG79" s="274"/>
      <c r="CH79" s="274"/>
      <c r="CI79" s="274"/>
      <c r="CJ79" s="274"/>
      <c r="CK79" s="274"/>
      <c r="CL79" s="274"/>
      <c r="CM79" s="274"/>
      <c r="CN79" s="274"/>
      <c r="CO79" s="274"/>
      <c r="CP79" s="274"/>
      <c r="CQ79" s="274"/>
      <c r="CR79" s="274"/>
      <c r="CS79" s="274"/>
      <c r="CT79" s="274"/>
      <c r="CU79" s="274"/>
      <c r="CV79" s="274"/>
      <c r="CW79" s="274"/>
      <c r="CX79" s="274"/>
      <c r="CY79" s="274"/>
      <c r="CZ79" s="274"/>
      <c r="DA79" s="274"/>
      <c r="DB79" s="274"/>
      <c r="DC79" s="274"/>
      <c r="DD79" s="274"/>
      <c r="DE79" s="274"/>
      <c r="DF79" s="274"/>
      <c r="DG79" s="274"/>
      <c r="DH79" s="274"/>
      <c r="DI79" s="274"/>
      <c r="DJ79" s="274"/>
      <c r="DK79" s="274"/>
      <c r="DL79" s="274"/>
      <c r="DM79" s="274"/>
      <c r="DN79" s="274"/>
      <c r="DO79" s="274"/>
      <c r="DP79" s="274"/>
      <c r="DQ79" s="274"/>
      <c r="DR79" s="274"/>
      <c r="DS79" s="274"/>
      <c r="DT79" s="274"/>
      <c r="DU79" s="274"/>
      <c r="DV79" s="274"/>
      <c r="DW79" s="274"/>
      <c r="DX79" s="274"/>
      <c r="DY79" s="274"/>
      <c r="DZ79" s="274"/>
      <c r="EA79" s="274"/>
      <c r="EB79" s="274"/>
      <c r="EC79" s="274"/>
      <c r="ED79" s="274"/>
      <c r="EE79" s="274"/>
      <c r="EF79" s="274"/>
      <c r="EG79" s="274"/>
      <c r="EH79" s="274"/>
      <c r="EI79" s="274"/>
      <c r="EJ79" s="274"/>
      <c r="EK79" s="274"/>
      <c r="EL79" s="274"/>
      <c r="EM79" s="274"/>
      <c r="EN79" s="274"/>
      <c r="EO79" s="274"/>
      <c r="EP79" s="274"/>
      <c r="EQ79" s="274"/>
      <c r="ER79" s="274"/>
      <c r="ES79" s="274"/>
      <c r="ET79" s="274"/>
      <c r="EU79" s="274"/>
      <c r="EV79" s="274"/>
      <c r="EW79" s="274"/>
      <c r="EX79" s="274"/>
      <c r="EY79" s="274"/>
      <c r="EZ79" s="274"/>
      <c r="FA79" s="274"/>
      <c r="FB79" s="274"/>
    </row>
    <row r="80" spans="1:158" ht="12">
      <c r="A80" s="338"/>
      <c r="B80" s="339"/>
      <c r="C80" s="323"/>
      <c r="D80" s="323"/>
      <c r="E80" s="323"/>
      <c r="F80" s="323"/>
      <c r="G80" s="323"/>
      <c r="H80" s="323"/>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274"/>
      <c r="BC80" s="274"/>
      <c r="BD80" s="274"/>
      <c r="BE80" s="274"/>
      <c r="BF80" s="274"/>
      <c r="BG80" s="274"/>
      <c r="BH80" s="274"/>
      <c r="BI80" s="274"/>
      <c r="BJ80" s="274"/>
      <c r="BK80" s="274"/>
      <c r="BL80" s="274"/>
      <c r="BM80" s="274"/>
      <c r="BN80" s="274"/>
      <c r="BO80" s="274"/>
      <c r="BP80" s="274"/>
      <c r="BQ80" s="274"/>
      <c r="BR80" s="274"/>
      <c r="BS80" s="274"/>
      <c r="BT80" s="274"/>
      <c r="BU80" s="274"/>
      <c r="BV80" s="274"/>
      <c r="BW80" s="274"/>
      <c r="BX80" s="274"/>
      <c r="BY80" s="274"/>
      <c r="BZ80" s="274"/>
      <c r="CA80" s="274"/>
      <c r="CB80" s="274"/>
      <c r="CC80" s="274"/>
      <c r="CD80" s="274"/>
      <c r="CE80" s="274"/>
      <c r="CF80" s="274"/>
      <c r="CG80" s="274"/>
      <c r="CH80" s="274"/>
      <c r="CI80" s="274"/>
      <c r="CJ80" s="274"/>
      <c r="CK80" s="274"/>
      <c r="CL80" s="274"/>
      <c r="CM80" s="274"/>
      <c r="CN80" s="274"/>
      <c r="CO80" s="274"/>
      <c r="CP80" s="274"/>
      <c r="CQ80" s="274"/>
      <c r="CR80" s="274"/>
      <c r="CS80" s="274"/>
      <c r="CT80" s="274"/>
      <c r="CU80" s="274"/>
      <c r="CV80" s="274"/>
      <c r="CW80" s="274"/>
      <c r="CX80" s="274"/>
      <c r="CY80" s="274"/>
      <c r="CZ80" s="274"/>
      <c r="DA80" s="274"/>
      <c r="DB80" s="274"/>
      <c r="DC80" s="274"/>
      <c r="DD80" s="274"/>
      <c r="DE80" s="274"/>
      <c r="DF80" s="274"/>
      <c r="DG80" s="274"/>
      <c r="DH80" s="274"/>
      <c r="DI80" s="274"/>
      <c r="DJ80" s="274"/>
      <c r="DK80" s="274"/>
      <c r="DL80" s="274"/>
      <c r="DM80" s="274"/>
      <c r="DN80" s="274"/>
      <c r="DO80" s="274"/>
      <c r="DP80" s="274"/>
      <c r="DQ80" s="274"/>
      <c r="DR80" s="274"/>
      <c r="DS80" s="274"/>
      <c r="DT80" s="274"/>
      <c r="DU80" s="274"/>
      <c r="DV80" s="274"/>
      <c r="DW80" s="274"/>
      <c r="DX80" s="274"/>
      <c r="DY80" s="274"/>
      <c r="DZ80" s="274"/>
      <c r="EA80" s="274"/>
      <c r="EB80" s="274"/>
      <c r="EC80" s="274"/>
      <c r="ED80" s="274"/>
      <c r="EE80" s="274"/>
      <c r="EF80" s="274"/>
      <c r="EG80" s="274"/>
      <c r="EH80" s="274"/>
      <c r="EI80" s="274"/>
      <c r="EJ80" s="274"/>
      <c r="EK80" s="274"/>
      <c r="EL80" s="274"/>
      <c r="EM80" s="274"/>
      <c r="EN80" s="274"/>
      <c r="EO80" s="274"/>
      <c r="EP80" s="274"/>
      <c r="EQ80" s="274"/>
      <c r="ER80" s="274"/>
      <c r="ES80" s="274"/>
      <c r="ET80" s="274"/>
      <c r="EU80" s="274"/>
      <c r="EV80" s="274"/>
      <c r="EW80" s="274"/>
      <c r="EX80" s="274"/>
      <c r="EY80" s="274"/>
      <c r="EZ80" s="274"/>
      <c r="FA80" s="274"/>
      <c r="FB80" s="274"/>
    </row>
    <row r="81" spans="1:28" ht="12">
      <c r="A81" s="322"/>
      <c r="B81" s="339"/>
      <c r="C81" s="338"/>
      <c r="D81" s="338"/>
      <c r="E81" s="338"/>
      <c r="F81" s="338"/>
      <c r="G81" s="338"/>
      <c r="Y81" s="132"/>
      <c r="Z81" s="132"/>
      <c r="AA81" s="132"/>
      <c r="AB81" s="132"/>
    </row>
    <row r="82" spans="1:7" ht="12">
      <c r="A82" s="322"/>
      <c r="B82" s="338"/>
      <c r="C82" s="338"/>
      <c r="D82" s="338"/>
      <c r="E82" s="338"/>
      <c r="F82" s="322"/>
      <c r="G82" s="338"/>
    </row>
    <row r="83" spans="1:7" ht="12">
      <c r="A83" s="322"/>
      <c r="B83" s="338"/>
      <c r="C83" s="338"/>
      <c r="D83" s="338"/>
      <c r="E83" s="338"/>
      <c r="F83" s="322"/>
      <c r="G83" s="338"/>
    </row>
    <row r="84" spans="1:7" ht="12">
      <c r="A84" s="322"/>
      <c r="B84" s="338"/>
      <c r="C84" s="338"/>
      <c r="D84" s="338"/>
      <c r="E84" s="338"/>
      <c r="F84" s="322"/>
      <c r="G84" s="338"/>
    </row>
  </sheetData>
  <sheetProtection/>
  <printOptions horizontalCentered="1"/>
  <pageMargins left="0" right="0" top="0.5905511811023623" bottom="0" header="0" footer="0.1968503937007874"/>
  <pageSetup blackAndWhite="1" firstPageNumber="83" useFirstPageNumber="1" horizontalDpi="300" verticalDpi="300" orientation="portrait" paperSize="9" scale="94" r:id="rId1"/>
  <headerFooter alignWithMargins="0">
    <oddHeader>&amp;C&amp;F</oddHeader>
    <oddFooter>&amp;C&amp;A</oddFooter>
  </headerFooter>
</worksheet>
</file>

<file path=xl/worksheets/sheet6.xml><?xml version="1.0" encoding="utf-8"?>
<worksheet xmlns="http://schemas.openxmlformats.org/spreadsheetml/2006/main" xmlns:r="http://schemas.openxmlformats.org/officeDocument/2006/relationships">
  <dimension ref="A1:Z100"/>
  <sheetViews>
    <sheetView view="pageBreakPreview" zoomScaleSheetLayoutView="100" zoomScalePageLayoutView="0" workbookViewId="0" topLeftCell="A1">
      <selection activeCell="A1" sqref="A1"/>
    </sheetView>
  </sheetViews>
  <sheetFormatPr defaultColWidth="9.00390625" defaultRowHeight="12.75"/>
  <cols>
    <col min="1" max="1" width="4.00390625" style="344" customWidth="1"/>
    <col min="2" max="2" width="12.875" style="344" customWidth="1"/>
    <col min="3" max="3" width="12.125" style="342" customWidth="1"/>
    <col min="4" max="4" width="19.125" style="342" customWidth="1"/>
    <col min="5" max="5" width="10.00390625" style="342" customWidth="1"/>
    <col min="6" max="6" width="16.25390625" style="342" customWidth="1"/>
    <col min="7" max="7" width="12.75390625" style="342" customWidth="1"/>
    <col min="8" max="8" width="19.625" style="342" customWidth="1"/>
    <col min="9" max="9" width="19.125" style="342" customWidth="1"/>
    <col min="10" max="10" width="17.875" style="342" customWidth="1"/>
    <col min="11" max="11" width="14.375" style="342" customWidth="1"/>
    <col min="12" max="12" width="17.75390625" style="342" customWidth="1"/>
    <col min="13" max="13" width="12.875" style="344" customWidth="1"/>
    <col min="14" max="14" width="4.75390625" style="344" customWidth="1"/>
    <col min="15" max="16384" width="9.125" style="344" customWidth="1"/>
  </cols>
  <sheetData>
    <row r="1" spans="1:14" ht="17.25">
      <c r="A1" s="340"/>
      <c r="B1" s="340"/>
      <c r="C1" s="341" t="s">
        <v>394</v>
      </c>
      <c r="E1" s="343"/>
      <c r="F1" s="343"/>
      <c r="G1" s="343"/>
      <c r="H1" s="343"/>
      <c r="I1" s="343"/>
      <c r="J1" s="343"/>
      <c r="K1" s="343"/>
      <c r="L1" s="343"/>
      <c r="M1" s="340"/>
      <c r="N1" s="340"/>
    </row>
    <row r="2" spans="1:14" ht="17.25">
      <c r="A2" s="340"/>
      <c r="B2" s="340"/>
      <c r="C2" s="341"/>
      <c r="E2" s="343"/>
      <c r="F2" s="343"/>
      <c r="G2" s="343"/>
      <c r="H2" s="343"/>
      <c r="I2" s="343"/>
      <c r="J2" s="343"/>
      <c r="K2" s="343"/>
      <c r="L2" s="343"/>
      <c r="M2" s="340"/>
      <c r="N2" s="340"/>
    </row>
    <row r="3" spans="1:18" ht="12">
      <c r="A3" s="345"/>
      <c r="B3" s="346"/>
      <c r="C3" s="347" t="s">
        <v>395</v>
      </c>
      <c r="D3" s="348"/>
      <c r="E3" s="347" t="s">
        <v>396</v>
      </c>
      <c r="F3" s="348"/>
      <c r="G3" s="349" t="s">
        <v>397</v>
      </c>
      <c r="H3" s="350"/>
      <c r="I3" s="347" t="s">
        <v>398</v>
      </c>
      <c r="J3" s="348"/>
      <c r="K3" s="348"/>
      <c r="L3" s="348"/>
      <c r="M3" s="352"/>
      <c r="N3" s="387"/>
      <c r="O3" s="387"/>
      <c r="P3" s="375"/>
      <c r="Q3" s="375"/>
      <c r="R3" s="375"/>
    </row>
    <row r="4" spans="1:18" ht="12">
      <c r="A4" s="352" t="s">
        <v>7</v>
      </c>
      <c r="B4" s="352" t="s">
        <v>8</v>
      </c>
      <c r="C4" s="353" t="s">
        <v>399</v>
      </c>
      <c r="D4" s="353" t="s">
        <v>400</v>
      </c>
      <c r="E4" s="354" t="s">
        <v>399</v>
      </c>
      <c r="F4" s="354" t="s">
        <v>400</v>
      </c>
      <c r="G4" s="355" t="s">
        <v>399</v>
      </c>
      <c r="H4" s="355" t="s">
        <v>400</v>
      </c>
      <c r="I4" s="353" t="s">
        <v>401</v>
      </c>
      <c r="J4" s="353" t="s">
        <v>402</v>
      </c>
      <c r="K4" s="353" t="s">
        <v>403</v>
      </c>
      <c r="L4" s="353" t="s">
        <v>404</v>
      </c>
      <c r="M4" s="352"/>
      <c r="N4" s="387"/>
      <c r="O4" s="387"/>
      <c r="P4" s="375"/>
      <c r="Q4" s="375"/>
      <c r="R4" s="375"/>
    </row>
    <row r="5" spans="1:18" ht="12">
      <c r="A5" s="345"/>
      <c r="B5" s="345"/>
      <c r="C5" s="357" t="s">
        <v>405</v>
      </c>
      <c r="D5" s="357" t="s">
        <v>33</v>
      </c>
      <c r="E5" s="357" t="s">
        <v>405</v>
      </c>
      <c r="F5" s="357" t="s">
        <v>33</v>
      </c>
      <c r="G5" s="358" t="s">
        <v>405</v>
      </c>
      <c r="H5" s="358" t="s">
        <v>33</v>
      </c>
      <c r="I5" s="357" t="s">
        <v>33</v>
      </c>
      <c r="J5" s="357" t="s">
        <v>33</v>
      </c>
      <c r="K5" s="357" t="s">
        <v>33</v>
      </c>
      <c r="L5" s="357" t="s">
        <v>33</v>
      </c>
      <c r="M5" s="351"/>
      <c r="N5" s="387"/>
      <c r="O5" s="387"/>
      <c r="P5" s="375"/>
      <c r="Q5" s="375"/>
      <c r="R5" s="375"/>
    </row>
    <row r="6" spans="1:23" ht="12">
      <c r="A6" s="351"/>
      <c r="B6" s="359" t="s">
        <v>383</v>
      </c>
      <c r="C6" s="360">
        <v>22611518</v>
      </c>
      <c r="D6" s="360">
        <v>449681668474</v>
      </c>
      <c r="E6" s="360">
        <v>827669</v>
      </c>
      <c r="F6" s="360">
        <v>7895929511</v>
      </c>
      <c r="G6" s="361">
        <v>23439187</v>
      </c>
      <c r="H6" s="361">
        <v>457577597985</v>
      </c>
      <c r="I6" s="360">
        <v>333758826752</v>
      </c>
      <c r="J6" s="360">
        <v>100865497965</v>
      </c>
      <c r="K6" s="362">
        <v>0</v>
      </c>
      <c r="L6" s="360">
        <v>22953273268</v>
      </c>
      <c r="M6" s="363"/>
      <c r="N6" s="374"/>
      <c r="O6" s="374"/>
      <c r="P6" s="374"/>
      <c r="Q6" s="374"/>
      <c r="R6" s="374"/>
      <c r="S6" s="366"/>
      <c r="T6" s="366"/>
      <c r="U6" s="366"/>
      <c r="V6" s="366"/>
      <c r="W6" s="366"/>
    </row>
    <row r="7" spans="1:23" ht="12">
      <c r="A7" s="351"/>
      <c r="B7" s="367" t="s">
        <v>384</v>
      </c>
      <c r="C7" s="360">
        <v>22706736</v>
      </c>
      <c r="D7" s="360">
        <v>457107537780</v>
      </c>
      <c r="E7" s="360">
        <v>841805</v>
      </c>
      <c r="F7" s="360">
        <v>7856959247</v>
      </c>
      <c r="G7" s="360">
        <v>23548541</v>
      </c>
      <c r="H7" s="361">
        <v>464964497027</v>
      </c>
      <c r="I7" s="360">
        <v>339401934139</v>
      </c>
      <c r="J7" s="360">
        <v>102553579936</v>
      </c>
      <c r="K7" s="362">
        <v>0</v>
      </c>
      <c r="L7" s="360">
        <v>23008982952</v>
      </c>
      <c r="M7" s="363"/>
      <c r="N7" s="374"/>
      <c r="O7" s="374"/>
      <c r="P7" s="374"/>
      <c r="Q7" s="374"/>
      <c r="R7" s="374"/>
      <c r="S7" s="366"/>
      <c r="T7" s="366"/>
      <c r="U7" s="366"/>
      <c r="V7" s="366"/>
      <c r="W7" s="366"/>
    </row>
    <row r="8" spans="1:23" ht="12">
      <c r="A8" s="368"/>
      <c r="B8" s="367" t="s">
        <v>269</v>
      </c>
      <c r="C8" s="360">
        <v>22877665</v>
      </c>
      <c r="D8" s="360">
        <v>461989486464</v>
      </c>
      <c r="E8" s="360">
        <v>848333</v>
      </c>
      <c r="F8" s="360">
        <v>7692136945</v>
      </c>
      <c r="G8" s="360">
        <v>23725998</v>
      </c>
      <c r="H8" s="361">
        <v>469681623409</v>
      </c>
      <c r="I8" s="360">
        <v>343196576572</v>
      </c>
      <c r="J8" s="360">
        <v>103836558529</v>
      </c>
      <c r="K8" s="360">
        <v>0</v>
      </c>
      <c r="L8" s="360">
        <v>22648488308</v>
      </c>
      <c r="M8" s="363"/>
      <c r="N8" s="374"/>
      <c r="O8" s="374"/>
      <c r="P8" s="374"/>
      <c r="Q8" s="374"/>
      <c r="R8" s="374"/>
      <c r="S8" s="366"/>
      <c r="T8" s="366"/>
      <c r="U8" s="366"/>
      <c r="V8" s="366"/>
      <c r="W8" s="366"/>
    </row>
    <row r="9" spans="1:23" ht="12">
      <c r="A9" s="369"/>
      <c r="B9" s="367" t="s">
        <v>270</v>
      </c>
      <c r="C9" s="360">
        <v>23139479</v>
      </c>
      <c r="D9" s="360">
        <v>470870702444</v>
      </c>
      <c r="E9" s="360">
        <v>843414</v>
      </c>
      <c r="F9" s="360">
        <v>7542270440</v>
      </c>
      <c r="G9" s="360">
        <v>23982893</v>
      </c>
      <c r="H9" s="370">
        <v>478412972884</v>
      </c>
      <c r="I9" s="360">
        <v>349893969082</v>
      </c>
      <c r="J9" s="360">
        <v>105305894076</v>
      </c>
      <c r="K9" s="360">
        <v>0</v>
      </c>
      <c r="L9" s="360">
        <v>23213109726</v>
      </c>
      <c r="M9" s="363"/>
      <c r="N9" s="374"/>
      <c r="O9" s="374"/>
      <c r="P9" s="374"/>
      <c r="Q9" s="374"/>
      <c r="R9" s="374"/>
      <c r="S9" s="366"/>
      <c r="T9" s="366"/>
      <c r="U9" s="366"/>
      <c r="V9" s="366"/>
      <c r="W9" s="366"/>
    </row>
    <row r="10" spans="1:23" ht="12">
      <c r="A10" s="351"/>
      <c r="B10" s="371" t="s">
        <v>271</v>
      </c>
      <c r="C10" s="1994">
        <v>23412375</v>
      </c>
      <c r="D10" s="1994">
        <v>481706263957</v>
      </c>
      <c r="E10" s="1994">
        <v>847304</v>
      </c>
      <c r="F10" s="1994">
        <v>7557067011</v>
      </c>
      <c r="G10" s="1994">
        <v>24259679</v>
      </c>
      <c r="H10" s="1995">
        <v>489263330968</v>
      </c>
      <c r="I10" s="1994">
        <v>358318942703</v>
      </c>
      <c r="J10" s="1994">
        <v>108094619798</v>
      </c>
      <c r="K10" s="1994">
        <v>0</v>
      </c>
      <c r="L10" s="1994">
        <v>22849768467</v>
      </c>
      <c r="M10" s="2001"/>
      <c r="N10" s="509"/>
      <c r="O10" s="374"/>
      <c r="P10" s="374"/>
      <c r="Q10" s="374"/>
      <c r="R10" s="374"/>
      <c r="S10" s="366"/>
      <c r="T10" s="366"/>
      <c r="U10" s="366"/>
      <c r="V10" s="366"/>
      <c r="W10" s="366"/>
    </row>
    <row r="11" spans="1:23" ht="12">
      <c r="A11" s="351"/>
      <c r="B11" s="352" t="s">
        <v>307</v>
      </c>
      <c r="C11" s="360">
        <v>20979146</v>
      </c>
      <c r="D11" s="360">
        <v>435866771417</v>
      </c>
      <c r="E11" s="360">
        <v>764668</v>
      </c>
      <c r="F11" s="360">
        <v>6923987547</v>
      </c>
      <c r="G11" s="360">
        <v>21743814</v>
      </c>
      <c r="H11" s="361">
        <v>442790758964</v>
      </c>
      <c r="I11" s="360">
        <v>324674935218</v>
      </c>
      <c r="J11" s="360">
        <v>97124402564</v>
      </c>
      <c r="K11" s="360">
        <v>0</v>
      </c>
      <c r="L11" s="360">
        <v>20991421182</v>
      </c>
      <c r="M11" s="352"/>
      <c r="N11" s="374"/>
      <c r="O11" s="374"/>
      <c r="P11" s="374"/>
      <c r="Q11" s="374"/>
      <c r="R11" s="374"/>
      <c r="S11" s="366"/>
      <c r="T11" s="366"/>
      <c r="U11" s="366"/>
      <c r="V11" s="366"/>
      <c r="W11" s="366"/>
    </row>
    <row r="12" spans="1:23" ht="12">
      <c r="A12" s="351"/>
      <c r="B12" s="352" t="s">
        <v>308</v>
      </c>
      <c r="C12" s="360">
        <v>1034056</v>
      </c>
      <c r="D12" s="360">
        <v>22686792111</v>
      </c>
      <c r="E12" s="360">
        <v>24567</v>
      </c>
      <c r="F12" s="360">
        <v>213147804</v>
      </c>
      <c r="G12" s="360">
        <v>1058623</v>
      </c>
      <c r="H12" s="361">
        <v>22899939915</v>
      </c>
      <c r="I12" s="360">
        <v>16789333641</v>
      </c>
      <c r="J12" s="360">
        <v>5086056497</v>
      </c>
      <c r="K12" s="360">
        <v>0</v>
      </c>
      <c r="L12" s="360">
        <v>1024549777</v>
      </c>
      <c r="M12" s="352"/>
      <c r="N12" s="374"/>
      <c r="O12" s="374"/>
      <c r="P12" s="374"/>
      <c r="Q12" s="374"/>
      <c r="R12" s="374"/>
      <c r="S12" s="366"/>
      <c r="T12" s="366"/>
      <c r="U12" s="366"/>
      <c r="V12" s="366"/>
      <c r="W12" s="366"/>
    </row>
    <row r="13" spans="1:23" ht="12">
      <c r="A13" s="351"/>
      <c r="B13" s="352" t="s">
        <v>36</v>
      </c>
      <c r="C13" s="360">
        <v>22013202</v>
      </c>
      <c r="D13" s="360">
        <v>458553563528</v>
      </c>
      <c r="E13" s="360">
        <v>789235</v>
      </c>
      <c r="F13" s="360">
        <v>7137135351</v>
      </c>
      <c r="G13" s="360">
        <v>22802437</v>
      </c>
      <c r="H13" s="361">
        <v>465690698879</v>
      </c>
      <c r="I13" s="360">
        <v>341464268859</v>
      </c>
      <c r="J13" s="360">
        <v>102210459061</v>
      </c>
      <c r="K13" s="360">
        <v>0</v>
      </c>
      <c r="L13" s="360">
        <v>22015970959</v>
      </c>
      <c r="M13" s="352"/>
      <c r="N13" s="374"/>
      <c r="O13" s="374"/>
      <c r="P13" s="374"/>
      <c r="Q13" s="374"/>
      <c r="R13" s="374"/>
      <c r="S13" s="366"/>
      <c r="T13" s="366"/>
      <c r="U13" s="366"/>
      <c r="V13" s="366"/>
      <c r="W13" s="366"/>
    </row>
    <row r="14" spans="1:26" ht="12">
      <c r="A14" s="351"/>
      <c r="B14" s="352" t="s">
        <v>38</v>
      </c>
      <c r="C14" s="360">
        <v>1399173</v>
      </c>
      <c r="D14" s="360">
        <v>23152700429</v>
      </c>
      <c r="E14" s="360">
        <v>58069</v>
      </c>
      <c r="F14" s="360">
        <v>419931660</v>
      </c>
      <c r="G14" s="360">
        <v>1457242</v>
      </c>
      <c r="H14" s="361">
        <v>23572632089</v>
      </c>
      <c r="I14" s="360">
        <v>16854673844</v>
      </c>
      <c r="J14" s="360">
        <v>5884160737</v>
      </c>
      <c r="K14" s="360">
        <v>0</v>
      </c>
      <c r="L14" s="360">
        <v>833797508</v>
      </c>
      <c r="M14" s="352"/>
      <c r="N14" s="374"/>
      <c r="O14" s="374"/>
      <c r="P14" s="374"/>
      <c r="Q14" s="374"/>
      <c r="R14" s="374"/>
      <c r="S14" s="366"/>
      <c r="T14" s="366"/>
      <c r="U14" s="366"/>
      <c r="V14" s="366"/>
      <c r="W14" s="366"/>
      <c r="X14" s="340"/>
      <c r="Y14" s="340"/>
      <c r="Z14" s="340"/>
    </row>
    <row r="15" spans="1:26" ht="12">
      <c r="A15" s="351"/>
      <c r="B15" s="351"/>
      <c r="C15" s="360"/>
      <c r="D15" s="360"/>
      <c r="E15" s="360"/>
      <c r="F15" s="360"/>
      <c r="G15" s="361"/>
      <c r="H15" s="361"/>
      <c r="I15" s="360"/>
      <c r="J15" s="360"/>
      <c r="K15" s="360"/>
      <c r="L15" s="360"/>
      <c r="M15" s="351"/>
      <c r="N15" s="374"/>
      <c r="O15" s="374"/>
      <c r="P15" s="374"/>
      <c r="Q15" s="374"/>
      <c r="R15" s="374"/>
      <c r="S15" s="366"/>
      <c r="T15" s="366"/>
      <c r="U15" s="366"/>
      <c r="V15" s="366"/>
      <c r="W15" s="366"/>
      <c r="X15" s="340"/>
      <c r="Y15" s="340"/>
      <c r="Z15" s="340"/>
    </row>
    <row r="16" spans="1:23" ht="11.25" customHeight="1">
      <c r="A16" s="351">
        <v>1</v>
      </c>
      <c r="B16" s="372" t="s">
        <v>40</v>
      </c>
      <c r="C16" s="373">
        <v>6205666</v>
      </c>
      <c r="D16" s="373">
        <v>127634079935</v>
      </c>
      <c r="E16" s="360">
        <v>230470</v>
      </c>
      <c r="F16" s="360">
        <v>2036989649</v>
      </c>
      <c r="G16" s="373">
        <v>6436136</v>
      </c>
      <c r="H16" s="373">
        <v>129671069584</v>
      </c>
      <c r="I16" s="373">
        <v>95092388241</v>
      </c>
      <c r="J16" s="373">
        <v>28503766429</v>
      </c>
      <c r="K16" s="373">
        <v>0</v>
      </c>
      <c r="L16" s="1997">
        <v>6074914914</v>
      </c>
      <c r="M16" s="372"/>
      <c r="N16" s="374"/>
      <c r="O16" s="374"/>
      <c r="P16" s="374"/>
      <c r="Q16" s="374"/>
      <c r="R16" s="374"/>
      <c r="S16" s="366"/>
      <c r="T16" s="366"/>
      <c r="U16" s="366"/>
      <c r="V16" s="366"/>
      <c r="W16" s="366"/>
    </row>
    <row r="17" spans="1:23" ht="11.25" customHeight="1">
      <c r="A17" s="351">
        <v>2</v>
      </c>
      <c r="B17" s="372" t="s">
        <v>41</v>
      </c>
      <c r="C17" s="373">
        <v>2050455</v>
      </c>
      <c r="D17" s="373">
        <v>43568007959</v>
      </c>
      <c r="E17" s="360">
        <v>63600</v>
      </c>
      <c r="F17" s="360">
        <v>565293012</v>
      </c>
      <c r="G17" s="373">
        <v>2114055</v>
      </c>
      <c r="H17" s="373">
        <v>44133300971</v>
      </c>
      <c r="I17" s="373">
        <v>32328873472</v>
      </c>
      <c r="J17" s="373">
        <v>9847579377</v>
      </c>
      <c r="K17" s="373">
        <v>0</v>
      </c>
      <c r="L17" s="1997">
        <v>1956848122</v>
      </c>
      <c r="M17" s="372"/>
      <c r="N17" s="374"/>
      <c r="O17" s="374"/>
      <c r="P17" s="374"/>
      <c r="Q17" s="374"/>
      <c r="R17" s="374"/>
      <c r="S17" s="366"/>
      <c r="T17" s="366"/>
      <c r="U17" s="366"/>
      <c r="V17" s="366"/>
      <c r="W17" s="366"/>
    </row>
    <row r="18" spans="1:23" ht="11.25" customHeight="1">
      <c r="A18" s="351">
        <v>3</v>
      </c>
      <c r="B18" s="372" t="s">
        <v>42</v>
      </c>
      <c r="C18" s="373">
        <v>1843711</v>
      </c>
      <c r="D18" s="373">
        <v>40099549304</v>
      </c>
      <c r="E18" s="360">
        <v>89968</v>
      </c>
      <c r="F18" s="360">
        <v>882382952</v>
      </c>
      <c r="G18" s="373">
        <v>1933679</v>
      </c>
      <c r="H18" s="373">
        <v>40981932256</v>
      </c>
      <c r="I18" s="373">
        <v>30098579925</v>
      </c>
      <c r="J18" s="373">
        <v>8844527945</v>
      </c>
      <c r="K18" s="373">
        <v>0</v>
      </c>
      <c r="L18" s="1997">
        <v>2038824386</v>
      </c>
      <c r="M18" s="372"/>
      <c r="N18" s="374"/>
      <c r="O18" s="374"/>
      <c r="P18" s="374"/>
      <c r="Q18" s="374"/>
      <c r="R18" s="374"/>
      <c r="S18" s="366"/>
      <c r="T18" s="366"/>
      <c r="U18" s="366"/>
      <c r="V18" s="366"/>
      <c r="W18" s="366"/>
    </row>
    <row r="19" spans="1:23" ht="11.25" customHeight="1">
      <c r="A19" s="351">
        <v>4</v>
      </c>
      <c r="B19" s="372" t="s">
        <v>43</v>
      </c>
      <c r="C19" s="373">
        <v>1166618</v>
      </c>
      <c r="D19" s="373">
        <v>23300240107</v>
      </c>
      <c r="E19" s="360">
        <v>34333</v>
      </c>
      <c r="F19" s="360">
        <v>311595707</v>
      </c>
      <c r="G19" s="373">
        <v>1200951</v>
      </c>
      <c r="H19" s="373">
        <v>23611835814</v>
      </c>
      <c r="I19" s="373">
        <v>17360751486</v>
      </c>
      <c r="J19" s="373">
        <v>5025534199</v>
      </c>
      <c r="K19" s="373">
        <v>0</v>
      </c>
      <c r="L19" s="1997">
        <v>1225550129</v>
      </c>
      <c r="M19" s="372"/>
      <c r="N19" s="374"/>
      <c r="O19" s="374"/>
      <c r="P19" s="374"/>
      <c r="Q19" s="374"/>
      <c r="R19" s="374"/>
      <c r="S19" s="366"/>
      <c r="T19" s="366"/>
      <c r="U19" s="366"/>
      <c r="V19" s="366"/>
      <c r="W19" s="366"/>
    </row>
    <row r="20" spans="1:23" ht="11.25" customHeight="1">
      <c r="A20" s="351">
        <v>5</v>
      </c>
      <c r="B20" s="372" t="s">
        <v>44</v>
      </c>
      <c r="C20" s="373">
        <v>1695534</v>
      </c>
      <c r="D20" s="373">
        <v>34158163859</v>
      </c>
      <c r="E20" s="360">
        <v>81492</v>
      </c>
      <c r="F20" s="360">
        <v>734133052</v>
      </c>
      <c r="G20" s="373">
        <v>1777026</v>
      </c>
      <c r="H20" s="373">
        <v>34892296911</v>
      </c>
      <c r="I20" s="373">
        <v>25532053114</v>
      </c>
      <c r="J20" s="373">
        <v>7646238348</v>
      </c>
      <c r="K20" s="373">
        <v>0</v>
      </c>
      <c r="L20" s="1997">
        <v>1714005449</v>
      </c>
      <c r="M20" s="372"/>
      <c r="N20" s="374"/>
      <c r="O20" s="374"/>
      <c r="P20" s="374"/>
      <c r="Q20" s="374"/>
      <c r="R20" s="374"/>
      <c r="S20" s="366"/>
      <c r="T20" s="366"/>
      <c r="U20" s="366"/>
      <c r="V20" s="366"/>
      <c r="W20" s="366"/>
    </row>
    <row r="21" spans="1:23" ht="11.25" customHeight="1">
      <c r="A21" s="351">
        <v>6</v>
      </c>
      <c r="B21" s="372" t="s">
        <v>45</v>
      </c>
      <c r="C21" s="373">
        <v>203417</v>
      </c>
      <c r="D21" s="373">
        <v>4279478533</v>
      </c>
      <c r="E21" s="360">
        <v>8065</v>
      </c>
      <c r="F21" s="360">
        <v>75380020</v>
      </c>
      <c r="G21" s="373">
        <v>211482</v>
      </c>
      <c r="H21" s="373">
        <v>4354858553</v>
      </c>
      <c r="I21" s="373">
        <v>3185473933</v>
      </c>
      <c r="J21" s="373">
        <v>974494562</v>
      </c>
      <c r="K21" s="373">
        <v>0</v>
      </c>
      <c r="L21" s="1997">
        <v>194890058</v>
      </c>
      <c r="M21" s="372"/>
      <c r="N21" s="374"/>
      <c r="O21" s="374"/>
      <c r="P21" s="374"/>
      <c r="Q21" s="374"/>
      <c r="R21" s="374"/>
      <c r="S21" s="366"/>
      <c r="T21" s="366"/>
      <c r="U21" s="366"/>
      <c r="V21" s="366"/>
      <c r="W21" s="366"/>
    </row>
    <row r="22" spans="1:23" ht="11.25" customHeight="1">
      <c r="A22" s="351">
        <v>7</v>
      </c>
      <c r="B22" s="372" t="s">
        <v>46</v>
      </c>
      <c r="C22" s="373">
        <v>380211</v>
      </c>
      <c r="D22" s="373">
        <v>7061623272</v>
      </c>
      <c r="E22" s="360">
        <v>17209</v>
      </c>
      <c r="F22" s="360">
        <v>140247442</v>
      </c>
      <c r="G22" s="373">
        <v>397420</v>
      </c>
      <c r="H22" s="373">
        <v>7201870714</v>
      </c>
      <c r="I22" s="373">
        <v>5267442613</v>
      </c>
      <c r="J22" s="373">
        <v>1634737183</v>
      </c>
      <c r="K22" s="373">
        <v>0</v>
      </c>
      <c r="L22" s="1997">
        <v>299690918</v>
      </c>
      <c r="M22" s="372"/>
      <c r="N22" s="374"/>
      <c r="O22" s="374"/>
      <c r="P22" s="374"/>
      <c r="Q22" s="374"/>
      <c r="R22" s="374"/>
      <c r="S22" s="366"/>
      <c r="T22" s="366"/>
      <c r="U22" s="366"/>
      <c r="V22" s="366"/>
      <c r="W22" s="366"/>
    </row>
    <row r="23" spans="1:23" ht="11.25" customHeight="1">
      <c r="A23" s="351">
        <v>8</v>
      </c>
      <c r="B23" s="372" t="s">
        <v>47</v>
      </c>
      <c r="C23" s="373">
        <v>746555</v>
      </c>
      <c r="D23" s="373">
        <v>15627596139</v>
      </c>
      <c r="E23" s="360">
        <v>35965</v>
      </c>
      <c r="F23" s="360">
        <v>367727815</v>
      </c>
      <c r="G23" s="373">
        <v>782520</v>
      </c>
      <c r="H23" s="373">
        <v>15995323954</v>
      </c>
      <c r="I23" s="373">
        <v>11772367915</v>
      </c>
      <c r="J23" s="373">
        <v>3478376035</v>
      </c>
      <c r="K23" s="373">
        <v>0</v>
      </c>
      <c r="L23" s="1997">
        <v>744580004</v>
      </c>
      <c r="M23" s="372"/>
      <c r="N23" s="374"/>
      <c r="O23" s="374"/>
      <c r="P23" s="374"/>
      <c r="Q23" s="374"/>
      <c r="R23" s="374"/>
      <c r="S23" s="366"/>
      <c r="T23" s="366"/>
      <c r="U23" s="366"/>
      <c r="V23" s="366"/>
      <c r="W23" s="366"/>
    </row>
    <row r="24" spans="1:23" ht="11.25" customHeight="1">
      <c r="A24" s="351">
        <v>9</v>
      </c>
      <c r="B24" s="372" t="s">
        <v>48</v>
      </c>
      <c r="C24" s="373">
        <v>115135</v>
      </c>
      <c r="D24" s="373">
        <v>3044260032</v>
      </c>
      <c r="E24" s="360">
        <v>3618</v>
      </c>
      <c r="F24" s="360">
        <v>37781976</v>
      </c>
      <c r="G24" s="373">
        <v>118753</v>
      </c>
      <c r="H24" s="373">
        <v>3082042008</v>
      </c>
      <c r="I24" s="373">
        <v>2267509524</v>
      </c>
      <c r="J24" s="373">
        <v>661126021</v>
      </c>
      <c r="K24" s="373">
        <v>0</v>
      </c>
      <c r="L24" s="1997">
        <v>153406463</v>
      </c>
      <c r="M24" s="372"/>
      <c r="N24" s="374"/>
      <c r="O24" s="374"/>
      <c r="P24" s="374"/>
      <c r="Q24" s="374"/>
      <c r="R24" s="374"/>
      <c r="S24" s="366"/>
      <c r="T24" s="366"/>
      <c r="U24" s="366"/>
      <c r="V24" s="366"/>
      <c r="W24" s="366"/>
    </row>
    <row r="25" spans="1:23" s="375" customFormat="1" ht="11.25" customHeight="1">
      <c r="A25" s="351">
        <v>11</v>
      </c>
      <c r="B25" s="372" t="s">
        <v>50</v>
      </c>
      <c r="C25" s="373">
        <v>1173266</v>
      </c>
      <c r="D25" s="373">
        <v>22734471725</v>
      </c>
      <c r="E25" s="360">
        <v>30860</v>
      </c>
      <c r="F25" s="360">
        <v>270106387</v>
      </c>
      <c r="G25" s="373">
        <v>1204126</v>
      </c>
      <c r="H25" s="373">
        <v>23004578112</v>
      </c>
      <c r="I25" s="373">
        <v>16898047453</v>
      </c>
      <c r="J25" s="373">
        <v>4894295693</v>
      </c>
      <c r="K25" s="373">
        <v>0</v>
      </c>
      <c r="L25" s="1997">
        <v>1212234966</v>
      </c>
      <c r="M25" s="372"/>
      <c r="N25" s="374"/>
      <c r="O25" s="374"/>
      <c r="P25" s="374"/>
      <c r="Q25" s="374"/>
      <c r="R25" s="374"/>
      <c r="S25" s="374"/>
      <c r="T25" s="374"/>
      <c r="U25" s="374"/>
      <c r="V25" s="374"/>
      <c r="W25" s="374"/>
    </row>
    <row r="26" spans="1:23" ht="14.25" customHeight="1">
      <c r="A26" s="351">
        <v>13</v>
      </c>
      <c r="B26" s="372" t="s">
        <v>51</v>
      </c>
      <c r="C26" s="373">
        <v>180870</v>
      </c>
      <c r="D26" s="373">
        <v>4421129574</v>
      </c>
      <c r="E26" s="360">
        <v>5017</v>
      </c>
      <c r="F26" s="360">
        <v>43552896</v>
      </c>
      <c r="G26" s="373">
        <v>185887</v>
      </c>
      <c r="H26" s="373">
        <v>4464682470</v>
      </c>
      <c r="I26" s="373">
        <v>3279439865</v>
      </c>
      <c r="J26" s="373">
        <v>974386592</v>
      </c>
      <c r="K26" s="373">
        <v>0</v>
      </c>
      <c r="L26" s="1997">
        <v>210856013</v>
      </c>
      <c r="M26" s="372"/>
      <c r="N26" s="374"/>
      <c r="O26" s="374"/>
      <c r="P26" s="374"/>
      <c r="Q26" s="374"/>
      <c r="R26" s="374"/>
      <c r="S26" s="366"/>
      <c r="T26" s="366"/>
      <c r="U26" s="366"/>
      <c r="V26" s="366"/>
      <c r="W26" s="366"/>
    </row>
    <row r="27" spans="1:23" ht="11.25" customHeight="1">
      <c r="A27" s="351">
        <v>14</v>
      </c>
      <c r="B27" s="372" t="s">
        <v>52</v>
      </c>
      <c r="C27" s="373">
        <v>187898</v>
      </c>
      <c r="D27" s="373">
        <v>3967387762</v>
      </c>
      <c r="E27" s="360">
        <v>4802</v>
      </c>
      <c r="F27" s="360">
        <v>36167212</v>
      </c>
      <c r="G27" s="373">
        <v>192700</v>
      </c>
      <c r="H27" s="373">
        <v>4003554974</v>
      </c>
      <c r="I27" s="373">
        <v>2946350545</v>
      </c>
      <c r="J27" s="373">
        <v>864029494</v>
      </c>
      <c r="K27" s="373">
        <v>0</v>
      </c>
      <c r="L27" s="1997">
        <v>193174935</v>
      </c>
      <c r="M27" s="372"/>
      <c r="N27" s="374"/>
      <c r="O27" s="374"/>
      <c r="P27" s="374"/>
      <c r="Q27" s="374"/>
      <c r="R27" s="374"/>
      <c r="S27" s="366"/>
      <c r="T27" s="366"/>
      <c r="U27" s="366"/>
      <c r="V27" s="366"/>
      <c r="W27" s="366"/>
    </row>
    <row r="28" spans="1:23" ht="11.25" customHeight="1">
      <c r="A28" s="351">
        <v>15</v>
      </c>
      <c r="B28" s="352" t="s">
        <v>309</v>
      </c>
      <c r="C28" s="373">
        <v>915522</v>
      </c>
      <c r="D28" s="373">
        <v>17646567780</v>
      </c>
      <c r="E28" s="360">
        <v>37865</v>
      </c>
      <c r="F28" s="360">
        <v>346071846</v>
      </c>
      <c r="G28" s="373">
        <v>953387</v>
      </c>
      <c r="H28" s="373">
        <v>17992639626</v>
      </c>
      <c r="I28" s="373">
        <v>13198564442</v>
      </c>
      <c r="J28" s="373">
        <v>3832713067</v>
      </c>
      <c r="K28" s="373">
        <v>0</v>
      </c>
      <c r="L28" s="1997">
        <v>961362117</v>
      </c>
      <c r="M28" s="352"/>
      <c r="N28" s="374"/>
      <c r="O28" s="374"/>
      <c r="P28" s="374"/>
      <c r="Q28" s="374"/>
      <c r="R28" s="374"/>
      <c r="S28" s="366"/>
      <c r="T28" s="366"/>
      <c r="U28" s="366"/>
      <c r="V28" s="366"/>
      <c r="W28" s="366"/>
    </row>
    <row r="29" spans="1:23" ht="11.25" customHeight="1">
      <c r="A29" s="351">
        <v>16</v>
      </c>
      <c r="B29" s="372" t="s">
        <v>54</v>
      </c>
      <c r="C29" s="373">
        <v>352515</v>
      </c>
      <c r="D29" s="373">
        <v>7688698397</v>
      </c>
      <c r="E29" s="360">
        <v>9732</v>
      </c>
      <c r="F29" s="360">
        <v>83396526</v>
      </c>
      <c r="G29" s="373">
        <v>362247</v>
      </c>
      <c r="H29" s="373">
        <v>7772094923</v>
      </c>
      <c r="I29" s="373">
        <v>5712644586</v>
      </c>
      <c r="J29" s="373">
        <v>1700995042</v>
      </c>
      <c r="K29" s="373">
        <v>0</v>
      </c>
      <c r="L29" s="1997">
        <v>358455295</v>
      </c>
      <c r="M29" s="372"/>
      <c r="N29" s="374"/>
      <c r="O29" s="374"/>
      <c r="P29" s="374"/>
      <c r="Q29" s="374"/>
      <c r="R29" s="374"/>
      <c r="S29" s="366"/>
      <c r="T29" s="366"/>
      <c r="U29" s="366"/>
      <c r="V29" s="366"/>
      <c r="W29" s="366"/>
    </row>
    <row r="30" spans="1:23" ht="11.25" customHeight="1">
      <c r="A30" s="351">
        <v>17</v>
      </c>
      <c r="B30" s="352" t="s">
        <v>55</v>
      </c>
      <c r="C30" s="373">
        <v>407217</v>
      </c>
      <c r="D30" s="373">
        <v>8178371484</v>
      </c>
      <c r="E30" s="360">
        <v>11956</v>
      </c>
      <c r="F30" s="360">
        <v>106315131</v>
      </c>
      <c r="G30" s="373">
        <v>419173</v>
      </c>
      <c r="H30" s="373">
        <v>8284686615</v>
      </c>
      <c r="I30" s="373">
        <v>6081119225</v>
      </c>
      <c r="J30" s="373">
        <v>1794086846</v>
      </c>
      <c r="K30" s="373">
        <v>0</v>
      </c>
      <c r="L30" s="1997">
        <v>409480544</v>
      </c>
      <c r="M30" s="352"/>
      <c r="N30" s="374"/>
      <c r="O30" s="374"/>
      <c r="P30" s="374"/>
      <c r="Q30" s="374"/>
      <c r="R30" s="374"/>
      <c r="S30" s="366"/>
      <c r="T30" s="366"/>
      <c r="U30" s="366"/>
      <c r="V30" s="366"/>
      <c r="W30" s="366"/>
    </row>
    <row r="31" spans="1:23" ht="11.25" customHeight="1">
      <c r="A31" s="351">
        <v>18</v>
      </c>
      <c r="B31" s="352" t="s">
        <v>56</v>
      </c>
      <c r="C31" s="373">
        <v>622259</v>
      </c>
      <c r="D31" s="373">
        <v>13323133669</v>
      </c>
      <c r="E31" s="360">
        <v>24600</v>
      </c>
      <c r="F31" s="360">
        <v>229663453</v>
      </c>
      <c r="G31" s="373">
        <v>646859</v>
      </c>
      <c r="H31" s="373">
        <v>13552797122</v>
      </c>
      <c r="I31" s="373">
        <v>9978269544</v>
      </c>
      <c r="J31" s="373">
        <v>3010080192</v>
      </c>
      <c r="K31" s="373">
        <v>0</v>
      </c>
      <c r="L31" s="1997">
        <v>564447386</v>
      </c>
      <c r="M31" s="352"/>
      <c r="N31" s="374"/>
      <c r="O31" s="374"/>
      <c r="P31" s="374"/>
      <c r="Q31" s="374"/>
      <c r="R31" s="374"/>
      <c r="S31" s="366"/>
      <c r="T31" s="366"/>
      <c r="U31" s="366"/>
      <c r="V31" s="366"/>
      <c r="W31" s="366"/>
    </row>
    <row r="32" spans="1:23" ht="11.25" customHeight="1">
      <c r="A32" s="351">
        <v>19</v>
      </c>
      <c r="B32" s="352" t="s">
        <v>57</v>
      </c>
      <c r="C32" s="373">
        <v>186657</v>
      </c>
      <c r="D32" s="373">
        <v>4289349249</v>
      </c>
      <c r="E32" s="360">
        <v>4867</v>
      </c>
      <c r="F32" s="360">
        <v>40739637</v>
      </c>
      <c r="G32" s="373">
        <v>191524</v>
      </c>
      <c r="H32" s="373">
        <v>4330088886</v>
      </c>
      <c r="I32" s="373">
        <v>3170031576</v>
      </c>
      <c r="J32" s="373">
        <v>942619989</v>
      </c>
      <c r="K32" s="373">
        <v>0</v>
      </c>
      <c r="L32" s="1997">
        <v>217437321</v>
      </c>
      <c r="M32" s="352"/>
      <c r="N32" s="374"/>
      <c r="O32" s="374"/>
      <c r="P32" s="374"/>
      <c r="Q32" s="374"/>
      <c r="R32" s="374"/>
      <c r="S32" s="366"/>
      <c r="T32" s="366"/>
      <c r="U32" s="366"/>
      <c r="V32" s="366"/>
      <c r="W32" s="366"/>
    </row>
    <row r="33" spans="1:23" ht="11.25" customHeight="1">
      <c r="A33" s="351">
        <v>20</v>
      </c>
      <c r="B33" s="352" t="s">
        <v>58</v>
      </c>
      <c r="C33" s="373">
        <v>334240</v>
      </c>
      <c r="D33" s="373">
        <v>7110828686</v>
      </c>
      <c r="E33" s="360">
        <v>9247</v>
      </c>
      <c r="F33" s="360">
        <v>77678243</v>
      </c>
      <c r="G33" s="373">
        <v>343487</v>
      </c>
      <c r="H33" s="373">
        <v>7188506929</v>
      </c>
      <c r="I33" s="373">
        <v>5241165874</v>
      </c>
      <c r="J33" s="373">
        <v>1621493664</v>
      </c>
      <c r="K33" s="373">
        <v>0</v>
      </c>
      <c r="L33" s="1997">
        <v>325847391</v>
      </c>
      <c r="M33" s="352"/>
      <c r="N33" s="374"/>
      <c r="O33" s="374"/>
      <c r="P33" s="374"/>
      <c r="Q33" s="374"/>
      <c r="R33" s="374"/>
      <c r="S33" s="366"/>
      <c r="T33" s="366"/>
      <c r="U33" s="366"/>
      <c r="V33" s="366"/>
      <c r="W33" s="366"/>
    </row>
    <row r="34" spans="1:23" s="375" customFormat="1" ht="11.25" customHeight="1">
      <c r="A34" s="351">
        <v>21</v>
      </c>
      <c r="B34" s="352" t="s">
        <v>59</v>
      </c>
      <c r="C34" s="373">
        <v>181150</v>
      </c>
      <c r="D34" s="373">
        <v>3846793346</v>
      </c>
      <c r="E34" s="360">
        <v>4052</v>
      </c>
      <c r="F34" s="360">
        <v>35529175</v>
      </c>
      <c r="G34" s="373">
        <v>185202</v>
      </c>
      <c r="H34" s="373">
        <v>3882322521</v>
      </c>
      <c r="I34" s="373">
        <v>2845379377</v>
      </c>
      <c r="J34" s="373">
        <v>863837898</v>
      </c>
      <c r="K34" s="373">
        <v>0</v>
      </c>
      <c r="L34" s="1997">
        <v>173105246</v>
      </c>
      <c r="M34" s="352"/>
      <c r="N34" s="374"/>
      <c r="O34" s="374"/>
      <c r="P34" s="374"/>
      <c r="Q34" s="374"/>
      <c r="R34" s="374"/>
      <c r="S34" s="374"/>
      <c r="T34" s="374"/>
      <c r="U34" s="374"/>
      <c r="V34" s="374"/>
      <c r="W34" s="374"/>
    </row>
    <row r="35" spans="1:23" ht="11.25" customHeight="1">
      <c r="A35" s="351">
        <v>22</v>
      </c>
      <c r="B35" s="352" t="s">
        <v>310</v>
      </c>
      <c r="C35" s="373">
        <v>106157</v>
      </c>
      <c r="D35" s="373">
        <v>2254376733</v>
      </c>
      <c r="E35" s="360">
        <v>3309</v>
      </c>
      <c r="F35" s="360">
        <v>31530691</v>
      </c>
      <c r="G35" s="373">
        <v>109466</v>
      </c>
      <c r="H35" s="373">
        <v>2285907424</v>
      </c>
      <c r="I35" s="373">
        <v>1679781346</v>
      </c>
      <c r="J35" s="373">
        <v>519643674</v>
      </c>
      <c r="K35" s="373">
        <v>0</v>
      </c>
      <c r="L35" s="1997">
        <v>86482404</v>
      </c>
      <c r="M35" s="352"/>
      <c r="N35" s="374"/>
      <c r="O35" s="374"/>
      <c r="P35" s="374"/>
      <c r="Q35" s="374"/>
      <c r="R35" s="374"/>
      <c r="S35" s="366"/>
      <c r="T35" s="366"/>
      <c r="U35" s="366"/>
      <c r="V35" s="366"/>
      <c r="W35" s="366"/>
    </row>
    <row r="36" spans="1:23" ht="14.25" customHeight="1">
      <c r="A36" s="351">
        <v>24</v>
      </c>
      <c r="B36" s="352" t="s">
        <v>360</v>
      </c>
      <c r="C36" s="373">
        <v>129396</v>
      </c>
      <c r="D36" s="373">
        <v>2843250716</v>
      </c>
      <c r="E36" s="360">
        <v>3478</v>
      </c>
      <c r="F36" s="360">
        <v>28280408</v>
      </c>
      <c r="G36" s="373">
        <v>132874</v>
      </c>
      <c r="H36" s="373">
        <v>2871531124</v>
      </c>
      <c r="I36" s="373">
        <v>2092870233</v>
      </c>
      <c r="J36" s="373">
        <v>642234057</v>
      </c>
      <c r="K36" s="373">
        <v>0</v>
      </c>
      <c r="L36" s="1997">
        <v>136426834</v>
      </c>
      <c r="M36" s="372"/>
      <c r="N36" s="374"/>
      <c r="O36" s="374"/>
      <c r="P36" s="374"/>
      <c r="Q36" s="374"/>
      <c r="R36" s="374"/>
      <c r="S36" s="366"/>
      <c r="T36" s="366"/>
      <c r="U36" s="366"/>
      <c r="V36" s="366"/>
      <c r="W36" s="366"/>
    </row>
    <row r="37" spans="1:23" ht="11.25" customHeight="1">
      <c r="A37" s="351">
        <v>27</v>
      </c>
      <c r="B37" s="352" t="s">
        <v>361</v>
      </c>
      <c r="C37" s="373">
        <v>85741</v>
      </c>
      <c r="D37" s="373">
        <v>1852648932</v>
      </c>
      <c r="E37" s="360">
        <v>2611</v>
      </c>
      <c r="F37" s="360">
        <v>17367517</v>
      </c>
      <c r="G37" s="373">
        <v>88352</v>
      </c>
      <c r="H37" s="373">
        <v>1870016449</v>
      </c>
      <c r="I37" s="373">
        <v>1366654478</v>
      </c>
      <c r="J37" s="373">
        <v>418353946</v>
      </c>
      <c r="K37" s="373">
        <v>0</v>
      </c>
      <c r="L37" s="1997">
        <v>85008025</v>
      </c>
      <c r="M37" s="352"/>
      <c r="N37" s="374"/>
      <c r="O37" s="374"/>
      <c r="P37" s="374"/>
      <c r="Q37" s="374"/>
      <c r="R37" s="374"/>
      <c r="S37" s="366"/>
      <c r="T37" s="366"/>
      <c r="U37" s="366"/>
      <c r="V37" s="366"/>
      <c r="W37" s="366"/>
    </row>
    <row r="38" spans="1:23" s="375" customFormat="1" ht="11.25" customHeight="1">
      <c r="A38" s="351">
        <v>31</v>
      </c>
      <c r="B38" s="352" t="s">
        <v>62</v>
      </c>
      <c r="C38" s="373">
        <v>143269</v>
      </c>
      <c r="D38" s="373">
        <v>2949150109</v>
      </c>
      <c r="E38" s="360">
        <v>2873</v>
      </c>
      <c r="F38" s="360">
        <v>24980663</v>
      </c>
      <c r="G38" s="373">
        <v>146142</v>
      </c>
      <c r="H38" s="373">
        <v>2974130772</v>
      </c>
      <c r="I38" s="373">
        <v>2184555789</v>
      </c>
      <c r="J38" s="373">
        <v>658135969</v>
      </c>
      <c r="K38" s="373">
        <v>0</v>
      </c>
      <c r="L38" s="1997">
        <v>131439014</v>
      </c>
      <c r="M38" s="352"/>
      <c r="N38" s="374"/>
      <c r="O38" s="374"/>
      <c r="P38" s="374"/>
      <c r="Q38" s="374"/>
      <c r="R38" s="374"/>
      <c r="S38" s="374"/>
      <c r="T38" s="374"/>
      <c r="U38" s="374"/>
      <c r="V38" s="374"/>
      <c r="W38" s="374"/>
    </row>
    <row r="39" spans="1:23" ht="11.25" customHeight="1">
      <c r="A39" s="351">
        <v>32</v>
      </c>
      <c r="B39" s="352" t="s">
        <v>63</v>
      </c>
      <c r="C39" s="373">
        <v>142996</v>
      </c>
      <c r="D39" s="373">
        <v>3005931078</v>
      </c>
      <c r="E39" s="360">
        <v>3178</v>
      </c>
      <c r="F39" s="360">
        <v>32387782</v>
      </c>
      <c r="G39" s="373">
        <v>146174</v>
      </c>
      <c r="H39" s="373">
        <v>3038318860</v>
      </c>
      <c r="I39" s="373">
        <v>2227357934</v>
      </c>
      <c r="J39" s="373">
        <v>666544632</v>
      </c>
      <c r="K39" s="373">
        <v>0</v>
      </c>
      <c r="L39" s="1997">
        <v>144416294</v>
      </c>
      <c r="M39" s="352"/>
      <c r="N39" s="374"/>
      <c r="O39" s="374"/>
      <c r="P39" s="374"/>
      <c r="Q39" s="374"/>
      <c r="R39" s="374"/>
      <c r="S39" s="366"/>
      <c r="T39" s="366"/>
      <c r="U39" s="366"/>
      <c r="V39" s="366"/>
      <c r="W39" s="366"/>
    </row>
    <row r="40" spans="1:23" ht="11.25" customHeight="1">
      <c r="A40" s="351">
        <v>37</v>
      </c>
      <c r="B40" s="352" t="s">
        <v>64</v>
      </c>
      <c r="C40" s="373">
        <v>57075</v>
      </c>
      <c r="D40" s="373">
        <v>1188768701</v>
      </c>
      <c r="E40" s="360">
        <v>1316</v>
      </c>
      <c r="F40" s="360">
        <v>9447825</v>
      </c>
      <c r="G40" s="373">
        <v>58391</v>
      </c>
      <c r="H40" s="373">
        <v>1198216526</v>
      </c>
      <c r="I40" s="373">
        <v>874338281</v>
      </c>
      <c r="J40" s="373">
        <v>267972820</v>
      </c>
      <c r="K40" s="373">
        <v>0</v>
      </c>
      <c r="L40" s="1997">
        <v>55905425</v>
      </c>
      <c r="M40" s="352"/>
      <c r="N40" s="374"/>
      <c r="O40" s="374"/>
      <c r="P40" s="374"/>
      <c r="Q40" s="374"/>
      <c r="R40" s="374"/>
      <c r="S40" s="366"/>
      <c r="T40" s="366"/>
      <c r="U40" s="366"/>
      <c r="V40" s="366"/>
      <c r="W40" s="366"/>
    </row>
    <row r="41" spans="1:23" ht="11.25" customHeight="1">
      <c r="A41" s="351">
        <v>39</v>
      </c>
      <c r="B41" s="352" t="s">
        <v>65</v>
      </c>
      <c r="C41" s="373">
        <v>75270</v>
      </c>
      <c r="D41" s="373">
        <v>1445574353</v>
      </c>
      <c r="E41" s="360">
        <v>2157</v>
      </c>
      <c r="F41" s="360">
        <v>18940182</v>
      </c>
      <c r="G41" s="373">
        <v>77427</v>
      </c>
      <c r="H41" s="373">
        <v>1464514535</v>
      </c>
      <c r="I41" s="373">
        <v>1077495533</v>
      </c>
      <c r="J41" s="373">
        <v>312937405</v>
      </c>
      <c r="K41" s="373">
        <v>0</v>
      </c>
      <c r="L41" s="1997">
        <v>74081597</v>
      </c>
      <c r="M41" s="352"/>
      <c r="N41" s="374"/>
      <c r="O41" s="374"/>
      <c r="P41" s="374"/>
      <c r="Q41" s="374"/>
      <c r="R41" s="374"/>
      <c r="S41" s="366"/>
      <c r="T41" s="366"/>
      <c r="U41" s="366"/>
      <c r="V41" s="366"/>
      <c r="W41" s="366"/>
    </row>
    <row r="42" spans="1:23" ht="11.25" customHeight="1">
      <c r="A42" s="351">
        <v>40</v>
      </c>
      <c r="B42" s="352" t="s">
        <v>363</v>
      </c>
      <c r="C42" s="373">
        <v>46705</v>
      </c>
      <c r="D42" s="373">
        <v>972283450</v>
      </c>
      <c r="E42" s="360">
        <v>994</v>
      </c>
      <c r="F42" s="360">
        <v>7886175</v>
      </c>
      <c r="G42" s="373">
        <v>47699</v>
      </c>
      <c r="H42" s="373">
        <v>980169625</v>
      </c>
      <c r="I42" s="373">
        <v>716274465</v>
      </c>
      <c r="J42" s="373">
        <v>217666665</v>
      </c>
      <c r="K42" s="373">
        <v>0</v>
      </c>
      <c r="L42" s="1997">
        <v>46228495</v>
      </c>
      <c r="M42" s="352"/>
      <c r="N42" s="374"/>
      <c r="O42" s="374"/>
      <c r="P42" s="374"/>
      <c r="Q42" s="374"/>
      <c r="R42" s="374"/>
      <c r="S42" s="366"/>
      <c r="T42" s="366"/>
      <c r="U42" s="366"/>
      <c r="V42" s="366"/>
      <c r="W42" s="366"/>
    </row>
    <row r="43" spans="1:23" s="375" customFormat="1" ht="11.25" customHeight="1">
      <c r="A43" s="351">
        <v>42</v>
      </c>
      <c r="B43" s="352" t="s">
        <v>66</v>
      </c>
      <c r="C43" s="373">
        <v>121900</v>
      </c>
      <c r="D43" s="373">
        <v>2496514187</v>
      </c>
      <c r="E43" s="360">
        <v>3259</v>
      </c>
      <c r="F43" s="360">
        <v>28140787</v>
      </c>
      <c r="G43" s="373">
        <v>125159</v>
      </c>
      <c r="H43" s="373">
        <v>2524654974</v>
      </c>
      <c r="I43" s="373">
        <v>1858318430</v>
      </c>
      <c r="J43" s="373">
        <v>551572171</v>
      </c>
      <c r="K43" s="373">
        <v>0</v>
      </c>
      <c r="L43" s="1997">
        <v>114764373</v>
      </c>
      <c r="M43" s="352"/>
      <c r="N43" s="374"/>
      <c r="O43" s="374"/>
      <c r="P43" s="374"/>
      <c r="Q43" s="374"/>
      <c r="R43" s="374"/>
      <c r="S43" s="374"/>
      <c r="T43" s="374"/>
      <c r="U43" s="374"/>
      <c r="V43" s="374"/>
      <c r="W43" s="374"/>
    </row>
    <row r="44" spans="1:23" ht="11.25" customHeight="1">
      <c r="A44" s="351">
        <v>43</v>
      </c>
      <c r="B44" s="352" t="s">
        <v>312</v>
      </c>
      <c r="C44" s="373">
        <v>322913</v>
      </c>
      <c r="D44" s="373">
        <v>6726134758</v>
      </c>
      <c r="E44" s="360">
        <v>7909</v>
      </c>
      <c r="F44" s="360">
        <v>69275234</v>
      </c>
      <c r="G44" s="373">
        <v>330822</v>
      </c>
      <c r="H44" s="373">
        <v>6795409992</v>
      </c>
      <c r="I44" s="373">
        <v>4975141470</v>
      </c>
      <c r="J44" s="373">
        <v>1511214903</v>
      </c>
      <c r="K44" s="373">
        <v>0</v>
      </c>
      <c r="L44" s="1997">
        <v>309053619</v>
      </c>
      <c r="M44" s="352"/>
      <c r="N44" s="374"/>
      <c r="O44" s="374"/>
      <c r="P44" s="374"/>
      <c r="Q44" s="374"/>
      <c r="R44" s="374"/>
      <c r="S44" s="366"/>
      <c r="T44" s="366"/>
      <c r="U44" s="366"/>
      <c r="V44" s="366"/>
      <c r="W44" s="366"/>
    </row>
    <row r="45" spans="1:23" ht="11.25" customHeight="1">
      <c r="A45" s="351">
        <v>45</v>
      </c>
      <c r="B45" s="352" t="s">
        <v>67</v>
      </c>
      <c r="C45" s="373">
        <v>61438</v>
      </c>
      <c r="D45" s="373">
        <v>1495487172</v>
      </c>
      <c r="E45" s="360">
        <v>1268</v>
      </c>
      <c r="F45" s="360">
        <v>11740050</v>
      </c>
      <c r="G45" s="373">
        <v>62706</v>
      </c>
      <c r="H45" s="373">
        <v>1507227222</v>
      </c>
      <c r="I45" s="373">
        <v>1102087397</v>
      </c>
      <c r="J45" s="373">
        <v>332727179</v>
      </c>
      <c r="K45" s="373">
        <v>0</v>
      </c>
      <c r="L45" s="1997">
        <v>72412646</v>
      </c>
      <c r="M45" s="352"/>
      <c r="N45" s="374"/>
      <c r="O45" s="374"/>
      <c r="P45" s="374"/>
      <c r="Q45" s="374"/>
      <c r="R45" s="374"/>
      <c r="S45" s="366"/>
      <c r="T45" s="366"/>
      <c r="U45" s="366"/>
      <c r="V45" s="366"/>
      <c r="W45" s="366"/>
    </row>
    <row r="46" spans="1:23" ht="14.25" customHeight="1">
      <c r="A46" s="351">
        <v>46</v>
      </c>
      <c r="B46" s="352" t="s">
        <v>68</v>
      </c>
      <c r="C46" s="373">
        <v>69477</v>
      </c>
      <c r="D46" s="373">
        <v>1776725578</v>
      </c>
      <c r="E46" s="360">
        <v>1329</v>
      </c>
      <c r="F46" s="360">
        <v>11663378</v>
      </c>
      <c r="G46" s="373">
        <v>70806</v>
      </c>
      <c r="H46" s="373">
        <v>1788388956</v>
      </c>
      <c r="I46" s="373">
        <v>1309631308</v>
      </c>
      <c r="J46" s="373">
        <v>400883562</v>
      </c>
      <c r="K46" s="373">
        <v>0</v>
      </c>
      <c r="L46" s="1997">
        <v>77874086</v>
      </c>
      <c r="M46" s="352"/>
      <c r="N46" s="374"/>
      <c r="O46" s="374"/>
      <c r="P46" s="374"/>
      <c r="Q46" s="374"/>
      <c r="R46" s="374"/>
      <c r="S46" s="366"/>
      <c r="T46" s="366"/>
      <c r="U46" s="366"/>
      <c r="V46" s="366"/>
      <c r="W46" s="366"/>
    </row>
    <row r="47" spans="1:23" s="379" customFormat="1" ht="11.25" customHeight="1">
      <c r="A47" s="376">
        <v>50</v>
      </c>
      <c r="B47" s="377" t="s">
        <v>364</v>
      </c>
      <c r="C47" s="373">
        <v>154598</v>
      </c>
      <c r="D47" s="373">
        <v>3399183723</v>
      </c>
      <c r="E47" s="360">
        <v>4213</v>
      </c>
      <c r="F47" s="360">
        <v>31885839</v>
      </c>
      <c r="G47" s="373">
        <v>158811</v>
      </c>
      <c r="H47" s="373">
        <v>3431069562</v>
      </c>
      <c r="I47" s="373">
        <v>2502114713</v>
      </c>
      <c r="J47" s="373">
        <v>785897645</v>
      </c>
      <c r="K47" s="373">
        <v>0</v>
      </c>
      <c r="L47" s="1997">
        <v>143057204</v>
      </c>
      <c r="M47" s="352"/>
      <c r="N47" s="374"/>
      <c r="O47" s="374"/>
      <c r="P47" s="374"/>
      <c r="Q47" s="374"/>
      <c r="R47" s="374"/>
      <c r="S47" s="378"/>
      <c r="T47" s="378"/>
      <c r="U47" s="378"/>
      <c r="V47" s="378"/>
      <c r="W47" s="378"/>
    </row>
    <row r="48" spans="1:23" ht="11.25" customHeight="1">
      <c r="A48" s="351">
        <v>57</v>
      </c>
      <c r="B48" s="352" t="s">
        <v>365</v>
      </c>
      <c r="C48" s="373">
        <v>71380</v>
      </c>
      <c r="D48" s="373">
        <v>1800565488</v>
      </c>
      <c r="E48" s="360">
        <v>1224</v>
      </c>
      <c r="F48" s="360">
        <v>10032903</v>
      </c>
      <c r="G48" s="373">
        <v>72604</v>
      </c>
      <c r="H48" s="373">
        <v>1810598391</v>
      </c>
      <c r="I48" s="373">
        <v>1327053119</v>
      </c>
      <c r="J48" s="373">
        <v>407199837</v>
      </c>
      <c r="K48" s="373">
        <v>0</v>
      </c>
      <c r="L48" s="1997">
        <v>76345435</v>
      </c>
      <c r="M48" s="352"/>
      <c r="N48" s="374"/>
      <c r="O48" s="374"/>
      <c r="P48" s="374"/>
      <c r="Q48" s="374"/>
      <c r="R48" s="374"/>
      <c r="S48" s="366"/>
      <c r="T48" s="366"/>
      <c r="U48" s="366"/>
      <c r="V48" s="366"/>
      <c r="W48" s="366"/>
    </row>
    <row r="49" spans="1:23" ht="11.25" customHeight="1">
      <c r="A49" s="351">
        <v>62</v>
      </c>
      <c r="B49" s="352" t="s">
        <v>119</v>
      </c>
      <c r="C49" s="373">
        <v>52648</v>
      </c>
      <c r="D49" s="373">
        <v>1448766330</v>
      </c>
      <c r="E49" s="360">
        <v>1049</v>
      </c>
      <c r="F49" s="360">
        <v>9029851</v>
      </c>
      <c r="G49" s="373">
        <v>53697</v>
      </c>
      <c r="H49" s="373">
        <v>1457796181</v>
      </c>
      <c r="I49" s="373">
        <v>1065785561</v>
      </c>
      <c r="J49" s="373">
        <v>332418637</v>
      </c>
      <c r="K49" s="373">
        <v>0</v>
      </c>
      <c r="L49" s="1997">
        <v>59591983</v>
      </c>
      <c r="M49" s="352"/>
      <c r="N49" s="374"/>
      <c r="O49" s="374"/>
      <c r="P49" s="374"/>
      <c r="Q49" s="374"/>
      <c r="R49" s="374"/>
      <c r="S49" s="366"/>
      <c r="T49" s="366"/>
      <c r="U49" s="366"/>
      <c r="V49" s="366"/>
      <c r="W49" s="366"/>
    </row>
    <row r="50" spans="1:23" ht="11.25" customHeight="1">
      <c r="A50" s="351">
        <v>65</v>
      </c>
      <c r="B50" s="352" t="s">
        <v>406</v>
      </c>
      <c r="C50" s="373">
        <v>93746</v>
      </c>
      <c r="D50" s="373">
        <v>2362014862</v>
      </c>
      <c r="E50" s="360">
        <v>1816</v>
      </c>
      <c r="F50" s="360">
        <v>16518940</v>
      </c>
      <c r="G50" s="373">
        <v>95562</v>
      </c>
      <c r="H50" s="373">
        <v>2378533802</v>
      </c>
      <c r="I50" s="373">
        <v>1738977887</v>
      </c>
      <c r="J50" s="373">
        <v>539234234</v>
      </c>
      <c r="K50" s="373">
        <v>0</v>
      </c>
      <c r="L50" s="1997">
        <v>100321681</v>
      </c>
      <c r="M50" s="352"/>
      <c r="N50" s="374"/>
      <c r="O50" s="374"/>
      <c r="P50" s="374"/>
      <c r="Q50" s="374"/>
      <c r="R50" s="374"/>
      <c r="S50" s="366"/>
      <c r="T50" s="366"/>
      <c r="U50" s="366"/>
      <c r="V50" s="366"/>
      <c r="W50" s="366"/>
    </row>
    <row r="51" spans="1:23" ht="11.25" customHeight="1">
      <c r="A51" s="351">
        <v>70</v>
      </c>
      <c r="B51" s="352" t="s">
        <v>366</v>
      </c>
      <c r="C51" s="373">
        <v>112948</v>
      </c>
      <c r="D51" s="373">
        <v>2666805782</v>
      </c>
      <c r="E51" s="360">
        <v>2135</v>
      </c>
      <c r="F51" s="360">
        <v>17406469</v>
      </c>
      <c r="G51" s="373">
        <v>115083</v>
      </c>
      <c r="H51" s="373">
        <v>2684212251</v>
      </c>
      <c r="I51" s="373">
        <v>1961358011</v>
      </c>
      <c r="J51" s="373">
        <v>604479307</v>
      </c>
      <c r="K51" s="373">
        <v>0</v>
      </c>
      <c r="L51" s="1997">
        <v>118374933</v>
      </c>
      <c r="M51" s="352"/>
      <c r="N51" s="374"/>
      <c r="O51" s="374"/>
      <c r="P51" s="374"/>
      <c r="Q51" s="374"/>
      <c r="R51" s="374"/>
      <c r="S51" s="366"/>
      <c r="T51" s="366"/>
      <c r="U51" s="366"/>
      <c r="V51" s="366"/>
      <c r="W51" s="366"/>
    </row>
    <row r="52" spans="1:23" ht="11.25" customHeight="1">
      <c r="A52" s="351">
        <v>73</v>
      </c>
      <c r="B52" s="352" t="s">
        <v>407</v>
      </c>
      <c r="C52" s="373">
        <v>264620</v>
      </c>
      <c r="D52" s="373">
        <v>5758848665</v>
      </c>
      <c r="E52" s="360">
        <v>7472</v>
      </c>
      <c r="F52" s="360">
        <v>97247559</v>
      </c>
      <c r="G52" s="373">
        <v>272092</v>
      </c>
      <c r="H52" s="373">
        <v>5856096224</v>
      </c>
      <c r="I52" s="373">
        <v>4285768203</v>
      </c>
      <c r="J52" s="373">
        <v>1291202956</v>
      </c>
      <c r="K52" s="373">
        <v>0</v>
      </c>
      <c r="L52" s="1997">
        <v>279125065</v>
      </c>
      <c r="M52" s="352"/>
      <c r="N52" s="374"/>
      <c r="O52" s="374"/>
      <c r="P52" s="374"/>
      <c r="Q52" s="374"/>
      <c r="R52" s="374"/>
      <c r="S52" s="366"/>
      <c r="T52" s="366"/>
      <c r="U52" s="366"/>
      <c r="V52" s="366"/>
      <c r="W52" s="366"/>
    </row>
    <row r="53" spans="1:23" s="375" customFormat="1" ht="11.25" customHeight="1">
      <c r="A53" s="351">
        <v>79</v>
      </c>
      <c r="B53" s="352" t="s">
        <v>408</v>
      </c>
      <c r="C53" s="373">
        <v>164572</v>
      </c>
      <c r="D53" s="373">
        <v>3505177770</v>
      </c>
      <c r="E53" s="360">
        <v>3979</v>
      </c>
      <c r="F53" s="360">
        <v>30341212</v>
      </c>
      <c r="G53" s="373">
        <v>168551</v>
      </c>
      <c r="H53" s="373">
        <v>3535518982</v>
      </c>
      <c r="I53" s="373">
        <v>2581406713</v>
      </c>
      <c r="J53" s="373">
        <v>792683244</v>
      </c>
      <c r="K53" s="373">
        <v>0</v>
      </c>
      <c r="L53" s="1997">
        <v>161429025</v>
      </c>
      <c r="M53" s="352"/>
      <c r="N53" s="374"/>
      <c r="O53" s="374"/>
      <c r="P53" s="374"/>
      <c r="Q53" s="374"/>
      <c r="R53" s="374"/>
      <c r="S53" s="374"/>
      <c r="T53" s="374"/>
      <c r="U53" s="374"/>
      <c r="V53" s="374"/>
      <c r="W53" s="374"/>
    </row>
    <row r="54" spans="1:23" ht="11.25" customHeight="1">
      <c r="A54" s="351">
        <v>86</v>
      </c>
      <c r="B54" s="352" t="s">
        <v>367</v>
      </c>
      <c r="C54" s="373">
        <v>233113</v>
      </c>
      <c r="D54" s="373">
        <v>4831500238</v>
      </c>
      <c r="E54" s="360">
        <v>11005</v>
      </c>
      <c r="F54" s="360">
        <v>92349733</v>
      </c>
      <c r="G54" s="373">
        <v>244118</v>
      </c>
      <c r="H54" s="373">
        <v>4923849971</v>
      </c>
      <c r="I54" s="373">
        <v>3592551599</v>
      </c>
      <c r="J54" s="373">
        <v>1112527209</v>
      </c>
      <c r="K54" s="373">
        <v>0</v>
      </c>
      <c r="L54" s="1997">
        <v>218771163</v>
      </c>
      <c r="M54" s="352"/>
      <c r="N54" s="374"/>
      <c r="O54" s="374"/>
      <c r="P54" s="374"/>
      <c r="Q54" s="374"/>
      <c r="R54" s="374"/>
      <c r="S54" s="366"/>
      <c r="T54" s="366"/>
      <c r="U54" s="366"/>
      <c r="V54" s="366"/>
      <c r="W54" s="366"/>
    </row>
    <row r="55" spans="1:23" ht="11.25" customHeight="1">
      <c r="A55" s="351">
        <v>93</v>
      </c>
      <c r="B55" s="352" t="s">
        <v>409</v>
      </c>
      <c r="C55" s="373">
        <v>239330</v>
      </c>
      <c r="D55" s="373">
        <v>5055565734</v>
      </c>
      <c r="E55" s="360">
        <v>8435</v>
      </c>
      <c r="F55" s="360">
        <v>62972810</v>
      </c>
      <c r="G55" s="373">
        <v>247765</v>
      </c>
      <c r="H55" s="373">
        <v>5118538544</v>
      </c>
      <c r="I55" s="373">
        <v>3713040236</v>
      </c>
      <c r="J55" s="373">
        <v>1187792645</v>
      </c>
      <c r="K55" s="373">
        <v>0</v>
      </c>
      <c r="L55" s="1997">
        <v>217705663</v>
      </c>
      <c r="M55" s="352"/>
      <c r="N55" s="374"/>
      <c r="O55" s="374"/>
      <c r="P55" s="374"/>
      <c r="Q55" s="374"/>
      <c r="R55" s="374"/>
      <c r="S55" s="366"/>
      <c r="T55" s="366"/>
      <c r="U55" s="366"/>
      <c r="V55" s="366"/>
      <c r="W55" s="366"/>
    </row>
    <row r="56" spans="1:23" ht="14.25" customHeight="1">
      <c r="A56" s="380">
        <v>95</v>
      </c>
      <c r="B56" s="381" t="s">
        <v>321</v>
      </c>
      <c r="C56" s="382">
        <v>315014</v>
      </c>
      <c r="D56" s="382">
        <v>6738558357</v>
      </c>
      <c r="E56" s="1996">
        <v>6508</v>
      </c>
      <c r="F56" s="1996">
        <v>56957212</v>
      </c>
      <c r="G56" s="382">
        <v>321522</v>
      </c>
      <c r="H56" s="382">
        <v>6795515569</v>
      </c>
      <c r="I56" s="382">
        <v>4975253443</v>
      </c>
      <c r="J56" s="382">
        <v>1542217788</v>
      </c>
      <c r="K56" s="382">
        <v>0</v>
      </c>
      <c r="L56" s="1998">
        <v>278044338</v>
      </c>
      <c r="M56" s="352"/>
      <c r="N56" s="374"/>
      <c r="O56" s="374"/>
      <c r="P56" s="374"/>
      <c r="Q56" s="374"/>
      <c r="R56" s="374"/>
      <c r="S56" s="366"/>
      <c r="T56" s="366"/>
      <c r="U56" s="366"/>
      <c r="V56" s="366"/>
      <c r="W56" s="366"/>
    </row>
    <row r="57" spans="1:23" ht="14.25" customHeight="1">
      <c r="A57" s="351">
        <v>301</v>
      </c>
      <c r="B57" s="352" t="s">
        <v>70</v>
      </c>
      <c r="C57" s="373">
        <v>20368</v>
      </c>
      <c r="D57" s="373">
        <v>369372090</v>
      </c>
      <c r="E57" s="360">
        <v>1081</v>
      </c>
      <c r="F57" s="360">
        <v>8345558</v>
      </c>
      <c r="G57" s="373">
        <v>21449</v>
      </c>
      <c r="H57" s="373">
        <v>377717648</v>
      </c>
      <c r="I57" s="373">
        <v>274159754</v>
      </c>
      <c r="J57" s="373">
        <v>91508260</v>
      </c>
      <c r="K57" s="373">
        <v>0</v>
      </c>
      <c r="L57" s="1997">
        <v>12049634</v>
      </c>
      <c r="M57" s="352"/>
      <c r="N57" s="374"/>
      <c r="O57" s="374"/>
      <c r="P57" s="374"/>
      <c r="Q57" s="374"/>
      <c r="R57" s="374"/>
      <c r="S57" s="366"/>
      <c r="T57" s="366"/>
      <c r="U57" s="366"/>
      <c r="V57" s="366"/>
      <c r="W57" s="366"/>
    </row>
    <row r="58" spans="1:23" ht="11.25" customHeight="1" hidden="1">
      <c r="A58" s="351">
        <v>302</v>
      </c>
      <c r="B58" s="352" t="s">
        <v>74</v>
      </c>
      <c r="C58" s="373"/>
      <c r="D58" s="373"/>
      <c r="E58" s="360">
        <v>0</v>
      </c>
      <c r="F58" s="360">
        <v>0</v>
      </c>
      <c r="G58" s="373"/>
      <c r="H58" s="373"/>
      <c r="I58" s="373"/>
      <c r="J58" s="373"/>
      <c r="K58" s="373"/>
      <c r="L58" s="1997"/>
      <c r="M58" s="352"/>
      <c r="N58" s="374"/>
      <c r="O58" s="374"/>
      <c r="P58" s="374"/>
      <c r="Q58" s="374"/>
      <c r="R58" s="374"/>
      <c r="S58" s="366"/>
      <c r="T58" s="366"/>
      <c r="U58" s="366"/>
      <c r="V58" s="366"/>
      <c r="W58" s="366"/>
    </row>
    <row r="59" spans="1:23" ht="12" customHeight="1">
      <c r="A59" s="351">
        <v>303</v>
      </c>
      <c r="B59" s="352" t="s">
        <v>75</v>
      </c>
      <c r="C59" s="373">
        <v>3679</v>
      </c>
      <c r="D59" s="373">
        <v>68881350</v>
      </c>
      <c r="E59" s="360">
        <v>151</v>
      </c>
      <c r="F59" s="360">
        <v>1114703</v>
      </c>
      <c r="G59" s="373">
        <v>3830</v>
      </c>
      <c r="H59" s="373">
        <v>69996053</v>
      </c>
      <c r="I59" s="373">
        <v>49322612</v>
      </c>
      <c r="J59" s="373">
        <v>17903076</v>
      </c>
      <c r="K59" s="373">
        <v>0</v>
      </c>
      <c r="L59" s="1997">
        <v>2770365</v>
      </c>
      <c r="M59" s="352"/>
      <c r="N59" s="374"/>
      <c r="O59" s="374"/>
      <c r="P59" s="374"/>
      <c r="Q59" s="374"/>
      <c r="R59" s="374"/>
      <c r="S59" s="366"/>
      <c r="T59" s="366"/>
      <c r="U59" s="366"/>
      <c r="V59" s="366"/>
      <c r="W59" s="366"/>
    </row>
    <row r="60" spans="1:23" ht="11.25" customHeight="1">
      <c r="A60" s="351">
        <v>305</v>
      </c>
      <c r="B60" s="352" t="s">
        <v>76</v>
      </c>
      <c r="C60" s="373">
        <v>29271</v>
      </c>
      <c r="D60" s="373">
        <v>579775877</v>
      </c>
      <c r="E60" s="360">
        <v>2043</v>
      </c>
      <c r="F60" s="360">
        <v>15663348</v>
      </c>
      <c r="G60" s="373">
        <v>31314</v>
      </c>
      <c r="H60" s="373">
        <v>595439225</v>
      </c>
      <c r="I60" s="373">
        <v>430086182</v>
      </c>
      <c r="J60" s="373">
        <v>143475080</v>
      </c>
      <c r="K60" s="373">
        <v>0</v>
      </c>
      <c r="L60" s="1997">
        <v>21877963</v>
      </c>
      <c r="M60" s="352"/>
      <c r="N60" s="374"/>
      <c r="O60" s="374"/>
      <c r="P60" s="374"/>
      <c r="Q60" s="374"/>
      <c r="R60" s="374"/>
      <c r="S60" s="366"/>
      <c r="T60" s="366"/>
      <c r="U60" s="366"/>
      <c r="V60" s="366"/>
      <c r="W60" s="366"/>
    </row>
    <row r="61" spans="1:23" ht="11.25" customHeight="1">
      <c r="A61" s="351">
        <v>306</v>
      </c>
      <c r="B61" s="352" t="s">
        <v>82</v>
      </c>
      <c r="C61" s="373">
        <v>137812</v>
      </c>
      <c r="D61" s="373">
        <v>2074841688</v>
      </c>
      <c r="E61" s="360">
        <v>7180</v>
      </c>
      <c r="F61" s="360">
        <v>43270019</v>
      </c>
      <c r="G61" s="373">
        <v>144992</v>
      </c>
      <c r="H61" s="373">
        <v>2118111707</v>
      </c>
      <c r="I61" s="373">
        <v>1497573575</v>
      </c>
      <c r="J61" s="373">
        <v>569752347</v>
      </c>
      <c r="K61" s="373">
        <v>0</v>
      </c>
      <c r="L61" s="1997">
        <v>50785785</v>
      </c>
      <c r="M61" s="352"/>
      <c r="N61" s="374"/>
      <c r="O61" s="374"/>
      <c r="P61" s="374"/>
      <c r="Q61" s="374"/>
      <c r="R61" s="374"/>
      <c r="S61" s="366"/>
      <c r="T61" s="366"/>
      <c r="U61" s="366"/>
      <c r="V61" s="366"/>
      <c r="W61" s="366"/>
    </row>
    <row r="62" spans="1:23" ht="11.25" customHeight="1">
      <c r="A62" s="351">
        <v>307</v>
      </c>
      <c r="B62" s="352" t="s">
        <v>83</v>
      </c>
      <c r="C62" s="373">
        <v>184748</v>
      </c>
      <c r="D62" s="373">
        <v>3154485776</v>
      </c>
      <c r="E62" s="360">
        <v>3491</v>
      </c>
      <c r="F62" s="360">
        <v>23830417</v>
      </c>
      <c r="G62" s="373">
        <v>188239</v>
      </c>
      <c r="H62" s="373">
        <v>3178316193</v>
      </c>
      <c r="I62" s="373">
        <v>2242085727</v>
      </c>
      <c r="J62" s="373">
        <v>873867083</v>
      </c>
      <c r="K62" s="373">
        <v>0</v>
      </c>
      <c r="L62" s="1997">
        <v>62363383</v>
      </c>
      <c r="M62" s="352"/>
      <c r="N62" s="374"/>
      <c r="O62" s="374"/>
      <c r="P62" s="374"/>
      <c r="Q62" s="374"/>
      <c r="R62" s="374"/>
      <c r="S62" s="366"/>
      <c r="T62" s="366"/>
      <c r="U62" s="366"/>
      <c r="V62" s="366"/>
      <c r="W62" s="366"/>
    </row>
    <row r="63" spans="1:23" ht="11.25" customHeight="1">
      <c r="A63" s="351">
        <v>308</v>
      </c>
      <c r="B63" s="352" t="s">
        <v>88</v>
      </c>
      <c r="C63" s="373">
        <v>48564</v>
      </c>
      <c r="D63" s="373">
        <v>659976288</v>
      </c>
      <c r="E63" s="360">
        <v>1592</v>
      </c>
      <c r="F63" s="360">
        <v>10259322</v>
      </c>
      <c r="G63" s="373">
        <v>50156</v>
      </c>
      <c r="H63" s="373">
        <v>670235610</v>
      </c>
      <c r="I63" s="373">
        <v>476340670</v>
      </c>
      <c r="J63" s="373">
        <v>176920936</v>
      </c>
      <c r="K63" s="373">
        <v>0</v>
      </c>
      <c r="L63" s="1997">
        <v>16974004</v>
      </c>
      <c r="M63" s="352"/>
      <c r="N63" s="374"/>
      <c r="O63" s="374"/>
      <c r="P63" s="374"/>
      <c r="Q63" s="374"/>
      <c r="R63" s="374"/>
      <c r="S63" s="366"/>
      <c r="T63" s="366"/>
      <c r="U63" s="366"/>
      <c r="V63" s="366"/>
      <c r="W63" s="366"/>
    </row>
    <row r="64" spans="1:23" ht="12" customHeight="1">
      <c r="A64" s="351">
        <v>309</v>
      </c>
      <c r="B64" s="352" t="s">
        <v>89</v>
      </c>
      <c r="C64" s="373">
        <v>974731</v>
      </c>
      <c r="D64" s="373">
        <v>16245367360</v>
      </c>
      <c r="E64" s="360">
        <v>42531</v>
      </c>
      <c r="F64" s="360">
        <v>317448293</v>
      </c>
      <c r="G64" s="373">
        <v>1017262</v>
      </c>
      <c r="H64" s="373">
        <v>16562815653</v>
      </c>
      <c r="I64" s="373">
        <v>11885105324</v>
      </c>
      <c r="J64" s="373">
        <v>4010733955</v>
      </c>
      <c r="K64" s="373">
        <v>0</v>
      </c>
      <c r="L64" s="1997">
        <v>666976374</v>
      </c>
      <c r="M64" s="352"/>
      <c r="N64" s="374"/>
      <c r="O64" s="374"/>
      <c r="P64" s="374"/>
      <c r="Q64" s="374"/>
      <c r="R64" s="374"/>
      <c r="S64" s="366"/>
      <c r="T64" s="366"/>
      <c r="U64" s="366"/>
      <c r="V64" s="366"/>
      <c r="W64" s="366"/>
    </row>
    <row r="65" spans="1:23" ht="30" customHeight="1">
      <c r="A65" s="383"/>
      <c r="B65" s="383"/>
      <c r="C65" s="384"/>
      <c r="D65" s="384"/>
      <c r="E65" s="384"/>
      <c r="F65" s="384"/>
      <c r="G65" s="384"/>
      <c r="H65" s="384"/>
      <c r="I65" s="385" t="s">
        <v>410</v>
      </c>
      <c r="J65" s="386"/>
      <c r="K65" s="386"/>
      <c r="L65" s="386"/>
      <c r="M65" s="1999"/>
      <c r="N65" s="374"/>
      <c r="O65" s="366"/>
      <c r="P65" s="366"/>
      <c r="Q65" s="366"/>
      <c r="R65" s="366"/>
      <c r="S65" s="366"/>
      <c r="T65" s="366"/>
      <c r="U65" s="366"/>
      <c r="V65" s="366"/>
      <c r="W65" s="366"/>
    </row>
    <row r="66" spans="1:23" ht="12" customHeight="1">
      <c r="A66" s="387"/>
      <c r="B66" s="387"/>
      <c r="C66" s="388"/>
      <c r="D66" s="388"/>
      <c r="E66" s="388"/>
      <c r="F66" s="388"/>
      <c r="G66" s="388"/>
      <c r="H66" s="388"/>
      <c r="I66" s="389" t="s">
        <v>411</v>
      </c>
      <c r="J66" s="390"/>
      <c r="K66" s="390"/>
      <c r="L66" s="390"/>
      <c r="M66" s="391"/>
      <c r="N66" s="374"/>
      <c r="O66" s="366"/>
      <c r="P66" s="366"/>
      <c r="Q66" s="366"/>
      <c r="R66" s="366"/>
      <c r="S66" s="366"/>
      <c r="T66" s="366"/>
      <c r="U66" s="366"/>
      <c r="V66" s="366"/>
      <c r="W66" s="366"/>
    </row>
    <row r="67" spans="3:23" ht="12">
      <c r="C67" s="392"/>
      <c r="D67" s="392"/>
      <c r="E67" s="392"/>
      <c r="F67" s="392"/>
      <c r="G67" s="392"/>
      <c r="H67" s="392"/>
      <c r="I67" s="392"/>
      <c r="J67" s="392"/>
      <c r="K67" s="393"/>
      <c r="L67" s="393"/>
      <c r="N67" s="366"/>
      <c r="O67" s="366"/>
      <c r="P67" s="366"/>
      <c r="Q67" s="366"/>
      <c r="R67" s="366"/>
      <c r="S67" s="366"/>
      <c r="T67" s="366"/>
      <c r="U67" s="366"/>
      <c r="V67" s="366"/>
      <c r="W67" s="366"/>
    </row>
    <row r="68" spans="3:23" ht="22.5" customHeight="1">
      <c r="C68" s="393"/>
      <c r="D68" s="393"/>
      <c r="E68" s="393"/>
      <c r="F68" s="393"/>
      <c r="G68" s="393"/>
      <c r="H68" s="393"/>
      <c r="I68" s="393"/>
      <c r="J68" s="393"/>
      <c r="K68" s="393"/>
      <c r="L68" s="393"/>
      <c r="N68" s="366"/>
      <c r="O68" s="366"/>
      <c r="P68" s="366"/>
      <c r="Q68" s="366"/>
      <c r="R68" s="366"/>
      <c r="S68" s="366"/>
      <c r="T68" s="366"/>
      <c r="U68" s="366"/>
      <c r="V68" s="366"/>
      <c r="W68" s="366"/>
    </row>
    <row r="69" spans="3:23" ht="12">
      <c r="C69" s="393"/>
      <c r="D69" s="393"/>
      <c r="E69" s="393"/>
      <c r="F69" s="393"/>
      <c r="G69" s="393"/>
      <c r="H69" s="393"/>
      <c r="I69" s="393"/>
      <c r="J69" s="393"/>
      <c r="K69" s="393"/>
      <c r="L69" s="393"/>
      <c r="N69" s="366"/>
      <c r="O69" s="366"/>
      <c r="P69" s="366"/>
      <c r="Q69" s="366"/>
      <c r="R69" s="366"/>
      <c r="S69" s="366"/>
      <c r="T69" s="366"/>
      <c r="U69" s="366"/>
      <c r="V69" s="366"/>
      <c r="W69" s="366"/>
    </row>
    <row r="70" spans="3:23" ht="12">
      <c r="C70" s="393"/>
      <c r="D70" s="393"/>
      <c r="E70" s="393"/>
      <c r="F70" s="393"/>
      <c r="G70" s="393"/>
      <c r="H70" s="393"/>
      <c r="I70" s="393"/>
      <c r="J70" s="393"/>
      <c r="K70" s="393"/>
      <c r="L70" s="393"/>
      <c r="N70" s="366"/>
      <c r="O70" s="366"/>
      <c r="P70" s="366"/>
      <c r="Q70" s="366"/>
      <c r="R70" s="366"/>
      <c r="S70" s="366"/>
      <c r="T70" s="366"/>
      <c r="U70" s="366"/>
      <c r="V70" s="366"/>
      <c r="W70" s="366"/>
    </row>
    <row r="71" spans="3:23" ht="12">
      <c r="C71" s="393"/>
      <c r="D71" s="393"/>
      <c r="E71" s="393"/>
      <c r="F71" s="393"/>
      <c r="G71" s="393"/>
      <c r="H71" s="393"/>
      <c r="I71" s="393"/>
      <c r="J71" s="393"/>
      <c r="K71" s="393"/>
      <c r="L71" s="393"/>
      <c r="N71" s="366"/>
      <c r="O71" s="366"/>
      <c r="P71" s="366"/>
      <c r="Q71" s="366"/>
      <c r="R71" s="366"/>
      <c r="S71" s="366"/>
      <c r="T71" s="366"/>
      <c r="U71" s="366"/>
      <c r="V71" s="366"/>
      <c r="W71" s="366"/>
    </row>
    <row r="72" spans="3:23" ht="12">
      <c r="C72" s="393"/>
      <c r="D72" s="393"/>
      <c r="E72" s="393"/>
      <c r="F72" s="393"/>
      <c r="G72" s="393"/>
      <c r="H72" s="393"/>
      <c r="I72" s="393"/>
      <c r="J72" s="393"/>
      <c r="K72" s="393"/>
      <c r="L72" s="393"/>
      <c r="N72" s="366"/>
      <c r="O72" s="366"/>
      <c r="P72" s="366"/>
      <c r="Q72" s="366"/>
      <c r="R72" s="366"/>
      <c r="S72" s="366"/>
      <c r="T72" s="366"/>
      <c r="U72" s="366"/>
      <c r="V72" s="366"/>
      <c r="W72" s="366"/>
    </row>
    <row r="73" spans="3:23" ht="12">
      <c r="C73" s="393"/>
      <c r="D73" s="393"/>
      <c r="E73" s="393"/>
      <c r="F73" s="393"/>
      <c r="G73" s="393"/>
      <c r="H73" s="393"/>
      <c r="I73" s="393"/>
      <c r="J73" s="393"/>
      <c r="K73" s="393"/>
      <c r="L73" s="393"/>
      <c r="N73" s="366"/>
      <c r="O73" s="366"/>
      <c r="P73" s="366"/>
      <c r="Q73" s="366"/>
      <c r="R73" s="366"/>
      <c r="S73" s="366"/>
      <c r="T73" s="366"/>
      <c r="U73" s="366"/>
      <c r="V73" s="366"/>
      <c r="W73" s="366"/>
    </row>
    <row r="74" spans="3:23" ht="12">
      <c r="C74" s="393"/>
      <c r="D74" s="393"/>
      <c r="E74" s="393"/>
      <c r="F74" s="393"/>
      <c r="G74" s="393"/>
      <c r="H74" s="393"/>
      <c r="I74" s="393"/>
      <c r="J74" s="393"/>
      <c r="K74" s="393"/>
      <c r="L74" s="393"/>
      <c r="N74" s="366"/>
      <c r="O74" s="366"/>
      <c r="P74" s="366"/>
      <c r="Q74" s="366"/>
      <c r="R74" s="366"/>
      <c r="S74" s="366"/>
      <c r="T74" s="366"/>
      <c r="U74" s="366"/>
      <c r="V74" s="366"/>
      <c r="W74" s="366"/>
    </row>
    <row r="75" spans="3:23" ht="12">
      <c r="C75" s="393"/>
      <c r="D75" s="393"/>
      <c r="E75" s="393"/>
      <c r="F75" s="393"/>
      <c r="G75" s="393"/>
      <c r="H75" s="393"/>
      <c r="I75" s="393"/>
      <c r="J75" s="393"/>
      <c r="K75" s="393"/>
      <c r="L75" s="393"/>
      <c r="N75" s="366"/>
      <c r="O75" s="366"/>
      <c r="P75" s="366"/>
      <c r="Q75" s="366"/>
      <c r="R75" s="366"/>
      <c r="S75" s="366"/>
      <c r="T75" s="366"/>
      <c r="U75" s="366"/>
      <c r="V75" s="366"/>
      <c r="W75" s="366"/>
    </row>
    <row r="76" spans="15:16" ht="12">
      <c r="O76" s="340"/>
      <c r="P76" s="340"/>
    </row>
    <row r="82" spans="3:12" ht="12">
      <c r="C82" s="394"/>
      <c r="D82" s="394"/>
      <c r="H82" s="394"/>
      <c r="I82" s="394"/>
      <c r="J82" s="394"/>
      <c r="K82" s="394"/>
      <c r="L82" s="394"/>
    </row>
    <row r="83" spans="3:12" ht="12">
      <c r="C83" s="394"/>
      <c r="D83" s="394"/>
      <c r="H83" s="394"/>
      <c r="I83" s="394"/>
      <c r="J83" s="394"/>
      <c r="K83" s="394"/>
      <c r="L83" s="394"/>
    </row>
    <row r="84" spans="3:12" ht="12">
      <c r="C84" s="394"/>
      <c r="D84" s="394"/>
      <c r="H84" s="394"/>
      <c r="I84" s="394"/>
      <c r="J84" s="394"/>
      <c r="K84" s="394"/>
      <c r="L84" s="394"/>
    </row>
    <row r="85" spans="3:4" ht="12">
      <c r="C85" s="394"/>
      <c r="D85" s="394"/>
    </row>
    <row r="86" spans="3:4" ht="12">
      <c r="C86" s="394"/>
      <c r="D86" s="394"/>
    </row>
    <row r="87" spans="3:4" ht="12">
      <c r="C87" s="394"/>
      <c r="D87" s="394"/>
    </row>
    <row r="88" spans="3:4" ht="12">
      <c r="C88" s="394"/>
      <c r="D88" s="394"/>
    </row>
    <row r="89" spans="3:4" ht="12">
      <c r="C89" s="394"/>
      <c r="D89" s="394"/>
    </row>
    <row r="90" spans="3:4" ht="12">
      <c r="C90" s="394"/>
      <c r="D90" s="394"/>
    </row>
    <row r="91" spans="3:4" ht="12">
      <c r="C91" s="394"/>
      <c r="D91" s="394"/>
    </row>
    <row r="92" spans="3:4" ht="12">
      <c r="C92" s="394"/>
      <c r="D92" s="394"/>
    </row>
    <row r="93" spans="3:4" ht="12">
      <c r="C93" s="394"/>
      <c r="D93" s="394"/>
    </row>
    <row r="94" spans="3:4" ht="12">
      <c r="C94" s="394"/>
      <c r="D94" s="394"/>
    </row>
    <row r="95" spans="3:4" ht="12">
      <c r="C95" s="394"/>
      <c r="D95" s="394"/>
    </row>
    <row r="96" spans="3:4" ht="12">
      <c r="C96" s="394"/>
      <c r="D96" s="394"/>
    </row>
    <row r="97" spans="3:4" ht="12">
      <c r="C97" s="394"/>
      <c r="D97" s="394"/>
    </row>
    <row r="98" spans="3:4" ht="12">
      <c r="C98" s="394"/>
      <c r="D98" s="394"/>
    </row>
    <row r="99" spans="3:4" ht="12">
      <c r="C99" s="394"/>
      <c r="D99" s="394"/>
    </row>
    <row r="100" spans="3:4" ht="12">
      <c r="C100" s="394"/>
      <c r="D100" s="394"/>
    </row>
  </sheetData>
  <sheetProtection/>
  <printOptions/>
  <pageMargins left="0.74" right="0.56" top="0.72" bottom="0.75" header="0.512" footer="0.512"/>
  <pageSetup horizontalDpi="600" verticalDpi="600" orientation="portrait" paperSize="9" scale="94" r:id="rId1"/>
  <colBreaks count="1" manualBreakCount="1">
    <brk id="8" max="65" man="1"/>
  </colBreaks>
</worksheet>
</file>

<file path=xl/worksheets/sheet7.xml><?xml version="1.0" encoding="utf-8"?>
<worksheet xmlns="http://schemas.openxmlformats.org/spreadsheetml/2006/main" xmlns:r="http://schemas.openxmlformats.org/officeDocument/2006/relationships">
  <dimension ref="A1:O114"/>
  <sheetViews>
    <sheetView view="pageBreakPreview" zoomScaleSheetLayoutView="100" zoomScalePageLayoutView="0" workbookViewId="0" topLeftCell="A1">
      <selection activeCell="M14" sqref="M14"/>
    </sheetView>
  </sheetViews>
  <sheetFormatPr defaultColWidth="9.00390625" defaultRowHeight="12.75"/>
  <cols>
    <col min="1" max="1" width="4.75390625" style="396" customWidth="1"/>
    <col min="2" max="2" width="12.875" style="396" customWidth="1"/>
    <col min="3" max="3" width="9.75390625" style="397" customWidth="1"/>
    <col min="4" max="4" width="17.25390625" style="397" customWidth="1"/>
    <col min="5" max="5" width="7.75390625" style="397" customWidth="1"/>
    <col min="6" max="6" width="16.25390625" style="397" customWidth="1"/>
    <col min="7" max="7" width="8.375" style="397" customWidth="1"/>
    <col min="8" max="8" width="16.375" style="397" customWidth="1"/>
    <col min="9" max="9" width="10.75390625" style="446" customWidth="1"/>
    <col min="10" max="10" width="16.00390625" style="446" customWidth="1"/>
    <col min="11" max="11" width="10.75390625" style="397" customWidth="1"/>
    <col min="12" max="12" width="17.75390625" style="397" customWidth="1"/>
    <col min="13" max="13" width="12.875" style="396" customWidth="1"/>
    <col min="14" max="14" width="4.625" style="396" customWidth="1"/>
    <col min="15" max="16384" width="9.125" style="396" customWidth="1"/>
  </cols>
  <sheetData>
    <row r="1" spans="1:14" ht="18">
      <c r="A1" s="395"/>
      <c r="C1" s="341" t="s">
        <v>412</v>
      </c>
      <c r="E1" s="398"/>
      <c r="F1" s="398"/>
      <c r="G1" s="398"/>
      <c r="H1" s="398"/>
      <c r="I1" s="399"/>
      <c r="J1" s="399"/>
      <c r="K1" s="398"/>
      <c r="L1" s="398"/>
      <c r="N1" s="395"/>
    </row>
    <row r="2" spans="1:14" ht="12" customHeight="1">
      <c r="A2" s="395"/>
      <c r="C2" s="341"/>
      <c r="E2" s="398"/>
      <c r="F2" s="398"/>
      <c r="G2" s="398"/>
      <c r="H2" s="398"/>
      <c r="I2" s="399"/>
      <c r="J2" s="399"/>
      <c r="K2" s="398"/>
      <c r="L2" s="398"/>
      <c r="N2" s="395"/>
    </row>
    <row r="3" spans="1:15" ht="13.5">
      <c r="A3" s="400"/>
      <c r="B3" s="400"/>
      <c r="C3" s="401"/>
      <c r="D3" s="402"/>
      <c r="E3" s="403" t="s">
        <v>413</v>
      </c>
      <c r="F3" s="404"/>
      <c r="G3" s="404"/>
      <c r="H3" s="405"/>
      <c r="I3" s="406" t="s">
        <v>414</v>
      </c>
      <c r="J3" s="407"/>
      <c r="K3" s="404"/>
      <c r="L3" s="404"/>
      <c r="M3" s="414"/>
      <c r="N3" s="2005"/>
      <c r="O3" s="2005"/>
    </row>
    <row r="4" spans="1:15" ht="13.5">
      <c r="A4" s="409" t="s">
        <v>7</v>
      </c>
      <c r="B4" s="409" t="s">
        <v>8</v>
      </c>
      <c r="C4" s="410" t="s">
        <v>415</v>
      </c>
      <c r="D4" s="411"/>
      <c r="E4" s="403" t="s">
        <v>416</v>
      </c>
      <c r="F4" s="404"/>
      <c r="G4" s="412" t="s">
        <v>417</v>
      </c>
      <c r="H4" s="408"/>
      <c r="I4" s="413" t="s">
        <v>19</v>
      </c>
      <c r="J4" s="407"/>
      <c r="K4" s="403" t="s">
        <v>344</v>
      </c>
      <c r="L4" s="404"/>
      <c r="M4" s="409"/>
      <c r="N4" s="2006"/>
      <c r="O4" s="2006"/>
    </row>
    <row r="5" spans="1:15" ht="13.5">
      <c r="A5" s="414"/>
      <c r="B5" s="409"/>
      <c r="C5" s="415" t="s">
        <v>399</v>
      </c>
      <c r="D5" s="415" t="s">
        <v>418</v>
      </c>
      <c r="E5" s="415" t="s">
        <v>399</v>
      </c>
      <c r="F5" s="415" t="s">
        <v>418</v>
      </c>
      <c r="G5" s="415" t="s">
        <v>399</v>
      </c>
      <c r="H5" s="416" t="s">
        <v>418</v>
      </c>
      <c r="I5" s="413" t="s">
        <v>399</v>
      </c>
      <c r="J5" s="413" t="s">
        <v>418</v>
      </c>
      <c r="K5" s="415" t="s">
        <v>399</v>
      </c>
      <c r="L5" s="415" t="s">
        <v>418</v>
      </c>
      <c r="M5" s="409"/>
      <c r="N5" s="2006"/>
      <c r="O5" s="2006"/>
    </row>
    <row r="6" spans="1:15" ht="13.5">
      <c r="A6" s="400"/>
      <c r="B6" s="400"/>
      <c r="C6" s="417" t="s">
        <v>405</v>
      </c>
      <c r="D6" s="417" t="s">
        <v>33</v>
      </c>
      <c r="E6" s="417" t="s">
        <v>405</v>
      </c>
      <c r="F6" s="417" t="s">
        <v>33</v>
      </c>
      <c r="G6" s="417" t="s">
        <v>405</v>
      </c>
      <c r="H6" s="418" t="s">
        <v>33</v>
      </c>
      <c r="I6" s="419" t="s">
        <v>405</v>
      </c>
      <c r="J6" s="419" t="s">
        <v>33</v>
      </c>
      <c r="K6" s="417" t="s">
        <v>405</v>
      </c>
      <c r="L6" s="417" t="s">
        <v>33</v>
      </c>
      <c r="M6" s="414"/>
      <c r="N6" s="2006"/>
      <c r="O6" s="2006"/>
    </row>
    <row r="7" spans="1:15" ht="13.5">
      <c r="A7" s="414"/>
      <c r="B7" s="420" t="s">
        <v>304</v>
      </c>
      <c r="C7" s="421">
        <v>554334</v>
      </c>
      <c r="D7" s="421">
        <v>35605250562</v>
      </c>
      <c r="E7" s="421">
        <v>7868</v>
      </c>
      <c r="F7" s="421">
        <v>3281253966</v>
      </c>
      <c r="G7" s="421">
        <v>8669</v>
      </c>
      <c r="H7" s="422">
        <v>421920000</v>
      </c>
      <c r="I7" s="423">
        <v>109196</v>
      </c>
      <c r="J7" s="423">
        <v>921193534</v>
      </c>
      <c r="K7" s="421">
        <v>125733</v>
      </c>
      <c r="L7" s="421">
        <v>4624367500</v>
      </c>
      <c r="M7" s="424"/>
      <c r="N7" s="2007"/>
      <c r="O7" s="2007"/>
    </row>
    <row r="8" spans="1:15" ht="13.5">
      <c r="A8" s="414"/>
      <c r="B8" s="425" t="s">
        <v>419</v>
      </c>
      <c r="C8" s="421">
        <v>573338</v>
      </c>
      <c r="D8" s="421">
        <v>37095852241</v>
      </c>
      <c r="E8" s="421">
        <v>7813</v>
      </c>
      <c r="F8" s="421">
        <v>3252342093</v>
      </c>
      <c r="G8" s="421">
        <v>8509</v>
      </c>
      <c r="H8" s="422">
        <v>413470000</v>
      </c>
      <c r="I8" s="423">
        <v>93662</v>
      </c>
      <c r="J8" s="423">
        <v>744000816</v>
      </c>
      <c r="K8" s="421">
        <v>109984</v>
      </c>
      <c r="L8" s="421">
        <v>4409812909</v>
      </c>
      <c r="M8" s="424"/>
      <c r="N8" s="2007"/>
      <c r="O8" s="2007"/>
    </row>
    <row r="9" spans="1:15" ht="13.5">
      <c r="A9" s="414"/>
      <c r="B9" s="425" t="s">
        <v>269</v>
      </c>
      <c r="C9" s="421">
        <v>604880</v>
      </c>
      <c r="D9" s="421">
        <v>39122692377</v>
      </c>
      <c r="E9" s="421">
        <v>7449</v>
      </c>
      <c r="F9" s="421">
        <v>3098094382</v>
      </c>
      <c r="G9" s="421">
        <v>8571</v>
      </c>
      <c r="H9" s="422">
        <v>420380000</v>
      </c>
      <c r="I9" s="423">
        <v>90690</v>
      </c>
      <c r="J9" s="423">
        <v>715475847</v>
      </c>
      <c r="K9" s="421">
        <v>106710</v>
      </c>
      <c r="L9" s="421">
        <v>4233950229</v>
      </c>
      <c r="M9" s="424"/>
      <c r="N9" s="2007"/>
      <c r="O9" s="2007"/>
    </row>
    <row r="10" spans="1:15" ht="13.5">
      <c r="A10" s="414"/>
      <c r="B10" s="425" t="s">
        <v>270</v>
      </c>
      <c r="C10" s="421">
        <v>630947</v>
      </c>
      <c r="D10" s="421">
        <v>39979726328</v>
      </c>
      <c r="E10" s="421">
        <v>7180</v>
      </c>
      <c r="F10" s="421">
        <v>3000102971</v>
      </c>
      <c r="G10" s="421">
        <v>8329</v>
      </c>
      <c r="H10" s="426">
        <v>409170000</v>
      </c>
      <c r="I10" s="423">
        <v>90312</v>
      </c>
      <c r="J10" s="423">
        <v>699824985</v>
      </c>
      <c r="K10" s="421">
        <v>105821</v>
      </c>
      <c r="L10" s="421">
        <v>4109097956</v>
      </c>
      <c r="M10" s="424"/>
      <c r="N10" s="2007"/>
      <c r="O10" s="2007"/>
    </row>
    <row r="11" spans="1:15" ht="13.5">
      <c r="A11" s="414"/>
      <c r="B11" s="371" t="s">
        <v>271</v>
      </c>
      <c r="C11" s="1994">
        <v>679257</v>
      </c>
      <c r="D11" s="1994">
        <v>42061087416</v>
      </c>
      <c r="E11" s="1994">
        <v>6797</v>
      </c>
      <c r="F11" s="1994">
        <v>2813083834</v>
      </c>
      <c r="G11" s="1994">
        <v>8217</v>
      </c>
      <c r="H11" s="1995">
        <v>398945000</v>
      </c>
      <c r="I11" s="2002">
        <v>56827</v>
      </c>
      <c r="J11" s="2002">
        <v>511572654</v>
      </c>
      <c r="K11" s="1994">
        <v>71841</v>
      </c>
      <c r="L11" s="1994">
        <v>3723601488</v>
      </c>
      <c r="M11" s="2009"/>
      <c r="N11" s="2007"/>
      <c r="O11" s="2007"/>
    </row>
    <row r="12" spans="1:15" ht="13.5">
      <c r="A12" s="414"/>
      <c r="B12" s="409" t="s">
        <v>307</v>
      </c>
      <c r="C12" s="360">
        <v>627815</v>
      </c>
      <c r="D12" s="360">
        <v>38503740184</v>
      </c>
      <c r="E12" s="360">
        <v>5567</v>
      </c>
      <c r="F12" s="360">
        <v>2295789778</v>
      </c>
      <c r="G12" s="360">
        <v>7536</v>
      </c>
      <c r="H12" s="361">
        <v>356040000</v>
      </c>
      <c r="I12" s="2003">
        <v>34803</v>
      </c>
      <c r="J12" s="2003">
        <v>48049643</v>
      </c>
      <c r="K12" s="360">
        <v>47906</v>
      </c>
      <c r="L12" s="360">
        <v>2699879421</v>
      </c>
      <c r="M12" s="409"/>
      <c r="N12" s="2007"/>
      <c r="O12" s="2007"/>
    </row>
    <row r="13" spans="1:15" ht="13.5">
      <c r="A13" s="414"/>
      <c r="B13" s="409" t="s">
        <v>308</v>
      </c>
      <c r="C13" s="360">
        <v>34044</v>
      </c>
      <c r="D13" s="360">
        <v>2026220462</v>
      </c>
      <c r="E13" s="360">
        <v>225</v>
      </c>
      <c r="F13" s="360">
        <v>94261720</v>
      </c>
      <c r="G13" s="360">
        <v>443</v>
      </c>
      <c r="H13" s="361">
        <v>22150000</v>
      </c>
      <c r="I13" s="2003">
        <v>1723</v>
      </c>
      <c r="J13" s="2003">
        <v>2184492</v>
      </c>
      <c r="K13" s="360">
        <v>2391</v>
      </c>
      <c r="L13" s="360">
        <v>118596212</v>
      </c>
      <c r="M13" s="409"/>
      <c r="N13" s="2007"/>
      <c r="O13" s="2007"/>
    </row>
    <row r="14" spans="1:15" ht="13.5">
      <c r="A14" s="414"/>
      <c r="B14" s="409" t="s">
        <v>36</v>
      </c>
      <c r="C14" s="360">
        <v>661859</v>
      </c>
      <c r="D14" s="360">
        <v>40529960646</v>
      </c>
      <c r="E14" s="360">
        <v>5792</v>
      </c>
      <c r="F14" s="360">
        <v>2390051498</v>
      </c>
      <c r="G14" s="360">
        <v>7979</v>
      </c>
      <c r="H14" s="361">
        <v>378190000</v>
      </c>
      <c r="I14" s="2003">
        <v>36526</v>
      </c>
      <c r="J14" s="2003">
        <v>50234135</v>
      </c>
      <c r="K14" s="360">
        <v>50297</v>
      </c>
      <c r="L14" s="360">
        <v>2818475633</v>
      </c>
      <c r="M14" s="409"/>
      <c r="N14" s="2007"/>
      <c r="O14" s="2007"/>
    </row>
    <row r="15" spans="1:15" ht="13.5">
      <c r="A15" s="414"/>
      <c r="B15" s="409" t="s">
        <v>38</v>
      </c>
      <c r="C15" s="360">
        <v>17398</v>
      </c>
      <c r="D15" s="360">
        <v>1531126770</v>
      </c>
      <c r="E15" s="360">
        <v>1005</v>
      </c>
      <c r="F15" s="360">
        <v>423032336</v>
      </c>
      <c r="G15" s="360">
        <v>238</v>
      </c>
      <c r="H15" s="361">
        <v>20755000</v>
      </c>
      <c r="I15" s="2003">
        <v>20301</v>
      </c>
      <c r="J15" s="2003">
        <v>461338519</v>
      </c>
      <c r="K15" s="360">
        <v>21544</v>
      </c>
      <c r="L15" s="360">
        <v>905125855</v>
      </c>
      <c r="M15" s="409"/>
      <c r="N15" s="2007"/>
      <c r="O15" s="2007"/>
    </row>
    <row r="16" spans="1:15" ht="13.5">
      <c r="A16" s="414"/>
      <c r="B16" s="414"/>
      <c r="C16" s="421"/>
      <c r="D16" s="421"/>
      <c r="E16" s="421"/>
      <c r="F16" s="421"/>
      <c r="G16" s="421"/>
      <c r="H16" s="422"/>
      <c r="I16" s="423"/>
      <c r="J16" s="423"/>
      <c r="K16" s="421"/>
      <c r="L16" s="421"/>
      <c r="M16" s="414"/>
      <c r="N16" s="2007"/>
      <c r="O16" s="2007"/>
    </row>
    <row r="17" spans="1:15" ht="11.25" customHeight="1">
      <c r="A17" s="427">
        <v>1</v>
      </c>
      <c r="B17" s="428" t="s">
        <v>40</v>
      </c>
      <c r="C17" s="373">
        <v>186607</v>
      </c>
      <c r="D17" s="373">
        <v>11497754045</v>
      </c>
      <c r="E17" s="373">
        <v>1794</v>
      </c>
      <c r="F17" s="373">
        <v>722167189</v>
      </c>
      <c r="G17" s="373">
        <v>2157</v>
      </c>
      <c r="H17" s="373">
        <v>107850000</v>
      </c>
      <c r="I17" s="429">
        <v>0</v>
      </c>
      <c r="J17" s="429">
        <v>0</v>
      </c>
      <c r="K17" s="373">
        <v>3951</v>
      </c>
      <c r="L17" s="1997">
        <v>830017189</v>
      </c>
      <c r="M17" s="428"/>
      <c r="N17" s="2008"/>
      <c r="O17" s="2007"/>
    </row>
    <row r="18" spans="1:15" ht="11.25" customHeight="1">
      <c r="A18" s="427">
        <v>2</v>
      </c>
      <c r="B18" s="428" t="s">
        <v>41</v>
      </c>
      <c r="C18" s="373">
        <v>61849</v>
      </c>
      <c r="D18" s="373">
        <v>3996552765</v>
      </c>
      <c r="E18" s="373">
        <v>683</v>
      </c>
      <c r="F18" s="373">
        <v>285836000</v>
      </c>
      <c r="G18" s="373">
        <v>768</v>
      </c>
      <c r="H18" s="373">
        <v>38400000</v>
      </c>
      <c r="I18" s="429">
        <v>193</v>
      </c>
      <c r="J18" s="429">
        <v>122463</v>
      </c>
      <c r="K18" s="373">
        <v>1644</v>
      </c>
      <c r="L18" s="1997">
        <v>324358463</v>
      </c>
      <c r="M18" s="428"/>
      <c r="N18" s="2008"/>
      <c r="O18" s="2007"/>
    </row>
    <row r="19" spans="1:15" ht="11.25" customHeight="1">
      <c r="A19" s="427">
        <v>3</v>
      </c>
      <c r="B19" s="428" t="s">
        <v>42</v>
      </c>
      <c r="C19" s="373">
        <v>60103</v>
      </c>
      <c r="D19" s="373">
        <v>3505169402</v>
      </c>
      <c r="E19" s="373">
        <v>562</v>
      </c>
      <c r="F19" s="373">
        <v>235290000</v>
      </c>
      <c r="G19" s="373">
        <v>745</v>
      </c>
      <c r="H19" s="373">
        <v>22350000</v>
      </c>
      <c r="I19" s="429">
        <v>20757</v>
      </c>
      <c r="J19" s="429">
        <v>28889319</v>
      </c>
      <c r="K19" s="373">
        <v>22064</v>
      </c>
      <c r="L19" s="1997">
        <v>286529319</v>
      </c>
      <c r="M19" s="428"/>
      <c r="N19" s="2008"/>
      <c r="O19" s="2007"/>
    </row>
    <row r="20" spans="1:15" ht="11.25" customHeight="1">
      <c r="A20" s="427">
        <v>4</v>
      </c>
      <c r="B20" s="428" t="s">
        <v>43</v>
      </c>
      <c r="C20" s="373">
        <v>33167</v>
      </c>
      <c r="D20" s="373">
        <v>1946517616</v>
      </c>
      <c r="E20" s="373">
        <v>275</v>
      </c>
      <c r="F20" s="373">
        <v>114470000</v>
      </c>
      <c r="G20" s="373">
        <v>408</v>
      </c>
      <c r="H20" s="373">
        <v>20400000</v>
      </c>
      <c r="I20" s="429">
        <v>175</v>
      </c>
      <c r="J20" s="429">
        <v>72793</v>
      </c>
      <c r="K20" s="373">
        <v>858</v>
      </c>
      <c r="L20" s="1997">
        <v>134942793</v>
      </c>
      <c r="M20" s="428"/>
      <c r="N20" s="2008"/>
      <c r="O20" s="2007"/>
    </row>
    <row r="21" spans="1:15" ht="11.25" customHeight="1">
      <c r="A21" s="427">
        <v>5</v>
      </c>
      <c r="B21" s="428" t="s">
        <v>44</v>
      </c>
      <c r="C21" s="373">
        <v>54874</v>
      </c>
      <c r="D21" s="373">
        <v>2969713539</v>
      </c>
      <c r="E21" s="373">
        <v>444</v>
      </c>
      <c r="F21" s="373">
        <v>185562000</v>
      </c>
      <c r="G21" s="373">
        <v>531</v>
      </c>
      <c r="H21" s="373">
        <v>26550000</v>
      </c>
      <c r="I21" s="429">
        <v>264</v>
      </c>
      <c r="J21" s="429">
        <v>123519</v>
      </c>
      <c r="K21" s="373">
        <v>1239</v>
      </c>
      <c r="L21" s="1997">
        <v>212235519</v>
      </c>
      <c r="M21" s="428"/>
      <c r="N21" s="2008"/>
      <c r="O21" s="2007"/>
    </row>
    <row r="22" spans="1:15" ht="11.25" customHeight="1">
      <c r="A22" s="427">
        <v>6</v>
      </c>
      <c r="B22" s="428" t="s">
        <v>45</v>
      </c>
      <c r="C22" s="373">
        <v>6772</v>
      </c>
      <c r="D22" s="373">
        <v>379903905</v>
      </c>
      <c r="E22" s="373">
        <v>52</v>
      </c>
      <c r="F22" s="373">
        <v>21778000</v>
      </c>
      <c r="G22" s="373">
        <v>70</v>
      </c>
      <c r="H22" s="373">
        <v>3500000</v>
      </c>
      <c r="I22" s="429">
        <v>6</v>
      </c>
      <c r="J22" s="429">
        <v>1645</v>
      </c>
      <c r="K22" s="373">
        <v>128</v>
      </c>
      <c r="L22" s="1997">
        <v>25279645</v>
      </c>
      <c r="M22" s="428"/>
      <c r="N22" s="2008"/>
      <c r="O22" s="2007"/>
    </row>
    <row r="23" spans="1:15" ht="11.25" customHeight="1">
      <c r="A23" s="427">
        <v>7</v>
      </c>
      <c r="B23" s="428" t="s">
        <v>46</v>
      </c>
      <c r="C23" s="373">
        <v>10403</v>
      </c>
      <c r="D23" s="373">
        <v>563976565</v>
      </c>
      <c r="E23" s="373">
        <v>84</v>
      </c>
      <c r="F23" s="373">
        <v>35100000</v>
      </c>
      <c r="G23" s="373">
        <v>120</v>
      </c>
      <c r="H23" s="373">
        <v>6000000</v>
      </c>
      <c r="I23" s="429">
        <v>3857</v>
      </c>
      <c r="J23" s="429">
        <v>5766069</v>
      </c>
      <c r="K23" s="373">
        <v>4061</v>
      </c>
      <c r="L23" s="1997">
        <v>46866069</v>
      </c>
      <c r="M23" s="428"/>
      <c r="N23" s="2008"/>
      <c r="O23" s="2007"/>
    </row>
    <row r="24" spans="1:15" ht="11.25" customHeight="1">
      <c r="A24" s="427">
        <v>8</v>
      </c>
      <c r="B24" s="428" t="s">
        <v>47</v>
      </c>
      <c r="C24" s="373">
        <v>22170</v>
      </c>
      <c r="D24" s="373">
        <v>1306412414</v>
      </c>
      <c r="E24" s="373">
        <v>212</v>
      </c>
      <c r="F24" s="373">
        <v>88830000</v>
      </c>
      <c r="G24" s="373">
        <v>293</v>
      </c>
      <c r="H24" s="373">
        <v>8790000</v>
      </c>
      <c r="I24" s="429">
        <v>66</v>
      </c>
      <c r="J24" s="429">
        <v>34783</v>
      </c>
      <c r="K24" s="373">
        <v>571</v>
      </c>
      <c r="L24" s="1997">
        <v>97654783</v>
      </c>
      <c r="M24" s="428"/>
      <c r="N24" s="2008"/>
      <c r="O24" s="2007"/>
    </row>
    <row r="25" spans="1:15" ht="11.25" customHeight="1">
      <c r="A25" s="427">
        <v>9</v>
      </c>
      <c r="B25" s="428" t="s">
        <v>48</v>
      </c>
      <c r="C25" s="373">
        <v>4142</v>
      </c>
      <c r="D25" s="373">
        <v>269031610</v>
      </c>
      <c r="E25" s="373">
        <v>22</v>
      </c>
      <c r="F25" s="373">
        <v>9210000</v>
      </c>
      <c r="G25" s="373">
        <v>55</v>
      </c>
      <c r="H25" s="373">
        <v>2750000</v>
      </c>
      <c r="I25" s="429">
        <v>3377</v>
      </c>
      <c r="J25" s="429">
        <v>4772995</v>
      </c>
      <c r="K25" s="373">
        <v>3454</v>
      </c>
      <c r="L25" s="1997">
        <v>16732995</v>
      </c>
      <c r="M25" s="428"/>
      <c r="N25" s="2008"/>
      <c r="O25" s="2007"/>
    </row>
    <row r="26" spans="1:15" s="430" customFormat="1" ht="11.25" customHeight="1">
      <c r="A26" s="427">
        <v>11</v>
      </c>
      <c r="B26" s="428" t="s">
        <v>50</v>
      </c>
      <c r="C26" s="373">
        <v>27369</v>
      </c>
      <c r="D26" s="373">
        <v>1895000134</v>
      </c>
      <c r="E26" s="373">
        <v>272</v>
      </c>
      <c r="F26" s="373">
        <v>113744000</v>
      </c>
      <c r="G26" s="373">
        <v>401</v>
      </c>
      <c r="H26" s="373">
        <v>20050000</v>
      </c>
      <c r="I26" s="429">
        <v>102</v>
      </c>
      <c r="J26" s="429">
        <v>40707</v>
      </c>
      <c r="K26" s="373">
        <v>775</v>
      </c>
      <c r="L26" s="1997">
        <v>133834707</v>
      </c>
      <c r="M26" s="428"/>
      <c r="N26" s="2008"/>
      <c r="O26" s="2007"/>
    </row>
    <row r="27" spans="1:15" ht="15" customHeight="1">
      <c r="A27" s="427">
        <v>13</v>
      </c>
      <c r="B27" s="428" t="s">
        <v>51</v>
      </c>
      <c r="C27" s="373">
        <v>6170</v>
      </c>
      <c r="D27" s="373">
        <v>401721356</v>
      </c>
      <c r="E27" s="373">
        <v>19</v>
      </c>
      <c r="F27" s="373">
        <v>7980000</v>
      </c>
      <c r="G27" s="373">
        <v>74</v>
      </c>
      <c r="H27" s="373">
        <v>3700000</v>
      </c>
      <c r="I27" s="429">
        <v>5710</v>
      </c>
      <c r="J27" s="429">
        <v>8002218</v>
      </c>
      <c r="K27" s="373">
        <v>5803</v>
      </c>
      <c r="L27" s="1997">
        <v>19682218</v>
      </c>
      <c r="M27" s="428"/>
      <c r="N27" s="2008"/>
      <c r="O27" s="2007"/>
    </row>
    <row r="28" spans="1:15" ht="11.25" customHeight="1">
      <c r="A28" s="427">
        <v>14</v>
      </c>
      <c r="B28" s="428" t="s">
        <v>52</v>
      </c>
      <c r="C28" s="373">
        <v>5876</v>
      </c>
      <c r="D28" s="373">
        <v>368244786</v>
      </c>
      <c r="E28" s="373">
        <v>39</v>
      </c>
      <c r="F28" s="373">
        <v>17163911</v>
      </c>
      <c r="G28" s="373">
        <v>88</v>
      </c>
      <c r="H28" s="373">
        <v>4400000</v>
      </c>
      <c r="I28" s="429">
        <v>27</v>
      </c>
      <c r="J28" s="429">
        <v>117366</v>
      </c>
      <c r="K28" s="373">
        <v>154</v>
      </c>
      <c r="L28" s="1997">
        <v>21681277</v>
      </c>
      <c r="M28" s="428"/>
      <c r="N28" s="2008"/>
      <c r="O28" s="2007"/>
    </row>
    <row r="29" spans="1:15" ht="11.25" customHeight="1">
      <c r="A29" s="427">
        <v>15</v>
      </c>
      <c r="B29" s="428" t="s">
        <v>309</v>
      </c>
      <c r="C29" s="373">
        <v>23729</v>
      </c>
      <c r="D29" s="373">
        <v>1414495363</v>
      </c>
      <c r="E29" s="373">
        <v>189</v>
      </c>
      <c r="F29" s="373">
        <v>80349234</v>
      </c>
      <c r="G29" s="373">
        <v>297</v>
      </c>
      <c r="H29" s="373">
        <v>14850000</v>
      </c>
      <c r="I29" s="429">
        <v>0</v>
      </c>
      <c r="J29" s="429">
        <v>0</v>
      </c>
      <c r="K29" s="373">
        <v>486</v>
      </c>
      <c r="L29" s="1997">
        <v>95199234</v>
      </c>
      <c r="M29" s="428"/>
      <c r="N29" s="2008"/>
      <c r="O29" s="2007"/>
    </row>
    <row r="30" spans="1:15" ht="11.25" customHeight="1">
      <c r="A30" s="427">
        <v>16</v>
      </c>
      <c r="B30" s="428" t="s">
        <v>54</v>
      </c>
      <c r="C30" s="373">
        <v>9065</v>
      </c>
      <c r="D30" s="373">
        <v>679397238</v>
      </c>
      <c r="E30" s="373">
        <v>73</v>
      </c>
      <c r="F30" s="373">
        <v>30408346</v>
      </c>
      <c r="G30" s="373">
        <v>117</v>
      </c>
      <c r="H30" s="373">
        <v>5850000</v>
      </c>
      <c r="I30" s="429">
        <v>55</v>
      </c>
      <c r="J30" s="429">
        <v>20851</v>
      </c>
      <c r="K30" s="373">
        <v>245</v>
      </c>
      <c r="L30" s="1997">
        <v>36279197</v>
      </c>
      <c r="M30" s="428"/>
      <c r="N30" s="2008"/>
      <c r="O30" s="2007"/>
    </row>
    <row r="31" spans="1:15" ht="11.25" customHeight="1">
      <c r="A31" s="427">
        <v>17</v>
      </c>
      <c r="B31" s="428" t="s">
        <v>55</v>
      </c>
      <c r="C31" s="373">
        <v>10339</v>
      </c>
      <c r="D31" s="373">
        <v>686829349</v>
      </c>
      <c r="E31" s="373">
        <v>100</v>
      </c>
      <c r="F31" s="373">
        <v>41880000</v>
      </c>
      <c r="G31" s="373">
        <v>152</v>
      </c>
      <c r="H31" s="373">
        <v>7600000</v>
      </c>
      <c r="I31" s="429">
        <v>28</v>
      </c>
      <c r="J31" s="429">
        <v>11339</v>
      </c>
      <c r="K31" s="373">
        <v>280</v>
      </c>
      <c r="L31" s="1997">
        <v>49491339</v>
      </c>
      <c r="M31" s="428"/>
      <c r="N31" s="2008"/>
      <c r="O31" s="2007"/>
    </row>
    <row r="32" spans="1:15" ht="11.25" customHeight="1">
      <c r="A32" s="427">
        <v>18</v>
      </c>
      <c r="B32" s="428" t="s">
        <v>56</v>
      </c>
      <c r="C32" s="373">
        <v>20193</v>
      </c>
      <c r="D32" s="373">
        <v>1209376291</v>
      </c>
      <c r="E32" s="373">
        <v>113</v>
      </c>
      <c r="F32" s="373">
        <v>47658309</v>
      </c>
      <c r="G32" s="373">
        <v>219</v>
      </c>
      <c r="H32" s="373">
        <v>10950000</v>
      </c>
      <c r="I32" s="429">
        <v>0</v>
      </c>
      <c r="J32" s="429">
        <v>0</v>
      </c>
      <c r="K32" s="373">
        <v>332</v>
      </c>
      <c r="L32" s="1997">
        <v>58608309</v>
      </c>
      <c r="M32" s="428"/>
      <c r="N32" s="2008"/>
      <c r="O32" s="2007"/>
    </row>
    <row r="33" spans="1:15" ht="11.25" customHeight="1">
      <c r="A33" s="427">
        <v>19</v>
      </c>
      <c r="B33" s="428" t="s">
        <v>57</v>
      </c>
      <c r="C33" s="373">
        <v>7072</v>
      </c>
      <c r="D33" s="373">
        <v>433264048</v>
      </c>
      <c r="E33" s="373">
        <v>42</v>
      </c>
      <c r="F33" s="373">
        <v>17536940</v>
      </c>
      <c r="G33" s="373">
        <v>84</v>
      </c>
      <c r="H33" s="373">
        <v>4200000</v>
      </c>
      <c r="I33" s="429">
        <v>12</v>
      </c>
      <c r="J33" s="429">
        <v>4670</v>
      </c>
      <c r="K33" s="373">
        <v>138</v>
      </c>
      <c r="L33" s="1997">
        <v>21741610</v>
      </c>
      <c r="M33" s="428"/>
      <c r="N33" s="2008"/>
      <c r="O33" s="2007"/>
    </row>
    <row r="34" spans="1:15" ht="11.25" customHeight="1">
      <c r="A34" s="427">
        <v>20</v>
      </c>
      <c r="B34" s="428" t="s">
        <v>58</v>
      </c>
      <c r="C34" s="373">
        <v>8977</v>
      </c>
      <c r="D34" s="373">
        <v>634935325</v>
      </c>
      <c r="E34" s="373">
        <v>75</v>
      </c>
      <c r="F34" s="373">
        <v>31334000</v>
      </c>
      <c r="G34" s="373">
        <v>96</v>
      </c>
      <c r="H34" s="373">
        <v>4800000</v>
      </c>
      <c r="I34" s="429">
        <v>37</v>
      </c>
      <c r="J34" s="429">
        <v>13067</v>
      </c>
      <c r="K34" s="373">
        <v>208</v>
      </c>
      <c r="L34" s="1997">
        <v>36147067</v>
      </c>
      <c r="M34" s="428"/>
      <c r="N34" s="2008"/>
      <c r="O34" s="2007"/>
    </row>
    <row r="35" spans="1:15" s="430" customFormat="1" ht="11.25" customHeight="1">
      <c r="A35" s="427">
        <v>21</v>
      </c>
      <c r="B35" s="428" t="s">
        <v>59</v>
      </c>
      <c r="C35" s="373">
        <v>5874</v>
      </c>
      <c r="D35" s="373">
        <v>357723356</v>
      </c>
      <c r="E35" s="373">
        <v>48</v>
      </c>
      <c r="F35" s="373">
        <v>19400410</v>
      </c>
      <c r="G35" s="373">
        <v>67</v>
      </c>
      <c r="H35" s="373">
        <v>3350000</v>
      </c>
      <c r="I35" s="429">
        <v>10</v>
      </c>
      <c r="J35" s="429">
        <v>1932</v>
      </c>
      <c r="K35" s="373">
        <v>125</v>
      </c>
      <c r="L35" s="1997">
        <v>22752342</v>
      </c>
      <c r="M35" s="428"/>
      <c r="N35" s="2008"/>
      <c r="O35" s="2007"/>
    </row>
    <row r="36" spans="1:15" ht="11.25" customHeight="1">
      <c r="A36" s="427">
        <v>22</v>
      </c>
      <c r="B36" s="428" t="s">
        <v>310</v>
      </c>
      <c r="C36" s="373">
        <v>3158</v>
      </c>
      <c r="D36" s="373">
        <v>192534203</v>
      </c>
      <c r="E36" s="373">
        <v>23</v>
      </c>
      <c r="F36" s="373">
        <v>9330220</v>
      </c>
      <c r="G36" s="373">
        <v>40</v>
      </c>
      <c r="H36" s="373">
        <v>2000000</v>
      </c>
      <c r="I36" s="429">
        <v>0</v>
      </c>
      <c r="J36" s="429">
        <v>0</v>
      </c>
      <c r="K36" s="373">
        <v>63</v>
      </c>
      <c r="L36" s="1997">
        <v>11330220</v>
      </c>
      <c r="M36" s="428"/>
      <c r="N36" s="2008"/>
      <c r="O36" s="2007"/>
    </row>
    <row r="37" spans="1:15" ht="15" customHeight="1">
      <c r="A37" s="427">
        <v>24</v>
      </c>
      <c r="B37" s="428" t="s">
        <v>148</v>
      </c>
      <c r="C37" s="373">
        <v>3992</v>
      </c>
      <c r="D37" s="373">
        <v>256082058</v>
      </c>
      <c r="E37" s="373">
        <v>30</v>
      </c>
      <c r="F37" s="373">
        <v>12554000</v>
      </c>
      <c r="G37" s="373">
        <v>38</v>
      </c>
      <c r="H37" s="373">
        <v>1900000</v>
      </c>
      <c r="I37" s="429">
        <v>7</v>
      </c>
      <c r="J37" s="429">
        <v>5500</v>
      </c>
      <c r="K37" s="373">
        <v>75</v>
      </c>
      <c r="L37" s="1997">
        <v>14459500</v>
      </c>
      <c r="M37" s="428"/>
      <c r="N37" s="2008"/>
      <c r="O37" s="2007"/>
    </row>
    <row r="38" spans="1:15" ht="11.25" customHeight="1">
      <c r="A38" s="427">
        <v>27</v>
      </c>
      <c r="B38" s="428" t="s">
        <v>149</v>
      </c>
      <c r="C38" s="373">
        <v>2596</v>
      </c>
      <c r="D38" s="373">
        <v>165172061</v>
      </c>
      <c r="E38" s="373">
        <v>20</v>
      </c>
      <c r="F38" s="373">
        <v>8790000</v>
      </c>
      <c r="G38" s="373">
        <v>35</v>
      </c>
      <c r="H38" s="373">
        <v>1750000</v>
      </c>
      <c r="I38" s="429">
        <v>11</v>
      </c>
      <c r="J38" s="429">
        <v>4173</v>
      </c>
      <c r="K38" s="373">
        <v>66</v>
      </c>
      <c r="L38" s="1997">
        <v>10544173</v>
      </c>
      <c r="M38" s="428"/>
      <c r="N38" s="2008"/>
      <c r="O38" s="2007"/>
    </row>
    <row r="39" spans="1:15" s="430" customFormat="1" ht="11.25" customHeight="1">
      <c r="A39" s="427">
        <v>31</v>
      </c>
      <c r="B39" s="428" t="s">
        <v>62</v>
      </c>
      <c r="C39" s="373">
        <v>3630</v>
      </c>
      <c r="D39" s="373">
        <v>247035619</v>
      </c>
      <c r="E39" s="373">
        <v>25</v>
      </c>
      <c r="F39" s="373">
        <v>10410000</v>
      </c>
      <c r="G39" s="373">
        <v>52</v>
      </c>
      <c r="H39" s="373">
        <v>2600000</v>
      </c>
      <c r="I39" s="429">
        <v>16</v>
      </c>
      <c r="J39" s="429">
        <v>3770</v>
      </c>
      <c r="K39" s="373">
        <v>93</v>
      </c>
      <c r="L39" s="1997">
        <v>13013770</v>
      </c>
      <c r="M39" s="428"/>
      <c r="N39" s="2008"/>
      <c r="O39" s="2007"/>
    </row>
    <row r="40" spans="1:15" ht="11.25" customHeight="1">
      <c r="A40" s="427">
        <v>32</v>
      </c>
      <c r="B40" s="428" t="s">
        <v>63</v>
      </c>
      <c r="C40" s="373">
        <v>4002</v>
      </c>
      <c r="D40" s="373">
        <v>266989567</v>
      </c>
      <c r="E40" s="373">
        <v>36</v>
      </c>
      <c r="F40" s="373">
        <v>15182030</v>
      </c>
      <c r="G40" s="373">
        <v>65</v>
      </c>
      <c r="H40" s="373">
        <v>3250000</v>
      </c>
      <c r="I40" s="429">
        <v>26</v>
      </c>
      <c r="J40" s="429">
        <v>12239</v>
      </c>
      <c r="K40" s="373">
        <v>127</v>
      </c>
      <c r="L40" s="1997">
        <v>18444269</v>
      </c>
      <c r="M40" s="428"/>
      <c r="N40" s="2008"/>
      <c r="O40" s="2007"/>
    </row>
    <row r="41" spans="1:15" ht="11.25" customHeight="1">
      <c r="A41" s="427">
        <v>37</v>
      </c>
      <c r="B41" s="428" t="s">
        <v>64</v>
      </c>
      <c r="C41" s="373">
        <v>1768</v>
      </c>
      <c r="D41" s="373">
        <v>111972670</v>
      </c>
      <c r="E41" s="373">
        <v>10</v>
      </c>
      <c r="F41" s="373">
        <v>4170000</v>
      </c>
      <c r="G41" s="373">
        <v>21</v>
      </c>
      <c r="H41" s="373">
        <v>1050000</v>
      </c>
      <c r="I41" s="429">
        <v>0</v>
      </c>
      <c r="J41" s="429">
        <v>0</v>
      </c>
      <c r="K41" s="373">
        <v>31</v>
      </c>
      <c r="L41" s="1997">
        <v>5220000</v>
      </c>
      <c r="M41" s="428"/>
      <c r="N41" s="2008"/>
      <c r="O41" s="2007"/>
    </row>
    <row r="42" spans="1:15" ht="11.25" customHeight="1">
      <c r="A42" s="427">
        <v>39</v>
      </c>
      <c r="B42" s="428" t="s">
        <v>65</v>
      </c>
      <c r="C42" s="373">
        <v>1980</v>
      </c>
      <c r="D42" s="373">
        <v>119266858</v>
      </c>
      <c r="E42" s="373">
        <v>17</v>
      </c>
      <c r="F42" s="373">
        <v>7140000</v>
      </c>
      <c r="G42" s="373">
        <v>24</v>
      </c>
      <c r="H42" s="373">
        <v>1200000</v>
      </c>
      <c r="I42" s="429">
        <v>992</v>
      </c>
      <c r="J42" s="429">
        <v>1349258</v>
      </c>
      <c r="K42" s="373">
        <v>1033</v>
      </c>
      <c r="L42" s="1997">
        <v>9689258</v>
      </c>
      <c r="M42" s="428"/>
      <c r="N42" s="2008"/>
      <c r="O42" s="2007"/>
    </row>
    <row r="43" spans="1:15" ht="11.25" customHeight="1">
      <c r="A43" s="427">
        <v>40</v>
      </c>
      <c r="B43" s="428" t="s">
        <v>311</v>
      </c>
      <c r="C43" s="373">
        <v>1276</v>
      </c>
      <c r="D43" s="373">
        <v>86097222</v>
      </c>
      <c r="E43" s="373">
        <v>5</v>
      </c>
      <c r="F43" s="373">
        <v>2100000</v>
      </c>
      <c r="G43" s="373">
        <v>19</v>
      </c>
      <c r="H43" s="373">
        <v>950000</v>
      </c>
      <c r="I43" s="429">
        <v>674</v>
      </c>
      <c r="J43" s="429">
        <v>811090</v>
      </c>
      <c r="K43" s="373">
        <v>698</v>
      </c>
      <c r="L43" s="1997">
        <v>3861090</v>
      </c>
      <c r="M43" s="428"/>
      <c r="N43" s="2008"/>
      <c r="O43" s="2007"/>
    </row>
    <row r="44" spans="1:15" s="430" customFormat="1" ht="11.25" customHeight="1">
      <c r="A44" s="427">
        <v>42</v>
      </c>
      <c r="B44" s="428" t="s">
        <v>66</v>
      </c>
      <c r="C44" s="373">
        <v>3591</v>
      </c>
      <c r="D44" s="373">
        <v>209475996</v>
      </c>
      <c r="E44" s="373">
        <v>35</v>
      </c>
      <c r="F44" s="373">
        <v>14578000</v>
      </c>
      <c r="G44" s="373">
        <v>55</v>
      </c>
      <c r="H44" s="373">
        <v>2750000</v>
      </c>
      <c r="I44" s="429">
        <v>4</v>
      </c>
      <c r="J44" s="429">
        <v>3962</v>
      </c>
      <c r="K44" s="373">
        <v>94</v>
      </c>
      <c r="L44" s="1997">
        <v>17331962</v>
      </c>
      <c r="M44" s="428"/>
      <c r="N44" s="2008"/>
      <c r="O44" s="2007"/>
    </row>
    <row r="45" spans="1:15" ht="11.25" customHeight="1">
      <c r="A45" s="427">
        <v>43</v>
      </c>
      <c r="B45" s="428" t="s">
        <v>312</v>
      </c>
      <c r="C45" s="373">
        <v>9762</v>
      </c>
      <c r="D45" s="373">
        <v>594698270</v>
      </c>
      <c r="E45" s="373">
        <v>82</v>
      </c>
      <c r="F45" s="373">
        <v>31349338</v>
      </c>
      <c r="G45" s="373">
        <v>132</v>
      </c>
      <c r="H45" s="373">
        <v>6600000</v>
      </c>
      <c r="I45" s="429">
        <v>7</v>
      </c>
      <c r="J45" s="429">
        <v>7983</v>
      </c>
      <c r="K45" s="373">
        <v>221</v>
      </c>
      <c r="L45" s="1997">
        <v>37957321</v>
      </c>
      <c r="M45" s="428"/>
      <c r="N45" s="2008"/>
      <c r="O45" s="2007"/>
    </row>
    <row r="46" spans="1:15" ht="11.25" customHeight="1">
      <c r="A46" s="427">
        <v>45</v>
      </c>
      <c r="B46" s="428" t="s">
        <v>67</v>
      </c>
      <c r="C46" s="373">
        <v>2147</v>
      </c>
      <c r="D46" s="373">
        <v>125565953</v>
      </c>
      <c r="E46" s="373">
        <v>17</v>
      </c>
      <c r="F46" s="373">
        <v>7050000</v>
      </c>
      <c r="G46" s="373">
        <v>30</v>
      </c>
      <c r="H46" s="373">
        <v>1500000</v>
      </c>
      <c r="I46" s="429">
        <v>0</v>
      </c>
      <c r="J46" s="429">
        <v>0</v>
      </c>
      <c r="K46" s="373">
        <v>47</v>
      </c>
      <c r="L46" s="1997">
        <v>8550000</v>
      </c>
      <c r="M46" s="428"/>
      <c r="N46" s="2008"/>
      <c r="O46" s="2007"/>
    </row>
    <row r="47" spans="1:15" ht="15" customHeight="1">
      <c r="A47" s="427">
        <v>46</v>
      </c>
      <c r="B47" s="428" t="s">
        <v>68</v>
      </c>
      <c r="C47" s="373">
        <v>3092</v>
      </c>
      <c r="D47" s="373">
        <v>172939097</v>
      </c>
      <c r="E47" s="373">
        <v>7</v>
      </c>
      <c r="F47" s="373">
        <v>2941470</v>
      </c>
      <c r="G47" s="373">
        <v>31</v>
      </c>
      <c r="H47" s="373">
        <v>1550000</v>
      </c>
      <c r="I47" s="429">
        <v>0</v>
      </c>
      <c r="J47" s="429">
        <v>0</v>
      </c>
      <c r="K47" s="373">
        <v>38</v>
      </c>
      <c r="L47" s="1997">
        <v>4491470</v>
      </c>
      <c r="M47" s="428"/>
      <c r="N47" s="2008"/>
      <c r="O47" s="2007"/>
    </row>
    <row r="48" spans="1:15" s="430" customFormat="1" ht="11.25" customHeight="1">
      <c r="A48" s="427">
        <v>50</v>
      </c>
      <c r="B48" s="428" t="s">
        <v>151</v>
      </c>
      <c r="C48" s="373">
        <v>5142</v>
      </c>
      <c r="D48" s="373">
        <v>314035735</v>
      </c>
      <c r="E48" s="373">
        <v>31</v>
      </c>
      <c r="F48" s="373">
        <v>12900950</v>
      </c>
      <c r="G48" s="373">
        <v>74</v>
      </c>
      <c r="H48" s="373">
        <v>3700000</v>
      </c>
      <c r="I48" s="429">
        <v>0</v>
      </c>
      <c r="J48" s="429">
        <v>0</v>
      </c>
      <c r="K48" s="373">
        <v>105</v>
      </c>
      <c r="L48" s="1997">
        <v>16600950</v>
      </c>
      <c r="M48" s="428"/>
      <c r="N48" s="2008"/>
      <c r="O48" s="2007"/>
    </row>
    <row r="49" spans="1:15" ht="11.25" customHeight="1">
      <c r="A49" s="427">
        <v>57</v>
      </c>
      <c r="B49" s="428" t="s">
        <v>152</v>
      </c>
      <c r="C49" s="373">
        <v>4643</v>
      </c>
      <c r="D49" s="373">
        <v>172238566</v>
      </c>
      <c r="E49" s="373">
        <v>14</v>
      </c>
      <c r="F49" s="373">
        <v>5850000</v>
      </c>
      <c r="G49" s="373">
        <v>40</v>
      </c>
      <c r="H49" s="373">
        <v>2000000</v>
      </c>
      <c r="I49" s="429">
        <v>0</v>
      </c>
      <c r="J49" s="429">
        <v>0</v>
      </c>
      <c r="K49" s="373">
        <v>54</v>
      </c>
      <c r="L49" s="1997">
        <v>7850000</v>
      </c>
      <c r="M49" s="428"/>
      <c r="N49" s="2008"/>
      <c r="O49" s="2007"/>
    </row>
    <row r="50" spans="1:15" ht="11.25" customHeight="1">
      <c r="A50" s="427">
        <v>62</v>
      </c>
      <c r="B50" s="428" t="s">
        <v>119</v>
      </c>
      <c r="C50" s="373">
        <v>2161</v>
      </c>
      <c r="D50" s="373">
        <v>156932650</v>
      </c>
      <c r="E50" s="373">
        <v>16</v>
      </c>
      <c r="F50" s="373">
        <v>6720000</v>
      </c>
      <c r="G50" s="373">
        <v>31</v>
      </c>
      <c r="H50" s="373">
        <v>1550000</v>
      </c>
      <c r="I50" s="429">
        <v>0</v>
      </c>
      <c r="J50" s="429">
        <v>0</v>
      </c>
      <c r="K50" s="373">
        <v>47</v>
      </c>
      <c r="L50" s="1997">
        <v>8270000</v>
      </c>
      <c r="M50" s="428"/>
      <c r="N50" s="2008"/>
      <c r="O50" s="2007"/>
    </row>
    <row r="51" spans="1:15" ht="11.25" customHeight="1">
      <c r="A51" s="427">
        <v>65</v>
      </c>
      <c r="B51" s="428" t="s">
        <v>314</v>
      </c>
      <c r="C51" s="373">
        <v>3411</v>
      </c>
      <c r="D51" s="373">
        <v>229043548</v>
      </c>
      <c r="E51" s="373">
        <v>22</v>
      </c>
      <c r="F51" s="373">
        <v>9240000</v>
      </c>
      <c r="G51" s="373">
        <v>37</v>
      </c>
      <c r="H51" s="373">
        <v>1850000</v>
      </c>
      <c r="I51" s="429">
        <v>0</v>
      </c>
      <c r="J51" s="429">
        <v>0</v>
      </c>
      <c r="K51" s="373">
        <v>59</v>
      </c>
      <c r="L51" s="1997">
        <v>11090000</v>
      </c>
      <c r="M51" s="428"/>
      <c r="N51" s="2008"/>
      <c r="O51" s="2007"/>
    </row>
    <row r="52" spans="1:15" ht="11.25" customHeight="1">
      <c r="A52" s="427">
        <v>70</v>
      </c>
      <c r="B52" s="428" t="s">
        <v>153</v>
      </c>
      <c r="C52" s="373">
        <v>4118</v>
      </c>
      <c r="D52" s="373">
        <v>251136373</v>
      </c>
      <c r="E52" s="373">
        <v>29</v>
      </c>
      <c r="F52" s="373">
        <v>12150000</v>
      </c>
      <c r="G52" s="373">
        <v>48</v>
      </c>
      <c r="H52" s="373">
        <v>2400000</v>
      </c>
      <c r="I52" s="429">
        <v>0</v>
      </c>
      <c r="J52" s="429">
        <v>0</v>
      </c>
      <c r="K52" s="373">
        <v>77</v>
      </c>
      <c r="L52" s="1997">
        <v>14550000</v>
      </c>
      <c r="M52" s="428"/>
      <c r="N52" s="2008"/>
      <c r="O52" s="2007"/>
    </row>
    <row r="53" spans="1:15" ht="11.25" customHeight="1">
      <c r="A53" s="427">
        <v>73</v>
      </c>
      <c r="B53" s="428" t="s">
        <v>316</v>
      </c>
      <c r="C53" s="373">
        <v>8249</v>
      </c>
      <c r="D53" s="373">
        <v>518815844</v>
      </c>
      <c r="E53" s="373">
        <v>54</v>
      </c>
      <c r="F53" s="373">
        <v>22140000</v>
      </c>
      <c r="G53" s="373">
        <v>95</v>
      </c>
      <c r="H53" s="373">
        <v>4750000</v>
      </c>
      <c r="I53" s="429">
        <v>0</v>
      </c>
      <c r="J53" s="429">
        <v>0</v>
      </c>
      <c r="K53" s="373">
        <v>149</v>
      </c>
      <c r="L53" s="1997">
        <v>26890000</v>
      </c>
      <c r="M53" s="428"/>
      <c r="N53" s="2008"/>
      <c r="O53" s="2007"/>
    </row>
    <row r="54" spans="1:15" s="430" customFormat="1" ht="11.25" customHeight="1">
      <c r="A54" s="427">
        <v>79</v>
      </c>
      <c r="B54" s="428" t="s">
        <v>318</v>
      </c>
      <c r="C54" s="373">
        <v>4710</v>
      </c>
      <c r="D54" s="373">
        <v>309682158</v>
      </c>
      <c r="E54" s="373">
        <v>38</v>
      </c>
      <c r="F54" s="373">
        <v>15450459</v>
      </c>
      <c r="G54" s="373">
        <v>67</v>
      </c>
      <c r="H54" s="373">
        <v>3350000</v>
      </c>
      <c r="I54" s="429">
        <v>0</v>
      </c>
      <c r="J54" s="429">
        <v>0</v>
      </c>
      <c r="K54" s="373">
        <v>105</v>
      </c>
      <c r="L54" s="1997">
        <v>18800459</v>
      </c>
      <c r="M54" s="428"/>
      <c r="N54" s="2008"/>
      <c r="O54" s="2007"/>
    </row>
    <row r="55" spans="1:15" ht="11.25" customHeight="1">
      <c r="A55" s="427">
        <v>86</v>
      </c>
      <c r="B55" s="428" t="s">
        <v>154</v>
      </c>
      <c r="C55" s="373">
        <v>6883</v>
      </c>
      <c r="D55" s="373">
        <v>428068295</v>
      </c>
      <c r="E55" s="373">
        <v>48</v>
      </c>
      <c r="F55" s="373">
        <v>20100000</v>
      </c>
      <c r="G55" s="373">
        <v>91</v>
      </c>
      <c r="H55" s="373">
        <v>4550000</v>
      </c>
      <c r="I55" s="429">
        <v>31</v>
      </c>
      <c r="J55" s="429">
        <v>6747</v>
      </c>
      <c r="K55" s="373">
        <v>170</v>
      </c>
      <c r="L55" s="1997">
        <v>24656747</v>
      </c>
      <c r="M55" s="428"/>
      <c r="N55" s="2008"/>
      <c r="O55" s="2007"/>
    </row>
    <row r="56" spans="1:15" ht="11.25" customHeight="1">
      <c r="A56" s="427">
        <v>93</v>
      </c>
      <c r="B56" s="428" t="s">
        <v>320</v>
      </c>
      <c r="C56" s="373">
        <v>7173</v>
      </c>
      <c r="D56" s="373">
        <v>461083625</v>
      </c>
      <c r="E56" s="373">
        <v>58</v>
      </c>
      <c r="F56" s="373">
        <v>22249250</v>
      </c>
      <c r="G56" s="373">
        <v>84</v>
      </c>
      <c r="H56" s="373">
        <v>4200000</v>
      </c>
      <c r="I56" s="429">
        <v>45</v>
      </c>
      <c r="J56" s="429">
        <v>16708</v>
      </c>
      <c r="K56" s="373">
        <v>187</v>
      </c>
      <c r="L56" s="1997">
        <v>26465958</v>
      </c>
      <c r="M56" s="428"/>
      <c r="N56" s="2008"/>
      <c r="O56" s="2007"/>
    </row>
    <row r="57" spans="1:15" ht="15" customHeight="1">
      <c r="A57" s="431">
        <v>95</v>
      </c>
      <c r="B57" s="432" t="s">
        <v>321</v>
      </c>
      <c r="C57" s="382">
        <v>9624</v>
      </c>
      <c r="D57" s="382">
        <v>625075171</v>
      </c>
      <c r="E57" s="382">
        <v>77</v>
      </c>
      <c r="F57" s="382">
        <v>31957442</v>
      </c>
      <c r="G57" s="382">
        <v>128</v>
      </c>
      <c r="H57" s="382">
        <v>6400000</v>
      </c>
      <c r="I57" s="433">
        <v>37</v>
      </c>
      <c r="J57" s="433">
        <v>16969</v>
      </c>
      <c r="K57" s="382">
        <v>242</v>
      </c>
      <c r="L57" s="1998">
        <v>38374411</v>
      </c>
      <c r="M57" s="428"/>
      <c r="N57" s="2008"/>
      <c r="O57" s="2007"/>
    </row>
    <row r="58" spans="1:15" ht="11.25" customHeight="1">
      <c r="A58" s="427">
        <v>301</v>
      </c>
      <c r="B58" s="428" t="s">
        <v>70</v>
      </c>
      <c r="C58" s="373">
        <v>570</v>
      </c>
      <c r="D58" s="373">
        <v>30759239</v>
      </c>
      <c r="E58" s="373">
        <v>9</v>
      </c>
      <c r="F58" s="373">
        <v>4500000</v>
      </c>
      <c r="G58" s="373">
        <v>5</v>
      </c>
      <c r="H58" s="373">
        <v>470000</v>
      </c>
      <c r="I58" s="429">
        <v>0</v>
      </c>
      <c r="J58" s="429">
        <v>0</v>
      </c>
      <c r="K58" s="373">
        <v>14</v>
      </c>
      <c r="L58" s="1997">
        <v>4970000</v>
      </c>
      <c r="M58" s="428"/>
      <c r="N58" s="2008"/>
      <c r="O58" s="2007"/>
    </row>
    <row r="59" spans="1:15" ht="11.25" customHeight="1">
      <c r="A59" s="427">
        <v>302</v>
      </c>
      <c r="B59" s="428" t="s">
        <v>74</v>
      </c>
      <c r="C59" s="373"/>
      <c r="D59" s="373"/>
      <c r="E59" s="373"/>
      <c r="F59" s="373"/>
      <c r="G59" s="373"/>
      <c r="H59" s="373"/>
      <c r="I59" s="429"/>
      <c r="J59" s="429"/>
      <c r="K59" s="373"/>
      <c r="L59" s="1997"/>
      <c r="M59" s="428"/>
      <c r="N59" s="2008"/>
      <c r="O59" s="2007"/>
    </row>
    <row r="60" spans="1:15" ht="11.25" customHeight="1">
      <c r="A60" s="427">
        <v>303</v>
      </c>
      <c r="B60" s="428" t="s">
        <v>75</v>
      </c>
      <c r="C60" s="373">
        <v>52</v>
      </c>
      <c r="D60" s="373">
        <v>6793914</v>
      </c>
      <c r="E60" s="373">
        <v>1</v>
      </c>
      <c r="F60" s="373">
        <v>420000</v>
      </c>
      <c r="G60" s="373">
        <v>2</v>
      </c>
      <c r="H60" s="373">
        <v>170000</v>
      </c>
      <c r="I60" s="429">
        <v>0</v>
      </c>
      <c r="J60" s="429">
        <v>0</v>
      </c>
      <c r="K60" s="373">
        <v>3</v>
      </c>
      <c r="L60" s="1997">
        <v>590000</v>
      </c>
      <c r="M60" s="428"/>
      <c r="N60" s="2008"/>
      <c r="O60" s="2007"/>
    </row>
    <row r="61" spans="1:15" ht="11.25" customHeight="1">
      <c r="A61" s="427">
        <v>305</v>
      </c>
      <c r="B61" s="428" t="s">
        <v>76</v>
      </c>
      <c r="C61" s="373">
        <v>491</v>
      </c>
      <c r="D61" s="373">
        <v>46304538</v>
      </c>
      <c r="E61" s="373">
        <v>9</v>
      </c>
      <c r="F61" s="373">
        <v>3780000</v>
      </c>
      <c r="G61" s="373">
        <v>7</v>
      </c>
      <c r="H61" s="373">
        <v>375000</v>
      </c>
      <c r="I61" s="429">
        <v>3</v>
      </c>
      <c r="J61" s="429">
        <v>30000</v>
      </c>
      <c r="K61" s="373">
        <v>19</v>
      </c>
      <c r="L61" s="1997">
        <v>4185000</v>
      </c>
      <c r="M61" s="428"/>
      <c r="N61" s="2008"/>
      <c r="O61" s="2007"/>
    </row>
    <row r="62" spans="1:15" ht="11.25" customHeight="1">
      <c r="A62" s="427">
        <v>306</v>
      </c>
      <c r="B62" s="428" t="s">
        <v>82</v>
      </c>
      <c r="C62" s="373">
        <v>1033</v>
      </c>
      <c r="D62" s="373">
        <v>109327049</v>
      </c>
      <c r="E62" s="373">
        <v>119</v>
      </c>
      <c r="F62" s="373">
        <v>50310000</v>
      </c>
      <c r="G62" s="373">
        <v>16</v>
      </c>
      <c r="H62" s="373">
        <v>2290000</v>
      </c>
      <c r="I62" s="429">
        <v>0</v>
      </c>
      <c r="J62" s="429">
        <v>0</v>
      </c>
      <c r="K62" s="373">
        <v>135</v>
      </c>
      <c r="L62" s="1997">
        <v>52600000</v>
      </c>
      <c r="M62" s="428"/>
      <c r="N62" s="2008"/>
      <c r="O62" s="2007"/>
    </row>
    <row r="63" spans="1:15" ht="11.25" customHeight="1">
      <c r="A63" s="427">
        <v>307</v>
      </c>
      <c r="B63" s="428" t="s">
        <v>83</v>
      </c>
      <c r="C63" s="373">
        <v>1777</v>
      </c>
      <c r="D63" s="373">
        <v>182790003</v>
      </c>
      <c r="E63" s="373">
        <v>153</v>
      </c>
      <c r="F63" s="373">
        <v>64172336</v>
      </c>
      <c r="G63" s="373">
        <v>19</v>
      </c>
      <c r="H63" s="373">
        <v>7100000</v>
      </c>
      <c r="I63" s="429">
        <v>355</v>
      </c>
      <c r="J63" s="429">
        <v>71669000</v>
      </c>
      <c r="K63" s="373">
        <v>527</v>
      </c>
      <c r="L63" s="1997">
        <v>142941336</v>
      </c>
      <c r="M63" s="428"/>
      <c r="N63" s="2008"/>
      <c r="O63" s="2007"/>
    </row>
    <row r="64" spans="1:15" ht="11.25" customHeight="1">
      <c r="A64" s="427">
        <v>308</v>
      </c>
      <c r="B64" s="428" t="s">
        <v>88</v>
      </c>
      <c r="C64" s="373">
        <v>669</v>
      </c>
      <c r="D64" s="373">
        <v>29712031</v>
      </c>
      <c r="E64" s="373">
        <v>41</v>
      </c>
      <c r="F64" s="373">
        <v>17190000</v>
      </c>
      <c r="G64" s="373">
        <v>2</v>
      </c>
      <c r="H64" s="373">
        <v>150000</v>
      </c>
      <c r="I64" s="429">
        <v>0</v>
      </c>
      <c r="J64" s="429">
        <v>0</v>
      </c>
      <c r="K64" s="373">
        <v>43</v>
      </c>
      <c r="L64" s="1997">
        <v>17340000</v>
      </c>
      <c r="M64" s="428"/>
      <c r="N64" s="2008"/>
      <c r="O64" s="2007"/>
    </row>
    <row r="65" spans="1:15" ht="12" customHeight="1">
      <c r="A65" s="434">
        <v>309</v>
      </c>
      <c r="B65" s="435" t="s">
        <v>89</v>
      </c>
      <c r="C65" s="436">
        <v>12806</v>
      </c>
      <c r="D65" s="436">
        <v>1125439996</v>
      </c>
      <c r="E65" s="436">
        <v>673</v>
      </c>
      <c r="F65" s="436">
        <v>282660000</v>
      </c>
      <c r="G65" s="436">
        <v>187</v>
      </c>
      <c r="H65" s="436">
        <v>10200000</v>
      </c>
      <c r="I65" s="437">
        <v>19943</v>
      </c>
      <c r="J65" s="437">
        <v>389639519</v>
      </c>
      <c r="K65" s="436">
        <v>20803</v>
      </c>
      <c r="L65" s="2004">
        <v>682499519</v>
      </c>
      <c r="M65" s="428"/>
      <c r="N65" s="2008"/>
      <c r="O65" s="2007"/>
    </row>
    <row r="66" spans="1:15" ht="13.5">
      <c r="A66" s="438"/>
      <c r="B66" s="438"/>
      <c r="C66" s="439"/>
      <c r="D66" s="439"/>
      <c r="E66" s="402"/>
      <c r="F66" s="402"/>
      <c r="G66" s="402"/>
      <c r="H66" s="402"/>
      <c r="I66" s="440"/>
      <c r="J66" s="440"/>
      <c r="K66" s="402"/>
      <c r="L66" s="402"/>
      <c r="M66" s="2006"/>
      <c r="N66" s="2007"/>
      <c r="O66" s="441"/>
    </row>
    <row r="67" spans="3:15" ht="13.5">
      <c r="C67" s="442"/>
      <c r="D67" s="442"/>
      <c r="E67" s="442"/>
      <c r="F67" s="442"/>
      <c r="G67" s="442"/>
      <c r="H67" s="442"/>
      <c r="I67" s="443"/>
      <c r="J67" s="443"/>
      <c r="K67" s="442"/>
      <c r="L67" s="442"/>
      <c r="N67" s="441"/>
      <c r="O67" s="441"/>
    </row>
    <row r="68" spans="3:15" ht="13.5">
      <c r="C68" s="393"/>
      <c r="D68" s="393"/>
      <c r="E68" s="444"/>
      <c r="F68" s="393"/>
      <c r="G68" s="445"/>
      <c r="H68" s="393"/>
      <c r="I68" s="392"/>
      <c r="J68" s="392"/>
      <c r="K68" s="393"/>
      <c r="L68" s="393"/>
      <c r="N68" s="441"/>
      <c r="O68" s="441"/>
    </row>
    <row r="69" spans="3:15" ht="13.5">
      <c r="C69" s="442"/>
      <c r="D69" s="442"/>
      <c r="E69" s="442"/>
      <c r="F69" s="442"/>
      <c r="G69" s="442"/>
      <c r="H69" s="442"/>
      <c r="I69" s="392"/>
      <c r="J69" s="392"/>
      <c r="K69" s="442"/>
      <c r="L69" s="442"/>
      <c r="N69" s="441"/>
      <c r="O69" s="441"/>
    </row>
    <row r="70" spans="3:15" ht="13.5">
      <c r="C70" s="442"/>
      <c r="D70" s="442"/>
      <c r="E70" s="442"/>
      <c r="F70" s="442"/>
      <c r="G70" s="442"/>
      <c r="H70" s="442"/>
      <c r="I70" s="392"/>
      <c r="J70" s="392"/>
      <c r="K70" s="442"/>
      <c r="L70" s="442"/>
      <c r="N70" s="441"/>
      <c r="O70" s="441"/>
    </row>
    <row r="71" spans="3:15" ht="13.5">
      <c r="C71" s="442"/>
      <c r="D71" s="442"/>
      <c r="E71" s="442"/>
      <c r="F71" s="442"/>
      <c r="G71" s="442"/>
      <c r="H71" s="442"/>
      <c r="I71" s="392"/>
      <c r="J71" s="392"/>
      <c r="K71" s="442"/>
      <c r="L71" s="442"/>
      <c r="N71" s="441"/>
      <c r="O71" s="441"/>
    </row>
    <row r="72" spans="3:15" ht="13.5">
      <c r="C72" s="442"/>
      <c r="D72" s="442"/>
      <c r="E72" s="442"/>
      <c r="F72" s="442"/>
      <c r="G72" s="442"/>
      <c r="H72" s="442"/>
      <c r="I72" s="392"/>
      <c r="J72" s="392"/>
      <c r="K72" s="442"/>
      <c r="L72" s="442"/>
      <c r="N72" s="441"/>
      <c r="O72" s="441"/>
    </row>
    <row r="73" spans="3:15" ht="13.5">
      <c r="C73" s="442"/>
      <c r="D73" s="442"/>
      <c r="E73" s="442"/>
      <c r="F73" s="442"/>
      <c r="G73" s="442"/>
      <c r="H73" s="442"/>
      <c r="I73" s="392"/>
      <c r="J73" s="392"/>
      <c r="K73" s="442"/>
      <c r="L73" s="442"/>
      <c r="N73" s="441"/>
      <c r="O73" s="441"/>
    </row>
    <row r="74" spans="3:15" ht="13.5">
      <c r="C74" s="442"/>
      <c r="D74" s="442"/>
      <c r="E74" s="442"/>
      <c r="F74" s="442"/>
      <c r="G74" s="442"/>
      <c r="H74" s="442"/>
      <c r="I74" s="443"/>
      <c r="J74" s="443"/>
      <c r="K74" s="442"/>
      <c r="L74" s="442"/>
      <c r="N74" s="441"/>
      <c r="O74" s="441"/>
    </row>
    <row r="75" spans="3:15" ht="13.5">
      <c r="C75" s="442"/>
      <c r="D75" s="442"/>
      <c r="E75" s="442"/>
      <c r="F75" s="442"/>
      <c r="G75" s="442"/>
      <c r="H75" s="442"/>
      <c r="I75" s="443"/>
      <c r="J75" s="443"/>
      <c r="K75" s="442"/>
      <c r="L75" s="442"/>
      <c r="N75" s="441"/>
      <c r="O75" s="441"/>
    </row>
    <row r="76" spans="3:15" ht="13.5">
      <c r="C76" s="442"/>
      <c r="D76" s="442"/>
      <c r="E76" s="442"/>
      <c r="F76" s="442"/>
      <c r="G76" s="442"/>
      <c r="H76" s="442"/>
      <c r="I76" s="443"/>
      <c r="J76" s="443"/>
      <c r="K76" s="442"/>
      <c r="L76" s="442"/>
      <c r="N76" s="441"/>
      <c r="O76" s="441"/>
    </row>
    <row r="77" spans="3:15" ht="13.5">
      <c r="C77" s="442"/>
      <c r="D77" s="442"/>
      <c r="E77" s="442"/>
      <c r="F77" s="442"/>
      <c r="G77" s="442"/>
      <c r="H77" s="442"/>
      <c r="I77" s="443"/>
      <c r="J77" s="443"/>
      <c r="K77" s="442"/>
      <c r="L77" s="442"/>
      <c r="N77" s="441"/>
      <c r="O77" s="441"/>
    </row>
    <row r="78" spans="3:15" ht="13.5">
      <c r="C78" s="442"/>
      <c r="D78" s="442"/>
      <c r="E78" s="442"/>
      <c r="F78" s="442"/>
      <c r="G78" s="442"/>
      <c r="H78" s="442"/>
      <c r="I78" s="443"/>
      <c r="J78" s="443"/>
      <c r="K78" s="442"/>
      <c r="L78" s="442"/>
      <c r="N78" s="441"/>
      <c r="O78" s="441"/>
    </row>
    <row r="79" spans="3:15" ht="13.5">
      <c r="C79" s="442"/>
      <c r="D79" s="442"/>
      <c r="E79" s="442"/>
      <c r="F79" s="442"/>
      <c r="G79" s="442"/>
      <c r="H79" s="442"/>
      <c r="I79" s="443"/>
      <c r="J79" s="443"/>
      <c r="K79" s="442"/>
      <c r="L79" s="442"/>
      <c r="N79" s="441"/>
      <c r="O79" s="441"/>
    </row>
    <row r="80" spans="3:15" ht="13.5">
      <c r="C80" s="442"/>
      <c r="D80" s="442"/>
      <c r="E80" s="442"/>
      <c r="F80" s="442"/>
      <c r="G80" s="442"/>
      <c r="H80" s="442"/>
      <c r="I80" s="443"/>
      <c r="J80" s="443"/>
      <c r="K80" s="442"/>
      <c r="L80" s="442"/>
      <c r="N80" s="441"/>
      <c r="O80" s="441"/>
    </row>
    <row r="81" spans="3:15" ht="13.5">
      <c r="C81" s="442"/>
      <c r="D81" s="442"/>
      <c r="E81" s="442"/>
      <c r="F81" s="442"/>
      <c r="G81" s="442"/>
      <c r="H81" s="442"/>
      <c r="I81" s="443"/>
      <c r="J81" s="443"/>
      <c r="K81" s="442"/>
      <c r="L81" s="442"/>
      <c r="N81" s="441"/>
      <c r="O81" s="441"/>
    </row>
    <row r="82" spans="3:15" ht="13.5">
      <c r="C82" s="442"/>
      <c r="D82" s="442"/>
      <c r="E82" s="442"/>
      <c r="F82" s="442"/>
      <c r="G82" s="442"/>
      <c r="H82" s="442"/>
      <c r="I82" s="443"/>
      <c r="J82" s="443"/>
      <c r="K82" s="442"/>
      <c r="L82" s="442"/>
      <c r="N82" s="441"/>
      <c r="O82" s="441"/>
    </row>
    <row r="83" spans="3:15" ht="13.5">
      <c r="C83" s="442"/>
      <c r="D83" s="442"/>
      <c r="E83" s="442"/>
      <c r="F83" s="442"/>
      <c r="G83" s="442"/>
      <c r="H83" s="442"/>
      <c r="I83" s="443"/>
      <c r="J83" s="443"/>
      <c r="K83" s="442"/>
      <c r="L83" s="442"/>
      <c r="N83" s="441"/>
      <c r="O83" s="441"/>
    </row>
    <row r="84" spans="3:15" ht="13.5">
      <c r="C84" s="442"/>
      <c r="D84" s="442"/>
      <c r="E84" s="442"/>
      <c r="F84" s="442"/>
      <c r="G84" s="442"/>
      <c r="H84" s="442"/>
      <c r="I84" s="443"/>
      <c r="J84" s="443"/>
      <c r="K84" s="442"/>
      <c r="L84" s="442"/>
      <c r="N84" s="441"/>
      <c r="O84" s="441"/>
    </row>
    <row r="85" spans="3:15" ht="13.5">
      <c r="C85" s="442"/>
      <c r="D85" s="442"/>
      <c r="E85" s="442"/>
      <c r="F85" s="442"/>
      <c r="G85" s="442"/>
      <c r="H85" s="442"/>
      <c r="I85" s="443"/>
      <c r="J85" s="443"/>
      <c r="K85" s="442"/>
      <c r="L85" s="442"/>
      <c r="N85" s="441"/>
      <c r="O85" s="441"/>
    </row>
    <row r="86" spans="3:15" ht="13.5">
      <c r="C86" s="442"/>
      <c r="D86" s="442"/>
      <c r="E86" s="442"/>
      <c r="F86" s="442"/>
      <c r="G86" s="442"/>
      <c r="H86" s="442"/>
      <c r="I86" s="443"/>
      <c r="J86" s="443"/>
      <c r="K86" s="442"/>
      <c r="L86" s="442"/>
      <c r="N86" s="441"/>
      <c r="O86" s="441"/>
    </row>
    <row r="87" spans="3:15" ht="13.5">
      <c r="C87" s="442"/>
      <c r="D87" s="442"/>
      <c r="E87" s="442"/>
      <c r="F87" s="442"/>
      <c r="G87" s="442"/>
      <c r="H87" s="442"/>
      <c r="I87" s="443"/>
      <c r="J87" s="443"/>
      <c r="K87" s="442"/>
      <c r="L87" s="442"/>
      <c r="N87" s="441"/>
      <c r="O87" s="441"/>
    </row>
    <row r="88" spans="3:15" ht="13.5">
      <c r="C88" s="442"/>
      <c r="D88" s="442"/>
      <c r="E88" s="442"/>
      <c r="F88" s="442"/>
      <c r="G88" s="442"/>
      <c r="H88" s="442"/>
      <c r="I88" s="443"/>
      <c r="J88" s="443"/>
      <c r="K88" s="442"/>
      <c r="L88" s="442"/>
      <c r="N88" s="441"/>
      <c r="O88" s="441"/>
    </row>
    <row r="89" spans="3:15" ht="13.5">
      <c r="C89" s="442"/>
      <c r="D89" s="442"/>
      <c r="E89" s="442"/>
      <c r="F89" s="442"/>
      <c r="G89" s="442"/>
      <c r="H89" s="442"/>
      <c r="I89" s="443"/>
      <c r="J89" s="443"/>
      <c r="K89" s="442"/>
      <c r="L89" s="442"/>
      <c r="N89" s="441"/>
      <c r="O89" s="441"/>
    </row>
    <row r="90" spans="3:15" ht="13.5">
      <c r="C90" s="442"/>
      <c r="D90" s="442"/>
      <c r="E90" s="442"/>
      <c r="F90" s="442"/>
      <c r="G90" s="442"/>
      <c r="H90" s="442"/>
      <c r="I90" s="443"/>
      <c r="J90" s="443"/>
      <c r="K90" s="442"/>
      <c r="L90" s="442"/>
      <c r="N90" s="441"/>
      <c r="O90" s="441"/>
    </row>
    <row r="91" spans="3:15" ht="13.5">
      <c r="C91" s="442"/>
      <c r="D91" s="442"/>
      <c r="E91" s="442"/>
      <c r="F91" s="442"/>
      <c r="G91" s="442"/>
      <c r="H91" s="442"/>
      <c r="I91" s="443"/>
      <c r="J91" s="443"/>
      <c r="K91" s="442"/>
      <c r="L91" s="442"/>
      <c r="N91" s="441"/>
      <c r="O91" s="441"/>
    </row>
    <row r="92" spans="3:15" ht="13.5">
      <c r="C92" s="442"/>
      <c r="D92" s="442"/>
      <c r="E92" s="442"/>
      <c r="F92" s="442"/>
      <c r="G92" s="442"/>
      <c r="H92" s="442"/>
      <c r="I92" s="443"/>
      <c r="J92" s="443"/>
      <c r="K92" s="442"/>
      <c r="L92" s="442"/>
      <c r="N92" s="441"/>
      <c r="O92" s="441"/>
    </row>
    <row r="93" spans="3:15" ht="13.5">
      <c r="C93" s="442"/>
      <c r="D93" s="442"/>
      <c r="E93" s="442"/>
      <c r="F93" s="442"/>
      <c r="G93" s="442"/>
      <c r="H93" s="442"/>
      <c r="I93" s="443"/>
      <c r="J93" s="443"/>
      <c r="K93" s="442"/>
      <c r="L93" s="442"/>
      <c r="N93" s="441"/>
      <c r="O93" s="441"/>
    </row>
    <row r="94" spans="3:15" ht="13.5">
      <c r="C94" s="442"/>
      <c r="D94" s="442"/>
      <c r="E94" s="442"/>
      <c r="F94" s="442"/>
      <c r="G94" s="442"/>
      <c r="H94" s="442"/>
      <c r="I94" s="443"/>
      <c r="J94" s="443"/>
      <c r="K94" s="442"/>
      <c r="L94" s="442"/>
      <c r="N94" s="441"/>
      <c r="O94" s="441"/>
    </row>
    <row r="95" spans="3:15" ht="13.5">
      <c r="C95" s="442"/>
      <c r="D95" s="442"/>
      <c r="E95" s="442"/>
      <c r="F95" s="442"/>
      <c r="G95" s="442"/>
      <c r="H95" s="442"/>
      <c r="I95" s="443"/>
      <c r="J95" s="443"/>
      <c r="K95" s="442"/>
      <c r="L95" s="442"/>
      <c r="N95" s="441"/>
      <c r="O95" s="441"/>
    </row>
    <row r="96" spans="3:15" ht="13.5">
      <c r="C96" s="442"/>
      <c r="D96" s="442"/>
      <c r="E96" s="442"/>
      <c r="F96" s="442"/>
      <c r="G96" s="442"/>
      <c r="H96" s="442"/>
      <c r="I96" s="443"/>
      <c r="J96" s="443"/>
      <c r="K96" s="442"/>
      <c r="L96" s="442"/>
      <c r="N96" s="441"/>
      <c r="O96" s="441"/>
    </row>
    <row r="97" spans="3:15" ht="13.5">
      <c r="C97" s="442"/>
      <c r="D97" s="442"/>
      <c r="E97" s="442"/>
      <c r="F97" s="442"/>
      <c r="G97" s="442"/>
      <c r="H97" s="442"/>
      <c r="I97" s="443"/>
      <c r="J97" s="443"/>
      <c r="K97" s="442"/>
      <c r="L97" s="442"/>
      <c r="N97" s="441"/>
      <c r="O97" s="441"/>
    </row>
    <row r="98" spans="3:15" ht="13.5">
      <c r="C98" s="442"/>
      <c r="D98" s="442"/>
      <c r="E98" s="442"/>
      <c r="F98" s="442"/>
      <c r="G98" s="442"/>
      <c r="H98" s="442"/>
      <c r="I98" s="443"/>
      <c r="J98" s="443"/>
      <c r="K98" s="442"/>
      <c r="L98" s="442"/>
      <c r="N98" s="441"/>
      <c r="O98" s="441"/>
    </row>
    <row r="99" spans="3:15" ht="13.5">
      <c r="C99" s="442"/>
      <c r="D99" s="442"/>
      <c r="E99" s="442"/>
      <c r="F99" s="442"/>
      <c r="G99" s="442"/>
      <c r="H99" s="442"/>
      <c r="I99" s="443"/>
      <c r="J99" s="443"/>
      <c r="K99" s="442"/>
      <c r="L99" s="442"/>
      <c r="N99" s="441"/>
      <c r="O99" s="441"/>
    </row>
    <row r="100" spans="3:15" ht="13.5">
      <c r="C100" s="442"/>
      <c r="D100" s="442"/>
      <c r="E100" s="442"/>
      <c r="F100" s="442"/>
      <c r="G100" s="442"/>
      <c r="H100" s="442"/>
      <c r="I100" s="443"/>
      <c r="J100" s="443"/>
      <c r="K100" s="442"/>
      <c r="L100" s="442"/>
      <c r="N100" s="441"/>
      <c r="O100" s="441"/>
    </row>
    <row r="101" spans="3:15" ht="13.5">
      <c r="C101" s="442"/>
      <c r="D101" s="442"/>
      <c r="E101" s="442"/>
      <c r="F101" s="442"/>
      <c r="G101" s="442"/>
      <c r="H101" s="442"/>
      <c r="I101" s="443"/>
      <c r="J101" s="443"/>
      <c r="K101" s="442"/>
      <c r="L101" s="442"/>
      <c r="N101" s="441"/>
      <c r="O101" s="441"/>
    </row>
    <row r="102" spans="3:15" ht="13.5">
      <c r="C102" s="442"/>
      <c r="D102" s="442"/>
      <c r="E102" s="442"/>
      <c r="F102" s="442"/>
      <c r="G102" s="442"/>
      <c r="H102" s="442"/>
      <c r="I102" s="443"/>
      <c r="J102" s="443"/>
      <c r="K102" s="442"/>
      <c r="L102" s="442"/>
      <c r="N102" s="441"/>
      <c r="O102" s="441"/>
    </row>
    <row r="103" spans="3:15" ht="13.5">
      <c r="C103" s="442"/>
      <c r="D103" s="442"/>
      <c r="E103" s="442"/>
      <c r="F103" s="442"/>
      <c r="G103" s="442"/>
      <c r="H103" s="442"/>
      <c r="I103" s="443"/>
      <c r="J103" s="443"/>
      <c r="K103" s="442"/>
      <c r="L103" s="442"/>
      <c r="N103" s="441"/>
      <c r="O103" s="441"/>
    </row>
    <row r="104" spans="3:15" ht="13.5">
      <c r="C104" s="442"/>
      <c r="D104" s="442"/>
      <c r="E104" s="442"/>
      <c r="F104" s="442"/>
      <c r="G104" s="442"/>
      <c r="H104" s="442"/>
      <c r="I104" s="443"/>
      <c r="J104" s="443"/>
      <c r="K104" s="442"/>
      <c r="L104" s="442"/>
      <c r="N104" s="441"/>
      <c r="O104" s="441"/>
    </row>
    <row r="105" spans="3:15" ht="13.5">
      <c r="C105" s="442"/>
      <c r="D105" s="442"/>
      <c r="E105" s="442"/>
      <c r="F105" s="442"/>
      <c r="G105" s="442"/>
      <c r="H105" s="442"/>
      <c r="I105" s="443"/>
      <c r="J105" s="443"/>
      <c r="K105" s="442"/>
      <c r="L105" s="442"/>
      <c r="N105" s="441"/>
      <c r="O105" s="441"/>
    </row>
    <row r="106" spans="3:15" ht="13.5">
      <c r="C106" s="442"/>
      <c r="D106" s="442"/>
      <c r="E106" s="442"/>
      <c r="F106" s="442"/>
      <c r="G106" s="442"/>
      <c r="H106" s="442"/>
      <c r="I106" s="443"/>
      <c r="J106" s="443"/>
      <c r="K106" s="442"/>
      <c r="L106" s="442"/>
      <c r="N106" s="441"/>
      <c r="O106" s="441"/>
    </row>
    <row r="107" spans="3:15" ht="13.5">
      <c r="C107" s="442"/>
      <c r="D107" s="442"/>
      <c r="E107" s="442"/>
      <c r="F107" s="442"/>
      <c r="G107" s="442"/>
      <c r="H107" s="442"/>
      <c r="I107" s="443"/>
      <c r="J107" s="443"/>
      <c r="K107" s="442"/>
      <c r="L107" s="442"/>
      <c r="N107" s="441"/>
      <c r="O107" s="441"/>
    </row>
    <row r="108" spans="3:15" ht="13.5">
      <c r="C108" s="442"/>
      <c r="D108" s="442"/>
      <c r="E108" s="442"/>
      <c r="F108" s="442"/>
      <c r="G108" s="442"/>
      <c r="H108" s="442"/>
      <c r="I108" s="443"/>
      <c r="J108" s="443"/>
      <c r="K108" s="442"/>
      <c r="L108" s="442"/>
      <c r="N108" s="441"/>
      <c r="O108" s="441"/>
    </row>
    <row r="109" spans="3:15" ht="13.5">
      <c r="C109" s="442"/>
      <c r="D109" s="442"/>
      <c r="E109" s="442"/>
      <c r="F109" s="442"/>
      <c r="G109" s="442"/>
      <c r="H109" s="442"/>
      <c r="I109" s="443"/>
      <c r="J109" s="443"/>
      <c r="K109" s="442"/>
      <c r="L109" s="442"/>
      <c r="N109" s="441"/>
      <c r="O109" s="441"/>
    </row>
    <row r="110" spans="3:15" ht="13.5">
      <c r="C110" s="442"/>
      <c r="D110" s="442"/>
      <c r="E110" s="442"/>
      <c r="F110" s="442"/>
      <c r="G110" s="442"/>
      <c r="H110" s="442"/>
      <c r="I110" s="443"/>
      <c r="J110" s="443"/>
      <c r="K110" s="442"/>
      <c r="L110" s="442"/>
      <c r="N110" s="441"/>
      <c r="O110" s="441"/>
    </row>
    <row r="111" spans="3:15" ht="13.5">
      <c r="C111" s="442"/>
      <c r="D111" s="442"/>
      <c r="E111" s="442"/>
      <c r="F111" s="442"/>
      <c r="G111" s="442"/>
      <c r="H111" s="442"/>
      <c r="I111" s="443"/>
      <c r="J111" s="443"/>
      <c r="K111" s="442"/>
      <c r="L111" s="442"/>
      <c r="N111" s="441"/>
      <c r="O111" s="441"/>
    </row>
    <row r="112" spans="3:15" ht="13.5">
      <c r="C112" s="442"/>
      <c r="D112" s="442"/>
      <c r="E112" s="442"/>
      <c r="F112" s="442"/>
      <c r="G112" s="442"/>
      <c r="H112" s="442"/>
      <c r="I112" s="443"/>
      <c r="J112" s="443"/>
      <c r="K112" s="442"/>
      <c r="L112" s="442"/>
      <c r="N112" s="441"/>
      <c r="O112" s="441"/>
    </row>
    <row r="113" spans="3:15" ht="13.5">
      <c r="C113" s="442"/>
      <c r="D113" s="442"/>
      <c r="E113" s="442"/>
      <c r="F113" s="442"/>
      <c r="G113" s="442"/>
      <c r="H113" s="442"/>
      <c r="I113" s="443"/>
      <c r="J113" s="443"/>
      <c r="K113" s="442"/>
      <c r="L113" s="442"/>
      <c r="N113" s="441"/>
      <c r="O113" s="441"/>
    </row>
    <row r="114" spans="3:15" ht="13.5">
      <c r="C114" s="442"/>
      <c r="D114" s="442"/>
      <c r="E114" s="442"/>
      <c r="F114" s="442"/>
      <c r="G114" s="442"/>
      <c r="H114" s="442"/>
      <c r="I114" s="443"/>
      <c r="J114" s="443"/>
      <c r="K114" s="442"/>
      <c r="L114" s="442"/>
      <c r="N114" s="441"/>
      <c r="O114" s="441"/>
    </row>
  </sheetData>
  <sheetProtection/>
  <printOptions/>
  <pageMargins left="0.75" right="0.75" top="1" bottom="1" header="0.512" footer="0.512"/>
  <pageSetup horizontalDpi="600" verticalDpi="600" orientation="portrait" paperSize="9" scale="92" r:id="rId2"/>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O63"/>
  <sheetViews>
    <sheetView zoomScalePageLayoutView="0" workbookViewId="0" topLeftCell="A1">
      <selection activeCell="B1" sqref="B1"/>
    </sheetView>
  </sheetViews>
  <sheetFormatPr defaultColWidth="16.75390625" defaultRowHeight="12.75"/>
  <cols>
    <col min="1" max="1" width="6.25390625" style="846" customWidth="1"/>
    <col min="2" max="2" width="15.125" style="846" customWidth="1"/>
    <col min="3" max="3" width="11.625" style="846" customWidth="1"/>
    <col min="4" max="5" width="11.00390625" style="846" customWidth="1"/>
    <col min="6" max="6" width="14.75390625" style="846" customWidth="1"/>
    <col min="7" max="7" width="9.625" style="846" customWidth="1"/>
    <col min="8" max="8" width="8.25390625" style="846" customWidth="1"/>
    <col min="9" max="9" width="7.625" style="846" customWidth="1"/>
    <col min="10" max="10" width="9.75390625" style="846" customWidth="1"/>
    <col min="11" max="11" width="10.625" style="846" customWidth="1"/>
    <col min="12" max="13" width="10.00390625" style="846" customWidth="1"/>
    <col min="14" max="14" width="12.375" style="846" customWidth="1"/>
    <col min="15" max="15" width="6.25390625" style="846" customWidth="1"/>
    <col min="16" max="16384" width="16.75390625" style="846" customWidth="1"/>
  </cols>
  <sheetData>
    <row r="1" spans="1:14" ht="24.75" customHeight="1">
      <c r="A1" s="845"/>
      <c r="B1" s="845" t="s">
        <v>705</v>
      </c>
      <c r="M1" s="847" t="s">
        <v>706</v>
      </c>
      <c r="N1" s="848"/>
    </row>
    <row r="2" ht="9.75" customHeight="1">
      <c r="N2" s="849"/>
    </row>
    <row r="3" spans="1:15" ht="18" customHeight="1">
      <c r="A3" s="850"/>
      <c r="B3" s="851" t="s">
        <v>8</v>
      </c>
      <c r="C3" s="852" t="s">
        <v>707</v>
      </c>
      <c r="D3" s="853"/>
      <c r="E3" s="853"/>
      <c r="F3" s="853"/>
      <c r="G3" s="854" t="s">
        <v>708</v>
      </c>
      <c r="H3" s="855"/>
      <c r="I3" s="855"/>
      <c r="J3" s="855"/>
      <c r="K3" s="856" t="s">
        <v>709</v>
      </c>
      <c r="L3" s="857"/>
      <c r="M3" s="857"/>
      <c r="N3" s="858"/>
      <c r="O3" s="859"/>
    </row>
    <row r="4" spans="1:15" ht="18" customHeight="1">
      <c r="A4" s="860"/>
      <c r="B4" s="861"/>
      <c r="C4" s="862" t="s">
        <v>710</v>
      </c>
      <c r="D4" s="862" t="s">
        <v>711</v>
      </c>
      <c r="E4" s="862" t="s">
        <v>712</v>
      </c>
      <c r="F4" s="862" t="s">
        <v>344</v>
      </c>
      <c r="G4" s="863" t="s">
        <v>710</v>
      </c>
      <c r="H4" s="863" t="s">
        <v>711</v>
      </c>
      <c r="I4" s="863" t="s">
        <v>712</v>
      </c>
      <c r="J4" s="863" t="s">
        <v>344</v>
      </c>
      <c r="K4" s="864" t="s">
        <v>710</v>
      </c>
      <c r="L4" s="864" t="s">
        <v>711</v>
      </c>
      <c r="M4" s="864" t="s">
        <v>712</v>
      </c>
      <c r="N4" s="865" t="s">
        <v>344</v>
      </c>
      <c r="O4" s="866"/>
    </row>
    <row r="5" spans="1:15" ht="18" customHeight="1">
      <c r="A5" s="867"/>
      <c r="B5" s="868" t="s">
        <v>713</v>
      </c>
      <c r="C5" s="869">
        <v>21.194</v>
      </c>
      <c r="D5" s="869">
        <v>821.723</v>
      </c>
      <c r="E5" s="869">
        <v>171.48</v>
      </c>
      <c r="F5" s="869">
        <v>1014.397</v>
      </c>
      <c r="G5" s="870">
        <v>16.04</v>
      </c>
      <c r="H5" s="870">
        <v>1.8105498201112256</v>
      </c>
      <c r="I5" s="870">
        <v>2.11</v>
      </c>
      <c r="J5" s="870">
        <v>2.1629145332307163</v>
      </c>
      <c r="K5" s="871">
        <v>492557</v>
      </c>
      <c r="L5" s="871">
        <v>13368</v>
      </c>
      <c r="M5" s="871">
        <v>14009</v>
      </c>
      <c r="N5" s="872">
        <v>23488</v>
      </c>
      <c r="O5" s="859"/>
    </row>
    <row r="6" spans="1:15" ht="18" customHeight="1">
      <c r="A6" s="867"/>
      <c r="B6" s="868" t="s">
        <v>211</v>
      </c>
      <c r="C6" s="869">
        <v>21.333474386816555</v>
      </c>
      <c r="D6" s="869">
        <v>831.0179270993016</v>
      </c>
      <c r="E6" s="869">
        <v>176.61652614546074</v>
      </c>
      <c r="F6" s="869">
        <v>1028.967927631579</v>
      </c>
      <c r="G6" s="870">
        <v>15.942399036917136</v>
      </c>
      <c r="H6" s="870">
        <v>1.7727802241793436</v>
      </c>
      <c r="I6" s="870">
        <v>2.079856726529702</v>
      </c>
      <c r="J6" s="870">
        <v>2.119265255971478</v>
      </c>
      <c r="K6" s="871">
        <v>502638.3334300159</v>
      </c>
      <c r="L6" s="873">
        <v>13506.319862369895</v>
      </c>
      <c r="M6" s="873">
        <v>13957.488737255622</v>
      </c>
      <c r="N6" s="874">
        <v>23724.87855623172</v>
      </c>
      <c r="O6" s="859"/>
    </row>
    <row r="7" spans="1:15" ht="18" customHeight="1">
      <c r="A7" s="867"/>
      <c r="B7" s="875" t="s">
        <v>269</v>
      </c>
      <c r="C7" s="869">
        <v>21.43996680377567</v>
      </c>
      <c r="D7" s="869">
        <v>839.1426054470277</v>
      </c>
      <c r="E7" s="869">
        <v>179.0005680421882</v>
      </c>
      <c r="F7" s="869">
        <v>1039.5831402929916</v>
      </c>
      <c r="G7" s="870">
        <v>15.748245440965079</v>
      </c>
      <c r="H7" s="870">
        <v>1.7285051196756744</v>
      </c>
      <c r="I7" s="870">
        <v>2.02925876495085</v>
      </c>
      <c r="J7" s="870">
        <v>2.069428155741003</v>
      </c>
      <c r="K7" s="871">
        <v>517271.65795415756</v>
      </c>
      <c r="L7" s="871">
        <v>13496.323482190817</v>
      </c>
      <c r="M7" s="871">
        <v>13923.209202738886</v>
      </c>
      <c r="N7" s="872">
        <v>23959.49743385911</v>
      </c>
      <c r="O7" s="859"/>
    </row>
    <row r="8" spans="1:15" ht="18" customHeight="1">
      <c r="A8" s="867"/>
      <c r="B8" s="875" t="s">
        <v>270</v>
      </c>
      <c r="C8" s="869">
        <v>21.489456213933696</v>
      </c>
      <c r="D8" s="869">
        <v>848.2342154694562</v>
      </c>
      <c r="E8" s="869">
        <v>183.99675242450877</v>
      </c>
      <c r="F8" s="869">
        <v>1053.7204241078985</v>
      </c>
      <c r="G8" s="870">
        <v>15.609238864993461</v>
      </c>
      <c r="H8" s="870">
        <v>1.6980122892975884</v>
      </c>
      <c r="I8" s="870">
        <v>1.9935456875013111</v>
      </c>
      <c r="J8" s="870">
        <v>2.033321230644266</v>
      </c>
      <c r="K8" s="871">
        <v>526126.892596619</v>
      </c>
      <c r="L8" s="871">
        <v>13594.831891503187</v>
      </c>
      <c r="M8" s="871">
        <v>13672.682808704232</v>
      </c>
      <c r="N8" s="872">
        <v>24060.934486109112</v>
      </c>
      <c r="O8" s="859"/>
    </row>
    <row r="9" spans="1:15" ht="18" customHeight="1">
      <c r="A9" s="867"/>
      <c r="B9" s="876" t="s">
        <v>714</v>
      </c>
      <c r="C9" s="869">
        <v>21.82965446363673</v>
      </c>
      <c r="D9" s="869">
        <v>858.415085360125</v>
      </c>
      <c r="E9" s="869">
        <v>190.61657450403467</v>
      </c>
      <c r="F9" s="869">
        <v>1070.8613143277964</v>
      </c>
      <c r="G9" s="870">
        <v>15.46200759284318</v>
      </c>
      <c r="H9" s="870">
        <v>1.6726115390436438</v>
      </c>
      <c r="I9" s="870">
        <v>1.9528804300646345</v>
      </c>
      <c r="J9" s="870">
        <v>2.003598980947488</v>
      </c>
      <c r="K9" s="871">
        <v>537670.1651192803</v>
      </c>
      <c r="L9" s="871">
        <v>13796.670912784075</v>
      </c>
      <c r="M9" s="871">
        <v>13637.853349781934</v>
      </c>
      <c r="N9" s="872">
        <v>24447.63378608096</v>
      </c>
      <c r="O9" s="859"/>
    </row>
    <row r="10" spans="1:15" ht="18" customHeight="1">
      <c r="A10" s="867"/>
      <c r="B10" s="876" t="s">
        <v>34</v>
      </c>
      <c r="C10" s="869">
        <v>22.676665071732806</v>
      </c>
      <c r="D10" s="869">
        <v>881.4554425157075</v>
      </c>
      <c r="E10" s="869">
        <v>194.42782401342882</v>
      </c>
      <c r="F10" s="869">
        <v>1098.5599316008693</v>
      </c>
      <c r="G10" s="870">
        <v>15.624712035365171</v>
      </c>
      <c r="H10" s="870">
        <v>1.6837175395649406</v>
      </c>
      <c r="I10" s="870">
        <v>1.9603018031211497</v>
      </c>
      <c r="J10" s="870">
        <v>2.0204410344121198</v>
      </c>
      <c r="K10" s="871">
        <v>540229.3412303095</v>
      </c>
      <c r="L10" s="871">
        <v>13888.17603894705</v>
      </c>
      <c r="M10" s="871">
        <v>13677.124095998632</v>
      </c>
      <c r="N10" s="872">
        <v>24715.648991793125</v>
      </c>
      <c r="O10" s="859"/>
    </row>
    <row r="11" spans="1:15" ht="18" customHeight="1">
      <c r="A11" s="867"/>
      <c r="B11" s="876" t="s">
        <v>35</v>
      </c>
      <c r="C11" s="869">
        <v>26.145047114528154</v>
      </c>
      <c r="D11" s="869">
        <v>879.4415014142172</v>
      </c>
      <c r="E11" s="869">
        <v>181.0401137624428</v>
      </c>
      <c r="F11" s="869">
        <v>1086.6266622911883</v>
      </c>
      <c r="G11" s="870">
        <v>16.412348335425257</v>
      </c>
      <c r="H11" s="870">
        <v>1.6563920956819793</v>
      </c>
      <c r="I11" s="870">
        <v>1.9583437632171803</v>
      </c>
      <c r="J11" s="870">
        <v>2.061738799047982</v>
      </c>
      <c r="K11" s="871">
        <v>512334.3791763792</v>
      </c>
      <c r="L11" s="871">
        <v>14064.303277829209</v>
      </c>
      <c r="M11" s="871">
        <v>13998.925707577706</v>
      </c>
      <c r="N11" s="872">
        <v>26042.160161929347</v>
      </c>
      <c r="O11" s="859"/>
    </row>
    <row r="12" spans="1:15" ht="18" customHeight="1">
      <c r="A12" s="867"/>
      <c r="B12" s="876" t="s">
        <v>36</v>
      </c>
      <c r="C12" s="869">
        <v>22.842441683727163</v>
      </c>
      <c r="D12" s="869">
        <v>881.3591831277733</v>
      </c>
      <c r="E12" s="869">
        <v>193.78793797423634</v>
      </c>
      <c r="F12" s="869">
        <v>1097.9895627857368</v>
      </c>
      <c r="G12" s="870">
        <v>15.667801287647672</v>
      </c>
      <c r="H12" s="870">
        <v>1.6824143200381825</v>
      </c>
      <c r="I12" s="870">
        <v>1.9602143720214065</v>
      </c>
      <c r="J12" s="870">
        <v>2.0223944966510157</v>
      </c>
      <c r="K12" s="871">
        <v>538703.2903648771</v>
      </c>
      <c r="L12" s="871">
        <v>13896.575992407581</v>
      </c>
      <c r="M12" s="871">
        <v>13691.49329692375</v>
      </c>
      <c r="N12" s="872">
        <v>24778.395474639907</v>
      </c>
      <c r="O12" s="859"/>
    </row>
    <row r="13" spans="1:15" ht="18" customHeight="1">
      <c r="A13" s="867"/>
      <c r="B13" s="876" t="s">
        <v>38</v>
      </c>
      <c r="C13" s="869">
        <v>10.857850276725896</v>
      </c>
      <c r="D13" s="869">
        <v>609.8553257597824</v>
      </c>
      <c r="E13" s="869">
        <v>156.26031653558599</v>
      </c>
      <c r="F13" s="869">
        <v>776.9734925720944</v>
      </c>
      <c r="G13" s="870">
        <v>10.771816081675237</v>
      </c>
      <c r="H13" s="870">
        <v>1.5191373847696985</v>
      </c>
      <c r="I13" s="870">
        <v>1.8543488729746944</v>
      </c>
      <c r="J13" s="870">
        <v>1.7158551037963188</v>
      </c>
      <c r="K13" s="871">
        <v>514124.4716446829</v>
      </c>
      <c r="L13" s="871">
        <v>12232.538488380116</v>
      </c>
      <c r="M13" s="871">
        <v>12917.200316903049</v>
      </c>
      <c r="N13" s="872">
        <v>19383.944543377427</v>
      </c>
      <c r="O13" s="859"/>
    </row>
    <row r="14" spans="1:15" ht="18" customHeight="1">
      <c r="A14" s="867"/>
      <c r="B14" s="876"/>
      <c r="C14" s="869"/>
      <c r="D14" s="869"/>
      <c r="E14" s="869"/>
      <c r="F14" s="869"/>
      <c r="G14" s="870"/>
      <c r="H14" s="870"/>
      <c r="I14" s="870"/>
      <c r="J14" s="870"/>
      <c r="K14" s="871"/>
      <c r="L14" s="869"/>
      <c r="M14" s="871"/>
      <c r="N14" s="872"/>
      <c r="O14" s="859"/>
    </row>
    <row r="15" spans="1:15" ht="18" customHeight="1">
      <c r="A15" s="876" t="s">
        <v>463</v>
      </c>
      <c r="B15" s="876" t="s">
        <v>464</v>
      </c>
      <c r="C15" s="869">
        <v>22.02226922787841</v>
      </c>
      <c r="D15" s="869">
        <v>877.2492027530521</v>
      </c>
      <c r="E15" s="869">
        <v>192.73404700804227</v>
      </c>
      <c r="F15" s="869">
        <v>1092.0055189889729</v>
      </c>
      <c r="G15" s="870">
        <v>15.54377133105802</v>
      </c>
      <c r="H15" s="870">
        <v>1.6920334978155063</v>
      </c>
      <c r="I15" s="870">
        <v>1.9552504470776997</v>
      </c>
      <c r="J15" s="870">
        <v>2.0178354846401363</v>
      </c>
      <c r="K15" s="871">
        <v>551347.6044124818</v>
      </c>
      <c r="L15" s="871">
        <v>13966.813324157582</v>
      </c>
      <c r="M15" s="871">
        <v>13622.822274775905</v>
      </c>
      <c r="N15" s="872">
        <v>24743.35746017153</v>
      </c>
      <c r="O15" s="859"/>
    </row>
    <row r="16" spans="1:15" ht="18" customHeight="1">
      <c r="A16" s="876" t="s">
        <v>466</v>
      </c>
      <c r="B16" s="876" t="s">
        <v>677</v>
      </c>
      <c r="C16" s="869">
        <v>22.458980330281353</v>
      </c>
      <c r="D16" s="869">
        <v>859.7753115826044</v>
      </c>
      <c r="E16" s="869">
        <v>184.83922110038156</v>
      </c>
      <c r="F16" s="869">
        <v>1067.0735130132673</v>
      </c>
      <c r="G16" s="870">
        <v>16.0723815313946</v>
      </c>
      <c r="H16" s="870">
        <v>1.6556489409007813</v>
      </c>
      <c r="I16" s="870">
        <v>2.0189971600702594</v>
      </c>
      <c r="J16" s="870">
        <v>2.0220211830458856</v>
      </c>
      <c r="K16" s="871">
        <v>533796.2674367548</v>
      </c>
      <c r="L16" s="871">
        <v>14250.58419238832</v>
      </c>
      <c r="M16" s="871">
        <v>13807.821679498335</v>
      </c>
      <c r="N16" s="872">
        <v>25108.90488102931</v>
      </c>
      <c r="O16" s="859"/>
    </row>
    <row r="17" spans="1:15" ht="18" customHeight="1">
      <c r="A17" s="876" t="s">
        <v>470</v>
      </c>
      <c r="B17" s="876" t="s">
        <v>471</v>
      </c>
      <c r="C17" s="869">
        <v>21.88571523685875</v>
      </c>
      <c r="D17" s="869">
        <v>849.3308698691701</v>
      </c>
      <c r="E17" s="869">
        <v>180.73005093378606</v>
      </c>
      <c r="F17" s="869">
        <v>1051.9466360398148</v>
      </c>
      <c r="G17" s="870">
        <v>15.077841578887325</v>
      </c>
      <c r="H17" s="870">
        <v>1.7942004190012562</v>
      </c>
      <c r="I17" s="870">
        <v>2.0465881984545815</v>
      </c>
      <c r="J17" s="870">
        <v>2.113927705963004</v>
      </c>
      <c r="K17" s="871">
        <v>549677.0985663764</v>
      </c>
      <c r="L17" s="871">
        <v>14188.362302821497</v>
      </c>
      <c r="M17" s="871">
        <v>14479.398111052782</v>
      </c>
      <c r="N17" s="872">
        <v>25379.18939189558</v>
      </c>
      <c r="O17" s="859"/>
    </row>
    <row r="18" spans="1:15" ht="18" customHeight="1">
      <c r="A18" s="876" t="s">
        <v>472</v>
      </c>
      <c r="B18" s="876" t="s">
        <v>473</v>
      </c>
      <c r="C18" s="869">
        <v>22.77104457910842</v>
      </c>
      <c r="D18" s="869">
        <v>914.8557028859424</v>
      </c>
      <c r="E18" s="869">
        <v>196.94156116877664</v>
      </c>
      <c r="F18" s="869">
        <v>1134.5683086338272</v>
      </c>
      <c r="G18" s="870">
        <v>15.430801659969699</v>
      </c>
      <c r="H18" s="870">
        <v>1.7259917759166836</v>
      </c>
      <c r="I18" s="870">
        <v>2.040198938284957</v>
      </c>
      <c r="J18" s="870">
        <v>2.055591398133777</v>
      </c>
      <c r="K18" s="871">
        <v>545506.6884921942</v>
      </c>
      <c r="L18" s="871">
        <v>13532.922256507454</v>
      </c>
      <c r="M18" s="871">
        <v>14138.33100527811</v>
      </c>
      <c r="N18" s="872">
        <v>24314.84556329109</v>
      </c>
      <c r="O18" s="859"/>
    </row>
    <row r="19" spans="1:15" ht="18" customHeight="1">
      <c r="A19" s="876" t="s">
        <v>474</v>
      </c>
      <c r="B19" s="876" t="s">
        <v>475</v>
      </c>
      <c r="C19" s="869">
        <v>20.982941903584674</v>
      </c>
      <c r="D19" s="869">
        <v>910.5453646477132</v>
      </c>
      <c r="E19" s="869">
        <v>216.24721878862792</v>
      </c>
      <c r="F19" s="869">
        <v>1147.775525339926</v>
      </c>
      <c r="G19" s="870">
        <v>14.432254111880862</v>
      </c>
      <c r="H19" s="870">
        <v>1.6964798667229952</v>
      </c>
      <c r="I19" s="870">
        <v>1.9277894640570696</v>
      </c>
      <c r="J19" s="870">
        <v>1.972887632162993</v>
      </c>
      <c r="K19" s="871">
        <v>555239.4075592629</v>
      </c>
      <c r="L19" s="871">
        <v>13780.524078806327</v>
      </c>
      <c r="M19" s="871">
        <v>13444.10906347174</v>
      </c>
      <c r="N19" s="872">
        <v>23615.767325069268</v>
      </c>
      <c r="O19" s="859"/>
    </row>
    <row r="20" spans="1:15" ht="18" customHeight="1">
      <c r="A20" s="876" t="s">
        <v>476</v>
      </c>
      <c r="B20" s="876" t="s">
        <v>678</v>
      </c>
      <c r="C20" s="869">
        <v>21.691799048463835</v>
      </c>
      <c r="D20" s="869">
        <v>925.006047899363</v>
      </c>
      <c r="E20" s="869">
        <v>169.5185872107088</v>
      </c>
      <c r="F20" s="869">
        <v>1116.2164341585355</v>
      </c>
      <c r="G20" s="870">
        <v>17.09553903345725</v>
      </c>
      <c r="H20" s="870">
        <v>1.5691831575276785</v>
      </c>
      <c r="I20" s="870">
        <v>2.193511559318809</v>
      </c>
      <c r="J20" s="870">
        <v>1.9657279912152692</v>
      </c>
      <c r="K20" s="871">
        <v>552729.7379182156</v>
      </c>
      <c r="L20" s="871">
        <v>14158.672487141488</v>
      </c>
      <c r="M20" s="871">
        <v>15228.19189420607</v>
      </c>
      <c r="N20" s="872">
        <v>24787.326913351924</v>
      </c>
      <c r="O20" s="859"/>
    </row>
    <row r="21" spans="1:15" ht="18" customHeight="1">
      <c r="A21" s="876" t="s">
        <v>479</v>
      </c>
      <c r="B21" s="876" t="s">
        <v>480</v>
      </c>
      <c r="C21" s="869">
        <v>19.442158207590307</v>
      </c>
      <c r="D21" s="869">
        <v>900.0731595793324</v>
      </c>
      <c r="E21" s="869">
        <v>230.69044352994973</v>
      </c>
      <c r="F21" s="869">
        <v>1150.2057613168724</v>
      </c>
      <c r="G21" s="870">
        <v>14.38217309501411</v>
      </c>
      <c r="H21" s="870">
        <v>1.6628379545431453</v>
      </c>
      <c r="I21" s="870">
        <v>1.8648021882185046</v>
      </c>
      <c r="J21" s="870">
        <v>1.9183422778771615</v>
      </c>
      <c r="K21" s="871">
        <v>525813.2079021637</v>
      </c>
      <c r="L21" s="871">
        <v>13476.758130721477</v>
      </c>
      <c r="M21" s="871">
        <v>12506.034250376595</v>
      </c>
      <c r="N21" s="872">
        <v>21942.19094017094</v>
      </c>
      <c r="O21" s="859"/>
    </row>
    <row r="22" spans="1:15" ht="18" customHeight="1">
      <c r="A22" s="876" t="s">
        <v>481</v>
      </c>
      <c r="B22" s="876" t="s">
        <v>482</v>
      </c>
      <c r="C22" s="869">
        <v>21.747356471651706</v>
      </c>
      <c r="D22" s="869">
        <v>875.786751876222</v>
      </c>
      <c r="E22" s="869">
        <v>196.78572179360506</v>
      </c>
      <c r="F22" s="869">
        <v>1094.3198301414786</v>
      </c>
      <c r="G22" s="870">
        <v>14.972837119381344</v>
      </c>
      <c r="H22" s="870">
        <v>1.7102853315986684</v>
      </c>
      <c r="I22" s="870">
        <v>1.9930455404929013</v>
      </c>
      <c r="J22" s="870">
        <v>2.0246985440595364</v>
      </c>
      <c r="K22" s="871">
        <v>548633.2103431609</v>
      </c>
      <c r="L22" s="871">
        <v>13467.113434132736</v>
      </c>
      <c r="M22" s="871">
        <v>13743.261545364228</v>
      </c>
      <c r="N22" s="872">
        <v>24152.097443699728</v>
      </c>
      <c r="O22" s="859"/>
    </row>
    <row r="23" spans="1:15" ht="18" customHeight="1">
      <c r="A23" s="876" t="s">
        <v>483</v>
      </c>
      <c r="B23" s="876" t="s">
        <v>484</v>
      </c>
      <c r="C23" s="869">
        <v>33.107156574062216</v>
      </c>
      <c r="D23" s="869">
        <v>874.3822813980283</v>
      </c>
      <c r="E23" s="869">
        <v>198.36128536679044</v>
      </c>
      <c r="F23" s="869">
        <v>1105.8507233388812</v>
      </c>
      <c r="G23" s="870">
        <v>15.481438515081207</v>
      </c>
      <c r="H23" s="870">
        <v>1.8607572696125803</v>
      </c>
      <c r="I23" s="870">
        <v>1.8589776687750097</v>
      </c>
      <c r="J23" s="870">
        <v>2.2682164440019448</v>
      </c>
      <c r="K23" s="871">
        <v>475231.52668213454</v>
      </c>
      <c r="L23" s="871">
        <v>17732.845983776977</v>
      </c>
      <c r="M23" s="871">
        <v>12250.829353298052</v>
      </c>
      <c r="N23" s="872">
        <v>30446.18992104471</v>
      </c>
      <c r="O23" s="859"/>
    </row>
    <row r="24" spans="1:15" ht="18" customHeight="1">
      <c r="A24" s="876" t="s">
        <v>485</v>
      </c>
      <c r="B24" s="876" t="s">
        <v>50</v>
      </c>
      <c r="C24" s="869">
        <v>23.19606694818605</v>
      </c>
      <c r="D24" s="869">
        <v>937.0465123447277</v>
      </c>
      <c r="E24" s="869">
        <v>205.4742163178498</v>
      </c>
      <c r="F24" s="869">
        <v>1165.7167956107635</v>
      </c>
      <c r="G24" s="870">
        <v>15.297654640887648</v>
      </c>
      <c r="H24" s="870">
        <v>1.650926297507286</v>
      </c>
      <c r="I24" s="870">
        <v>1.9238321682517776</v>
      </c>
      <c r="J24" s="870">
        <v>1.9705798751168384</v>
      </c>
      <c r="K24" s="871">
        <v>528120.5197661285</v>
      </c>
      <c r="L24" s="871">
        <v>13130.68319539746</v>
      </c>
      <c r="M24" s="871">
        <v>13692.68166271639</v>
      </c>
      <c r="N24" s="872">
        <v>23477.29136539893</v>
      </c>
      <c r="O24" s="859"/>
    </row>
    <row r="25" spans="1:15" ht="18" customHeight="1">
      <c r="A25" s="876" t="s">
        <v>486</v>
      </c>
      <c r="B25" s="876" t="s">
        <v>487</v>
      </c>
      <c r="C25" s="869">
        <v>30.606576471642327</v>
      </c>
      <c r="D25" s="869">
        <v>893.4772869814532</v>
      </c>
      <c r="E25" s="869">
        <v>193.7012812472001</v>
      </c>
      <c r="F25" s="869">
        <v>1117.7851447002956</v>
      </c>
      <c r="G25" s="870">
        <v>17.282494145199063</v>
      </c>
      <c r="H25" s="870">
        <v>1.727840675484602</v>
      </c>
      <c r="I25" s="870">
        <v>2.022804014986817</v>
      </c>
      <c r="J25" s="870">
        <v>2.204863894321716</v>
      </c>
      <c r="K25" s="871">
        <v>504275.6586651054</v>
      </c>
      <c r="L25" s="871">
        <v>16569.274044584392</v>
      </c>
      <c r="M25" s="871">
        <v>13054.197696470697</v>
      </c>
      <c r="N25" s="872">
        <v>29314.252837538876</v>
      </c>
      <c r="O25" s="859"/>
    </row>
    <row r="26" spans="1:15" ht="18" customHeight="1">
      <c r="A26" s="876" t="s">
        <v>488</v>
      </c>
      <c r="B26" s="876" t="s">
        <v>490</v>
      </c>
      <c r="C26" s="869">
        <v>26.089385474860332</v>
      </c>
      <c r="D26" s="869">
        <v>880.4562383612663</v>
      </c>
      <c r="E26" s="869">
        <v>198.53817504655493</v>
      </c>
      <c r="F26" s="869">
        <v>1105.0837988826815</v>
      </c>
      <c r="G26" s="870">
        <v>17.317273376159886</v>
      </c>
      <c r="H26" s="870">
        <v>1.6501306035257663</v>
      </c>
      <c r="I26" s="870">
        <v>1.950991886695118</v>
      </c>
      <c r="J26" s="870">
        <v>2.074060967595167</v>
      </c>
      <c r="K26" s="871">
        <v>548815.2519628836</v>
      </c>
      <c r="L26" s="871">
        <v>13341.25434375694</v>
      </c>
      <c r="M26" s="871">
        <v>12851.157435632884</v>
      </c>
      <c r="N26" s="872">
        <v>25894.949008307634</v>
      </c>
      <c r="O26" s="859"/>
    </row>
    <row r="27" spans="1:15" ht="18" customHeight="1">
      <c r="A27" s="876" t="s">
        <v>491</v>
      </c>
      <c r="B27" s="876" t="s">
        <v>492</v>
      </c>
      <c r="C27" s="869">
        <v>20.21690506174464</v>
      </c>
      <c r="D27" s="869">
        <v>895.1525289927259</v>
      </c>
      <c r="E27" s="869">
        <v>229.03971580549972</v>
      </c>
      <c r="F27" s="869">
        <v>1144.4091498599703</v>
      </c>
      <c r="G27" s="870">
        <v>14.33655634064708</v>
      </c>
      <c r="H27" s="870">
        <v>1.644643127110245</v>
      </c>
      <c r="I27" s="870">
        <v>1.8491169905462186</v>
      </c>
      <c r="J27" s="870">
        <v>1.9097789311171698</v>
      </c>
      <c r="K27" s="871">
        <v>554146.4756415024</v>
      </c>
      <c r="L27" s="871">
        <v>13087.24403882011</v>
      </c>
      <c r="M27" s="871">
        <v>12900.51798023897</v>
      </c>
      <c r="N27" s="872">
        <v>22608.118138816804</v>
      </c>
      <c r="O27" s="859"/>
    </row>
    <row r="28" spans="1:15" ht="18" customHeight="1">
      <c r="A28" s="876" t="s">
        <v>493</v>
      </c>
      <c r="B28" s="876" t="s">
        <v>495</v>
      </c>
      <c r="C28" s="869">
        <v>27.319906679998095</v>
      </c>
      <c r="D28" s="869">
        <v>896.571918297386</v>
      </c>
      <c r="E28" s="869">
        <v>190.99652430605153</v>
      </c>
      <c r="F28" s="869">
        <v>1114.8883492834357</v>
      </c>
      <c r="G28" s="870">
        <v>16.822411990240504</v>
      </c>
      <c r="H28" s="870">
        <v>1.5793252507872781</v>
      </c>
      <c r="I28" s="870">
        <v>2.092184968216378</v>
      </c>
      <c r="J28" s="870">
        <v>2.0407114793303722</v>
      </c>
      <c r="K28" s="871">
        <v>510087.528058557</v>
      </c>
      <c r="L28" s="871">
        <v>13291.949784129109</v>
      </c>
      <c r="M28" s="871">
        <v>14045.985790851302</v>
      </c>
      <c r="N28" s="872">
        <v>25594.91007857875</v>
      </c>
      <c r="O28" s="859"/>
    </row>
    <row r="29" spans="1:15" ht="18" customHeight="1">
      <c r="A29" s="876" t="s">
        <v>496</v>
      </c>
      <c r="B29" s="876" t="s">
        <v>497</v>
      </c>
      <c r="C29" s="869">
        <v>22.279976898129636</v>
      </c>
      <c r="D29" s="869">
        <v>952.1213736727532</v>
      </c>
      <c r="E29" s="869">
        <v>199.7423252921054</v>
      </c>
      <c r="F29" s="869">
        <v>1174.1436758629882</v>
      </c>
      <c r="G29" s="870">
        <v>14.99222333000997</v>
      </c>
      <c r="H29" s="870">
        <v>1.7828923117123086</v>
      </c>
      <c r="I29" s="870">
        <v>1.9848532028469752</v>
      </c>
      <c r="J29" s="870">
        <v>2.067903196512895</v>
      </c>
      <c r="K29" s="871">
        <v>554756.0947158524</v>
      </c>
      <c r="L29" s="871">
        <v>14171.268667789634</v>
      </c>
      <c r="M29" s="871">
        <v>14058.743505338078</v>
      </c>
      <c r="N29" s="872">
        <v>24409.999791893693</v>
      </c>
      <c r="O29" s="859"/>
    </row>
    <row r="30" spans="1:15" ht="18" customHeight="1">
      <c r="A30" s="876" t="s">
        <v>498</v>
      </c>
      <c r="B30" s="876" t="s">
        <v>499</v>
      </c>
      <c r="C30" s="869">
        <v>22.87672644815502</v>
      </c>
      <c r="D30" s="869">
        <v>884.5547309833025</v>
      </c>
      <c r="E30" s="869">
        <v>222.88445681302824</v>
      </c>
      <c r="F30" s="869">
        <v>1130.3159142444856</v>
      </c>
      <c r="G30" s="870">
        <v>14.179882856499212</v>
      </c>
      <c r="H30" s="870">
        <v>1.6930767482914721</v>
      </c>
      <c r="I30" s="870">
        <v>1.7545232782639861</v>
      </c>
      <c r="J30" s="870">
        <v>1.9579166220224187</v>
      </c>
      <c r="K30" s="871">
        <v>550410.4056093715</v>
      </c>
      <c r="L30" s="871">
        <v>13856.665699520505</v>
      </c>
      <c r="M30" s="871">
        <v>12997.846052464247</v>
      </c>
      <c r="N30" s="872">
        <v>24546.752806888362</v>
      </c>
      <c r="O30" s="859"/>
    </row>
    <row r="31" spans="1:15" ht="18" customHeight="1">
      <c r="A31" s="876" t="s">
        <v>500</v>
      </c>
      <c r="B31" s="876" t="s">
        <v>501</v>
      </c>
      <c r="C31" s="869">
        <v>27.854118053755077</v>
      </c>
      <c r="D31" s="869">
        <v>876.7867945726385</v>
      </c>
      <c r="E31" s="869">
        <v>215.56477400397546</v>
      </c>
      <c r="F31" s="869">
        <v>1120.205686630369</v>
      </c>
      <c r="G31" s="870">
        <v>17.532423208191126</v>
      </c>
      <c r="H31" s="870">
        <v>1.6193409756241806</v>
      </c>
      <c r="I31" s="870">
        <v>1.8478130136711703</v>
      </c>
      <c r="J31" s="870">
        <v>2.0589882656092087</v>
      </c>
      <c r="K31" s="871">
        <v>523912.15451442753</v>
      </c>
      <c r="L31" s="871">
        <v>14453.882990153075</v>
      </c>
      <c r="M31" s="871">
        <v>12634.059656015716</v>
      </c>
      <c r="N31" s="872">
        <v>26771.461089809363</v>
      </c>
      <c r="O31" s="859"/>
    </row>
    <row r="32" spans="1:15" ht="18" customHeight="1">
      <c r="A32" s="876" t="s">
        <v>502</v>
      </c>
      <c r="B32" s="876" t="s">
        <v>503</v>
      </c>
      <c r="C32" s="869">
        <v>26.654194564789286</v>
      </c>
      <c r="D32" s="869">
        <v>866.6551792044112</v>
      </c>
      <c r="E32" s="869">
        <v>203.83024812918472</v>
      </c>
      <c r="F32" s="869">
        <v>1097.1396218983853</v>
      </c>
      <c r="G32" s="870">
        <v>16.655153306243072</v>
      </c>
      <c r="H32" s="870">
        <v>1.5447609850313857</v>
      </c>
      <c r="I32" s="870">
        <v>1.9302207622820153</v>
      </c>
      <c r="J32" s="870">
        <v>1.9834687751008522</v>
      </c>
      <c r="K32" s="871">
        <v>519141.20890284446</v>
      </c>
      <c r="L32" s="871">
        <v>13066.799517141477</v>
      </c>
      <c r="M32" s="871">
        <v>12801.291966571664</v>
      </c>
      <c r="N32" s="872">
        <v>25312.175615097083</v>
      </c>
      <c r="O32" s="859"/>
    </row>
    <row r="33" spans="1:15" ht="18" customHeight="1">
      <c r="A33" s="876" t="s">
        <v>504</v>
      </c>
      <c r="B33" s="876" t="s">
        <v>505</v>
      </c>
      <c r="C33" s="869">
        <v>27.16325959115094</v>
      </c>
      <c r="D33" s="869">
        <v>858.3496686269019</v>
      </c>
      <c r="E33" s="869">
        <v>193.62456828152713</v>
      </c>
      <c r="F33" s="869">
        <v>1079.13749649958</v>
      </c>
      <c r="G33" s="870">
        <v>17.73470790378007</v>
      </c>
      <c r="H33" s="870">
        <v>1.5868413898102334</v>
      </c>
      <c r="I33" s="870">
        <v>1.8000289254206239</v>
      </c>
      <c r="J33" s="870">
        <v>2.031554909694831</v>
      </c>
      <c r="K33" s="871">
        <v>511030.1556701031</v>
      </c>
      <c r="L33" s="871">
        <v>13219.569398075146</v>
      </c>
      <c r="M33" s="871">
        <v>12941.248131899918</v>
      </c>
      <c r="N33" s="872">
        <v>25700.1554131202</v>
      </c>
      <c r="O33" s="859"/>
    </row>
    <row r="34" spans="1:15" ht="18" customHeight="1">
      <c r="A34" s="876" t="s">
        <v>506</v>
      </c>
      <c r="B34" s="876" t="s">
        <v>310</v>
      </c>
      <c r="C34" s="869">
        <v>20.928196147110334</v>
      </c>
      <c r="D34" s="869">
        <v>854.2177466433158</v>
      </c>
      <c r="E34" s="869">
        <v>207.35551663747808</v>
      </c>
      <c r="F34" s="869">
        <v>1082.5014594279044</v>
      </c>
      <c r="G34" s="870">
        <v>13.432357043235704</v>
      </c>
      <c r="H34" s="870">
        <v>1.6102748970630947</v>
      </c>
      <c r="I34" s="870">
        <v>1.7799831081081081</v>
      </c>
      <c r="J34" s="870">
        <v>1.8713413236622491</v>
      </c>
      <c r="K34" s="871">
        <v>564392.7196652719</v>
      </c>
      <c r="L34" s="871">
        <v>13410.061522953649</v>
      </c>
      <c r="M34" s="871">
        <v>13311.954532657657</v>
      </c>
      <c r="N34" s="872">
        <v>24043.51611772478</v>
      </c>
      <c r="O34" s="859"/>
    </row>
    <row r="35" spans="1:15" ht="18" customHeight="1">
      <c r="A35" s="876" t="s">
        <v>507</v>
      </c>
      <c r="B35" s="876" t="s">
        <v>715</v>
      </c>
      <c r="C35" s="869">
        <v>26.55962740531928</v>
      </c>
      <c r="D35" s="869">
        <v>862.850839563672</v>
      </c>
      <c r="E35" s="869">
        <v>179.61760019610247</v>
      </c>
      <c r="F35" s="869">
        <v>1069.0280671650937</v>
      </c>
      <c r="G35" s="870">
        <v>17.06783571758191</v>
      </c>
      <c r="H35" s="870">
        <v>1.607215909090909</v>
      </c>
      <c r="I35" s="870">
        <v>1.9516888433981576</v>
      </c>
      <c r="J35" s="870">
        <v>2.049207768682213</v>
      </c>
      <c r="K35" s="871">
        <v>488798.25426857406</v>
      </c>
      <c r="L35" s="871">
        <v>14253.353764204545</v>
      </c>
      <c r="M35" s="871">
        <v>14639.331968611395</v>
      </c>
      <c r="N35" s="872">
        <v>26108.10726651533</v>
      </c>
      <c r="O35" s="859"/>
    </row>
    <row r="36" spans="1:15" ht="18" customHeight="1">
      <c r="A36" s="876" t="s">
        <v>510</v>
      </c>
      <c r="B36" s="876" t="s">
        <v>716</v>
      </c>
      <c r="C36" s="869">
        <v>26.21377146021783</v>
      </c>
      <c r="D36" s="869">
        <v>852.9444341886654</v>
      </c>
      <c r="E36" s="869">
        <v>134.87170020306442</v>
      </c>
      <c r="F36" s="869">
        <v>1014.0299058519477</v>
      </c>
      <c r="G36" s="870">
        <v>16.994366197183098</v>
      </c>
      <c r="H36" s="870">
        <v>1.5955328542983291</v>
      </c>
      <c r="I36" s="870">
        <v>2.1047084588009857</v>
      </c>
      <c r="J36" s="870">
        <v>2.061332605133807</v>
      </c>
      <c r="K36" s="871">
        <v>520701.9366197183</v>
      </c>
      <c r="L36" s="871">
        <v>13359.83507921392</v>
      </c>
      <c r="M36" s="871">
        <v>15956.00875992335</v>
      </c>
      <c r="N36" s="872">
        <v>26820.48370653559</v>
      </c>
      <c r="O36" s="859"/>
    </row>
    <row r="37" spans="1:15" ht="18" customHeight="1">
      <c r="A37" s="876" t="s">
        <v>513</v>
      </c>
      <c r="B37" s="876" t="s">
        <v>514</v>
      </c>
      <c r="C37" s="869">
        <v>27.239325985050044</v>
      </c>
      <c r="D37" s="869">
        <v>968.5417458507538</v>
      </c>
      <c r="E37" s="869">
        <v>197.14937286202965</v>
      </c>
      <c r="F37" s="869">
        <v>1192.9304446978335</v>
      </c>
      <c r="G37" s="870">
        <v>16.011162790697675</v>
      </c>
      <c r="H37" s="870">
        <v>1.8097113032558505</v>
      </c>
      <c r="I37" s="870">
        <v>1.9789859263543474</v>
      </c>
      <c r="J37" s="870">
        <v>2.161961808874445</v>
      </c>
      <c r="K37" s="871">
        <v>497552.9627906977</v>
      </c>
      <c r="L37" s="871">
        <v>13480.941554279436</v>
      </c>
      <c r="M37" s="871">
        <v>14485.2888631836</v>
      </c>
      <c r="N37" s="872">
        <v>24700.20591983687</v>
      </c>
      <c r="O37" s="859"/>
    </row>
    <row r="38" spans="1:15" ht="18" customHeight="1">
      <c r="A38" s="876" t="s">
        <v>515</v>
      </c>
      <c r="B38" s="876" t="s">
        <v>516</v>
      </c>
      <c r="C38" s="869">
        <v>22.85347643490434</v>
      </c>
      <c r="D38" s="869">
        <v>925.2449836677554</v>
      </c>
      <c r="E38" s="869">
        <v>190.363975734951</v>
      </c>
      <c r="F38" s="869">
        <v>1138.4624358376109</v>
      </c>
      <c r="G38" s="870">
        <v>15.15569167942828</v>
      </c>
      <c r="H38" s="870">
        <v>1.7408336695582005</v>
      </c>
      <c r="I38" s="870">
        <v>1.9989582056624586</v>
      </c>
      <c r="J38" s="870">
        <v>2.0532846939716567</v>
      </c>
      <c r="K38" s="871">
        <v>536899.2496171516</v>
      </c>
      <c r="L38" s="871">
        <v>14284.16388440589</v>
      </c>
      <c r="M38" s="871">
        <v>14048.3472239245</v>
      </c>
      <c r="N38" s="872">
        <v>24735.699371855433</v>
      </c>
      <c r="O38" s="859"/>
    </row>
    <row r="39" spans="1:15" ht="18" customHeight="1">
      <c r="A39" s="876" t="s">
        <v>517</v>
      </c>
      <c r="B39" s="876" t="s">
        <v>518</v>
      </c>
      <c r="C39" s="869">
        <v>28.233094421938297</v>
      </c>
      <c r="D39" s="869">
        <v>911.6858834527891</v>
      </c>
      <c r="E39" s="869">
        <v>162.6051729510751</v>
      </c>
      <c r="F39" s="869">
        <v>1102.5241508258023</v>
      </c>
      <c r="G39" s="870">
        <v>17.94039735099338</v>
      </c>
      <c r="H39" s="870">
        <v>1.5960828547990156</v>
      </c>
      <c r="I39" s="870">
        <v>2.080873898045228</v>
      </c>
      <c r="J39" s="870">
        <v>2.086122102882985</v>
      </c>
      <c r="K39" s="871">
        <v>511924.0673289183</v>
      </c>
      <c r="L39" s="871">
        <v>12757.840237899918</v>
      </c>
      <c r="M39" s="871">
        <v>14897.364890762745</v>
      </c>
      <c r="N39" s="872">
        <v>25855.879847371398</v>
      </c>
      <c r="O39" s="859"/>
    </row>
    <row r="40" spans="1:15" ht="18" customHeight="1">
      <c r="A40" s="876" t="s">
        <v>519</v>
      </c>
      <c r="B40" s="876" t="s">
        <v>520</v>
      </c>
      <c r="C40" s="869">
        <v>22.65320174431949</v>
      </c>
      <c r="D40" s="869">
        <v>887.1471195776911</v>
      </c>
      <c r="E40" s="869">
        <v>187.0323617167776</v>
      </c>
      <c r="F40" s="869">
        <v>1096.8326830387882</v>
      </c>
      <c r="G40" s="870">
        <v>15.749746707193516</v>
      </c>
      <c r="H40" s="870">
        <v>1.6680205934856285</v>
      </c>
      <c r="I40" s="870">
        <v>1.8517609522640814</v>
      </c>
      <c r="J40" s="870">
        <v>1.9901860260729456</v>
      </c>
      <c r="K40" s="871">
        <v>495452.4660587639</v>
      </c>
      <c r="L40" s="871">
        <v>13504.337981527953</v>
      </c>
      <c r="M40" s="871">
        <v>12946.3185666953</v>
      </c>
      <c r="N40" s="872">
        <v>23362.9979702442</v>
      </c>
      <c r="O40" s="859"/>
    </row>
    <row r="41" spans="1:15" ht="18" customHeight="1">
      <c r="A41" s="876" t="s">
        <v>521</v>
      </c>
      <c r="B41" s="876" t="s">
        <v>717</v>
      </c>
      <c r="C41" s="869">
        <v>26.71428571428571</v>
      </c>
      <c r="D41" s="869">
        <v>893.8571428571429</v>
      </c>
      <c r="E41" s="869">
        <v>136.78571428571428</v>
      </c>
      <c r="F41" s="869">
        <v>1057.357142857143</v>
      </c>
      <c r="G41" s="870">
        <v>17.58823529411765</v>
      </c>
      <c r="H41" s="870">
        <v>1.496683714240051</v>
      </c>
      <c r="I41" s="870">
        <v>1.9503916449086163</v>
      </c>
      <c r="J41" s="870">
        <v>1.9619333918800244</v>
      </c>
      <c r="K41" s="871">
        <v>506951.7112299465</v>
      </c>
      <c r="L41" s="871">
        <v>12151.057615470672</v>
      </c>
      <c r="M41" s="871">
        <v>15078.174934725848</v>
      </c>
      <c r="N41" s="872">
        <v>25030.938323312843</v>
      </c>
      <c r="O41" s="859"/>
    </row>
    <row r="42" spans="1:15" ht="18" customHeight="1">
      <c r="A42" s="876" t="s">
        <v>523</v>
      </c>
      <c r="B42" s="876" t="s">
        <v>524</v>
      </c>
      <c r="C42" s="869">
        <v>23.26192666579051</v>
      </c>
      <c r="D42" s="869">
        <v>880.0762255224078</v>
      </c>
      <c r="E42" s="869">
        <v>171.6782757261138</v>
      </c>
      <c r="F42" s="869">
        <v>1075.0164279143119</v>
      </c>
      <c r="G42" s="870">
        <v>15.5</v>
      </c>
      <c r="H42" s="870">
        <v>1.6823713880385276</v>
      </c>
      <c r="I42" s="870">
        <v>2.10640741024267</v>
      </c>
      <c r="J42" s="870">
        <v>2.0490843296902126</v>
      </c>
      <c r="K42" s="871">
        <v>523301.4395480226</v>
      </c>
      <c r="L42" s="871">
        <v>13078.81136414545</v>
      </c>
      <c r="M42" s="871">
        <v>13869.493990660645</v>
      </c>
      <c r="N42" s="872">
        <v>24245.621543314017</v>
      </c>
      <c r="O42" s="859"/>
    </row>
    <row r="43" spans="1:15" ht="18" customHeight="1">
      <c r="A43" s="876" t="s">
        <v>525</v>
      </c>
      <c r="B43" s="876" t="s">
        <v>718</v>
      </c>
      <c r="C43" s="869">
        <v>25.73874908635272</v>
      </c>
      <c r="D43" s="869">
        <v>897.906442518534</v>
      </c>
      <c r="E43" s="869">
        <v>181.3981413803905</v>
      </c>
      <c r="F43" s="869">
        <v>1105.0433329852772</v>
      </c>
      <c r="G43" s="870">
        <v>16.03813387423935</v>
      </c>
      <c r="H43" s="870">
        <v>1.7137482920022096</v>
      </c>
      <c r="I43" s="870">
        <v>2.0373003309828754</v>
      </c>
      <c r="J43" s="870">
        <v>2.100505527733157</v>
      </c>
      <c r="K43" s="871">
        <v>511603.2073022312</v>
      </c>
      <c r="L43" s="871">
        <v>13270.047027357037</v>
      </c>
      <c r="M43" s="871">
        <v>13285.816952079436</v>
      </c>
      <c r="N43" s="872">
        <v>24879.8476802419</v>
      </c>
      <c r="O43" s="859"/>
    </row>
    <row r="44" spans="1:15" ht="18" customHeight="1">
      <c r="A44" s="876" t="s">
        <v>528</v>
      </c>
      <c r="B44" s="876" t="s">
        <v>529</v>
      </c>
      <c r="C44" s="869">
        <v>28.066633013629485</v>
      </c>
      <c r="D44" s="869">
        <v>934.7804139323573</v>
      </c>
      <c r="E44" s="869">
        <v>171.85764765270065</v>
      </c>
      <c r="F44" s="869">
        <v>1134.7046945986876</v>
      </c>
      <c r="G44" s="870">
        <v>15.447841726618705</v>
      </c>
      <c r="H44" s="870">
        <v>1.7101468841127552</v>
      </c>
      <c r="I44" s="870">
        <v>2.0450873843442503</v>
      </c>
      <c r="J44" s="870">
        <v>2.1006739773561405</v>
      </c>
      <c r="K44" s="871">
        <v>464005.7023381295</v>
      </c>
      <c r="L44" s="871">
        <v>17615.455232746517</v>
      </c>
      <c r="M44" s="871">
        <v>14084.225290057277</v>
      </c>
      <c r="N44" s="872">
        <v>28121.979469270635</v>
      </c>
      <c r="O44" s="859"/>
    </row>
    <row r="45" spans="1:15" ht="18" customHeight="1">
      <c r="A45" s="876" t="s">
        <v>530</v>
      </c>
      <c r="B45" s="876" t="s">
        <v>532</v>
      </c>
      <c r="C45" s="869">
        <v>36.55813953488372</v>
      </c>
      <c r="D45" s="869">
        <v>788.5581395348837</v>
      </c>
      <c r="E45" s="869">
        <v>177.7674418604651</v>
      </c>
      <c r="F45" s="869">
        <v>1002.8837209302326</v>
      </c>
      <c r="G45" s="870">
        <v>18.765267175572518</v>
      </c>
      <c r="H45" s="870">
        <v>1.6381679839565884</v>
      </c>
      <c r="I45" s="870">
        <v>1.8736263736263736</v>
      </c>
      <c r="J45" s="870">
        <v>2.304238938873945</v>
      </c>
      <c r="K45" s="871">
        <v>475973.4605597964</v>
      </c>
      <c r="L45" s="871">
        <v>15051.180547363454</v>
      </c>
      <c r="M45" s="871">
        <v>13413.376504447933</v>
      </c>
      <c r="N45" s="872">
        <v>31562.878211668678</v>
      </c>
      <c r="O45" s="859"/>
    </row>
    <row r="46" spans="1:15" ht="18" customHeight="1">
      <c r="A46" s="876" t="s">
        <v>533</v>
      </c>
      <c r="B46" s="876" t="s">
        <v>719</v>
      </c>
      <c r="C46" s="869">
        <v>24.171122994652407</v>
      </c>
      <c r="D46" s="869">
        <v>848.4297520661156</v>
      </c>
      <c r="E46" s="869">
        <v>142.16820612542537</v>
      </c>
      <c r="F46" s="869">
        <v>1014.7690811861935</v>
      </c>
      <c r="G46" s="870">
        <v>17.226065969428802</v>
      </c>
      <c r="H46" s="870">
        <v>1.645076265456504</v>
      </c>
      <c r="I46" s="870">
        <v>2.113459171112023</v>
      </c>
      <c r="J46" s="870">
        <v>2.0818250629976336</v>
      </c>
      <c r="K46" s="871">
        <v>516883.27956556715</v>
      </c>
      <c r="L46" s="871">
        <v>13955.049953587513</v>
      </c>
      <c r="M46" s="871">
        <v>15349.346874572562</v>
      </c>
      <c r="N46" s="872">
        <v>26129.804798359666</v>
      </c>
      <c r="O46" s="859"/>
    </row>
    <row r="47" spans="1:15" ht="18" customHeight="1">
      <c r="A47" s="876" t="s">
        <v>536</v>
      </c>
      <c r="B47" s="876" t="s">
        <v>720</v>
      </c>
      <c r="C47" s="869">
        <v>26.756496631376326</v>
      </c>
      <c r="D47" s="869">
        <v>756.7853705486044</v>
      </c>
      <c r="E47" s="869">
        <v>197.28585178055823</v>
      </c>
      <c r="F47" s="869">
        <v>980.827718960539</v>
      </c>
      <c r="G47" s="870">
        <v>17.57841726618705</v>
      </c>
      <c r="H47" s="870">
        <v>1.5338929161897494</v>
      </c>
      <c r="I47" s="870">
        <v>1.8200800078056396</v>
      </c>
      <c r="J47" s="870">
        <v>2.0291439337441615</v>
      </c>
      <c r="K47" s="871">
        <v>514933.28057553957</v>
      </c>
      <c r="L47" s="871">
        <v>16209.352766119802</v>
      </c>
      <c r="M47" s="871">
        <v>13470.658600839106</v>
      </c>
      <c r="N47" s="872">
        <v>29263.428661145346</v>
      </c>
      <c r="O47" s="859"/>
    </row>
    <row r="48" spans="1:15" ht="18" customHeight="1">
      <c r="A48" s="876" t="s">
        <v>538</v>
      </c>
      <c r="B48" s="876" t="s">
        <v>721</v>
      </c>
      <c r="C48" s="869">
        <v>33.524954272275934</v>
      </c>
      <c r="D48" s="869">
        <v>839.4564933368173</v>
      </c>
      <c r="E48" s="869">
        <v>195.92370002613012</v>
      </c>
      <c r="F48" s="869">
        <v>1068.9051476352233</v>
      </c>
      <c r="G48" s="870">
        <v>18.383476227591583</v>
      </c>
      <c r="H48" s="870">
        <v>1.4730125132291603</v>
      </c>
      <c r="I48" s="870">
        <v>1.9957321952520672</v>
      </c>
      <c r="J48" s="870">
        <v>2.0992006258097637</v>
      </c>
      <c r="K48" s="871">
        <v>517058.44894777867</v>
      </c>
      <c r="L48" s="871">
        <v>14762.47992280396</v>
      </c>
      <c r="M48" s="871">
        <v>13711.31635102694</v>
      </c>
      <c r="N48" s="872">
        <v>30323.731146258586</v>
      </c>
      <c r="O48" s="859"/>
    </row>
    <row r="49" spans="1:15" ht="18" customHeight="1">
      <c r="A49" s="876" t="s">
        <v>541</v>
      </c>
      <c r="B49" s="876" t="s">
        <v>722</v>
      </c>
      <c r="C49" s="869">
        <v>32.73838237658788</v>
      </c>
      <c r="D49" s="869">
        <v>840.4727448142788</v>
      </c>
      <c r="E49" s="869">
        <v>142.72391059655894</v>
      </c>
      <c r="F49" s="869">
        <v>1015.9350377874256</v>
      </c>
      <c r="G49" s="870">
        <v>19.38555992141454</v>
      </c>
      <c r="H49" s="870">
        <v>1.4573073906139393</v>
      </c>
      <c r="I49" s="870">
        <v>1.8385534024335286</v>
      </c>
      <c r="J49" s="870">
        <v>2.088602586220541</v>
      </c>
      <c r="K49" s="871">
        <v>479704.8030451866</v>
      </c>
      <c r="L49" s="871">
        <v>14867.323997015439</v>
      </c>
      <c r="M49" s="871">
        <v>13355.771518702119</v>
      </c>
      <c r="N49" s="872">
        <v>29634.30406293031</v>
      </c>
      <c r="O49" s="859"/>
    </row>
    <row r="50" spans="1:15" ht="18" customHeight="1">
      <c r="A50" s="876" t="s">
        <v>543</v>
      </c>
      <c r="B50" s="876" t="s">
        <v>723</v>
      </c>
      <c r="C50" s="869">
        <v>28.408195429472027</v>
      </c>
      <c r="D50" s="869">
        <v>872.327291830838</v>
      </c>
      <c r="E50" s="869">
        <v>160.33622274757028</v>
      </c>
      <c r="F50" s="869">
        <v>1061.07171000788</v>
      </c>
      <c r="G50" s="870">
        <v>18.75866851595007</v>
      </c>
      <c r="H50" s="870">
        <v>1.5175175778015326</v>
      </c>
      <c r="I50" s="870">
        <v>1.9793577981651376</v>
      </c>
      <c r="J50" s="870">
        <v>2.048904567396955</v>
      </c>
      <c r="K50" s="871">
        <v>473454.86823855754</v>
      </c>
      <c r="L50" s="871">
        <v>15354.828437645854</v>
      </c>
      <c r="M50" s="871">
        <v>14152.779325032765</v>
      </c>
      <c r="N50" s="872">
        <v>27437.954697363533</v>
      </c>
      <c r="O50" s="859"/>
    </row>
    <row r="51" spans="1:15" ht="18" customHeight="1">
      <c r="A51" s="876" t="s">
        <v>545</v>
      </c>
      <c r="B51" s="876" t="s">
        <v>724</v>
      </c>
      <c r="C51" s="869">
        <v>27.12759109051114</v>
      </c>
      <c r="D51" s="869">
        <v>903.7144328569589</v>
      </c>
      <c r="E51" s="869">
        <v>175.8722801596498</v>
      </c>
      <c r="F51" s="869">
        <v>1106.71430410712</v>
      </c>
      <c r="G51" s="870">
        <v>16.42999525391552</v>
      </c>
      <c r="H51" s="870">
        <v>1.5975224920396345</v>
      </c>
      <c r="I51" s="870">
        <v>1.9612005856515373</v>
      </c>
      <c r="J51" s="870">
        <v>2.0188870210624894</v>
      </c>
      <c r="K51" s="871">
        <v>516148.79568106314</v>
      </c>
      <c r="L51" s="871">
        <v>14009.8335838385</v>
      </c>
      <c r="M51" s="871">
        <v>14339.744143484626</v>
      </c>
      <c r="N51" s="872">
        <v>26370.605018700884</v>
      </c>
      <c r="O51" s="859"/>
    </row>
    <row r="52" spans="1:15" ht="18" customHeight="1">
      <c r="A52" s="876" t="s">
        <v>547</v>
      </c>
      <c r="B52" s="876" t="s">
        <v>725</v>
      </c>
      <c r="C52" s="869">
        <v>27.509594021409818</v>
      </c>
      <c r="D52" s="869">
        <v>858.3922439911129</v>
      </c>
      <c r="E52" s="869">
        <v>224.25772571197737</v>
      </c>
      <c r="F52" s="869">
        <v>1110.1595637245002</v>
      </c>
      <c r="G52" s="870">
        <v>15.790381791483114</v>
      </c>
      <c r="H52" s="870">
        <v>1.5748017600414128</v>
      </c>
      <c r="I52" s="870">
        <v>1.7519589300189138</v>
      </c>
      <c r="J52" s="870">
        <v>1.9628484098682775</v>
      </c>
      <c r="K52" s="871">
        <v>511235.5069750367</v>
      </c>
      <c r="L52" s="871">
        <v>12883.701463563848</v>
      </c>
      <c r="M52" s="871">
        <v>11910.086463118076</v>
      </c>
      <c r="N52" s="872">
        <v>25036.11234626301</v>
      </c>
      <c r="O52" s="859"/>
    </row>
    <row r="53" spans="1:15" ht="18" customHeight="1">
      <c r="A53" s="876" t="s">
        <v>549</v>
      </c>
      <c r="B53" s="876" t="s">
        <v>726</v>
      </c>
      <c r="C53" s="869">
        <v>23.633181659082954</v>
      </c>
      <c r="D53" s="869">
        <v>862.2051102555127</v>
      </c>
      <c r="E53" s="869">
        <v>157.31186559327966</v>
      </c>
      <c r="F53" s="869">
        <v>1043.1501575078753</v>
      </c>
      <c r="G53" s="870">
        <v>17.220675355450236</v>
      </c>
      <c r="H53" s="870">
        <v>1.5595862494519592</v>
      </c>
      <c r="I53" s="870">
        <v>2.080500177999288</v>
      </c>
      <c r="J53" s="870">
        <v>1.9929536822043565</v>
      </c>
      <c r="K53" s="871">
        <v>512819.4792654028</v>
      </c>
      <c r="L53" s="871">
        <v>13712.087783966354</v>
      </c>
      <c r="M53" s="871">
        <v>14814.122908508365</v>
      </c>
      <c r="N53" s="872">
        <v>25185.851906532273</v>
      </c>
      <c r="O53" s="859"/>
    </row>
    <row r="54" spans="1:15" ht="18" customHeight="1">
      <c r="A54" s="876" t="s">
        <v>551</v>
      </c>
      <c r="B54" s="876" t="s">
        <v>727</v>
      </c>
      <c r="C54" s="869">
        <v>22.225893860286828</v>
      </c>
      <c r="D54" s="869">
        <v>859.9035093516621</v>
      </c>
      <c r="E54" s="869">
        <v>161.75401493622365</v>
      </c>
      <c r="F54" s="869">
        <v>1043.8834181481725</v>
      </c>
      <c r="G54" s="870">
        <v>18.267320844484093</v>
      </c>
      <c r="H54" s="870">
        <v>1.6340921667486472</v>
      </c>
      <c r="I54" s="870">
        <v>2.1108886618998977</v>
      </c>
      <c r="J54" s="870">
        <v>2.0621209243431466</v>
      </c>
      <c r="K54" s="871">
        <v>530374.7169194171</v>
      </c>
      <c r="L54" s="871">
        <v>14107.75528775209</v>
      </c>
      <c r="M54" s="871">
        <v>14731.631869254341</v>
      </c>
      <c r="N54" s="872">
        <v>25196.550294396962</v>
      </c>
      <c r="O54" s="859"/>
    </row>
    <row r="55" spans="1:15" ht="18" customHeight="1">
      <c r="A55" s="876" t="s">
        <v>553</v>
      </c>
      <c r="B55" s="876" t="s">
        <v>728</v>
      </c>
      <c r="C55" s="869">
        <v>19.42270509161219</v>
      </c>
      <c r="D55" s="869">
        <v>770.6518736764571</v>
      </c>
      <c r="E55" s="869">
        <v>142.55133044839334</v>
      </c>
      <c r="F55" s="869">
        <v>932.6259092164627</v>
      </c>
      <c r="G55" s="870">
        <v>16.189855415975348</v>
      </c>
      <c r="H55" s="870">
        <v>1.6265076074814369</v>
      </c>
      <c r="I55" s="870">
        <v>1.8291942515743582</v>
      </c>
      <c r="J55" s="870">
        <v>1.960781894019794</v>
      </c>
      <c r="K55" s="871">
        <v>544317.8516236075</v>
      </c>
      <c r="L55" s="871">
        <v>14662.050352148433</v>
      </c>
      <c r="M55" s="871">
        <v>14825.370902632003</v>
      </c>
      <c r="N55" s="872">
        <v>25717.533464965323</v>
      </c>
      <c r="O55" s="859"/>
    </row>
    <row r="56" spans="1:15" ht="18" customHeight="1">
      <c r="A56" s="876" t="s">
        <v>653</v>
      </c>
      <c r="B56" s="876" t="s">
        <v>70</v>
      </c>
      <c r="C56" s="869">
        <v>14.825581395348838</v>
      </c>
      <c r="D56" s="869">
        <v>806.1046511627908</v>
      </c>
      <c r="E56" s="869">
        <v>189.82558139534885</v>
      </c>
      <c r="F56" s="869">
        <v>1010.7558139534884</v>
      </c>
      <c r="G56" s="870">
        <v>11.465686274509803</v>
      </c>
      <c r="H56" s="870">
        <v>1.655066714749369</v>
      </c>
      <c r="I56" s="870">
        <v>1.9387442572741194</v>
      </c>
      <c r="J56" s="870">
        <v>1.8522433132010354</v>
      </c>
      <c r="K56" s="871">
        <v>514112.35294117645</v>
      </c>
      <c r="L56" s="871">
        <v>14061.649837720879</v>
      </c>
      <c r="M56" s="871">
        <v>13219.173047473201</v>
      </c>
      <c r="N56" s="872">
        <v>21238.080241587577</v>
      </c>
      <c r="O56" s="859"/>
    </row>
    <row r="57" spans="1:15" ht="18" customHeight="1">
      <c r="A57" s="876" t="s">
        <v>654</v>
      </c>
      <c r="B57" s="876" t="s">
        <v>74</v>
      </c>
      <c r="C57" s="869"/>
      <c r="D57" s="869"/>
      <c r="E57" s="869"/>
      <c r="F57" s="869"/>
      <c r="G57" s="870"/>
      <c r="H57" s="870"/>
      <c r="I57" s="870"/>
      <c r="J57" s="870"/>
      <c r="K57" s="871"/>
      <c r="L57" s="871"/>
      <c r="M57" s="871"/>
      <c r="N57" s="872"/>
      <c r="O57" s="859"/>
    </row>
    <row r="58" spans="1:15" ht="18" customHeight="1">
      <c r="A58" s="876" t="s">
        <v>655</v>
      </c>
      <c r="B58" s="876" t="s">
        <v>75</v>
      </c>
      <c r="C58" s="869">
        <v>13.120567375886525</v>
      </c>
      <c r="D58" s="869">
        <v>661.3475177304965</v>
      </c>
      <c r="E58" s="869">
        <v>189.7163120567376</v>
      </c>
      <c r="F58" s="869">
        <v>864.1843971631206</v>
      </c>
      <c r="G58" s="870">
        <v>10.08108108108108</v>
      </c>
      <c r="H58" s="870">
        <v>1.6246648793565683</v>
      </c>
      <c r="I58" s="870">
        <v>2.08785046728972</v>
      </c>
      <c r="J58" s="870">
        <v>1.8547394337299958</v>
      </c>
      <c r="K58" s="871">
        <v>693586.2162162162</v>
      </c>
      <c r="L58" s="871">
        <v>12462.686327077749</v>
      </c>
      <c r="M58" s="871">
        <v>13818.074766355141</v>
      </c>
      <c r="N58" s="872">
        <v>23101.46491588018</v>
      </c>
      <c r="O58" s="859"/>
    </row>
    <row r="59" spans="1:15" ht="18" customHeight="1">
      <c r="A59" s="876" t="s">
        <v>656</v>
      </c>
      <c r="B59" s="876" t="s">
        <v>729</v>
      </c>
      <c r="C59" s="869">
        <v>13.60544217687075</v>
      </c>
      <c r="D59" s="869">
        <v>757.4829931972789</v>
      </c>
      <c r="E59" s="869">
        <v>185.03401360544217</v>
      </c>
      <c r="F59" s="869">
        <v>956.1224489795918</v>
      </c>
      <c r="G59" s="870">
        <v>11.539285714285715</v>
      </c>
      <c r="H59" s="870">
        <v>1.6146000384886778</v>
      </c>
      <c r="I59" s="870">
        <v>1.990283613445378</v>
      </c>
      <c r="J59" s="870">
        <v>1.8285307719672714</v>
      </c>
      <c r="K59" s="871">
        <v>566157</v>
      </c>
      <c r="L59" s="871">
        <v>15765.112579382898</v>
      </c>
      <c r="M59" s="871">
        <v>14088.713235294117</v>
      </c>
      <c r="N59" s="872">
        <v>23272.65945011943</v>
      </c>
      <c r="O59" s="859"/>
    </row>
    <row r="60" spans="1:15" ht="18" customHeight="1">
      <c r="A60" s="876" t="s">
        <v>657</v>
      </c>
      <c r="B60" s="876" t="s">
        <v>82</v>
      </c>
      <c r="C60" s="869">
        <v>8.085710019411676</v>
      </c>
      <c r="D60" s="869">
        <v>592.9147379423623</v>
      </c>
      <c r="E60" s="869">
        <v>103.78527698969688</v>
      </c>
      <c r="F60" s="869">
        <v>704.7857249514708</v>
      </c>
      <c r="G60" s="870">
        <v>9.215143120960295</v>
      </c>
      <c r="H60" s="870">
        <v>1.4210287729018447</v>
      </c>
      <c r="I60" s="870">
        <v>1.5983022804114813</v>
      </c>
      <c r="J60" s="870">
        <v>1.536552293986165</v>
      </c>
      <c r="K60" s="871">
        <v>500167.67220683285</v>
      </c>
      <c r="L60" s="871">
        <v>11667.379059371655</v>
      </c>
      <c r="M60" s="871">
        <v>12724.583123516293</v>
      </c>
      <c r="N60" s="872">
        <v>17427.41900867594</v>
      </c>
      <c r="O60" s="859"/>
    </row>
    <row r="61" spans="1:15" ht="18" customHeight="1">
      <c r="A61" s="876" t="s">
        <v>658</v>
      </c>
      <c r="B61" s="876" t="s">
        <v>730</v>
      </c>
      <c r="C61" s="869">
        <v>8.686131386861314</v>
      </c>
      <c r="D61" s="869">
        <v>501.9395203336809</v>
      </c>
      <c r="E61" s="869">
        <v>180.3806047966632</v>
      </c>
      <c r="F61" s="869">
        <v>691.0062565172054</v>
      </c>
      <c r="G61" s="870">
        <v>11.103841536614645</v>
      </c>
      <c r="H61" s="870">
        <v>1.4253053847432275</v>
      </c>
      <c r="I61" s="870">
        <v>1.7162759776859264</v>
      </c>
      <c r="J61" s="870">
        <v>1.6229222469536349</v>
      </c>
      <c r="K61" s="871">
        <v>544694.1716686675</v>
      </c>
      <c r="L61" s="871">
        <v>12694.762547781287</v>
      </c>
      <c r="M61" s="871">
        <v>11444.733647426077</v>
      </c>
      <c r="N61" s="872">
        <v>19055.827668163125</v>
      </c>
      <c r="O61" s="859"/>
    </row>
    <row r="62" spans="1:15" ht="18" customHeight="1">
      <c r="A62" s="876" t="s">
        <v>659</v>
      </c>
      <c r="B62" s="876" t="s">
        <v>88</v>
      </c>
      <c r="C62" s="869">
        <v>8.063566804002354</v>
      </c>
      <c r="D62" s="869">
        <v>728.8699234844026</v>
      </c>
      <c r="E62" s="869">
        <v>192.583872866392</v>
      </c>
      <c r="F62" s="869">
        <v>929.517363154797</v>
      </c>
      <c r="G62" s="870">
        <v>10.718978102189782</v>
      </c>
      <c r="H62" s="870">
        <v>1.5060362579238502</v>
      </c>
      <c r="I62" s="870">
        <v>1.7594743276283618</v>
      </c>
      <c r="J62" s="870">
        <v>1.638467627038151</v>
      </c>
      <c r="K62" s="871">
        <v>504164.34671532846</v>
      </c>
      <c r="L62" s="871">
        <v>10533.889005531553</v>
      </c>
      <c r="M62" s="872">
        <v>11699.161063569682</v>
      </c>
      <c r="N62" s="872">
        <v>15057.564350166218</v>
      </c>
      <c r="O62" s="859"/>
    </row>
    <row r="63" spans="1:14" ht="16.5" customHeight="1">
      <c r="A63" s="877" t="s">
        <v>660</v>
      </c>
      <c r="B63" s="877" t="s">
        <v>89</v>
      </c>
      <c r="C63" s="878">
        <v>11.769964243146603</v>
      </c>
      <c r="D63" s="878">
        <v>625.3969010727056</v>
      </c>
      <c r="E63" s="878">
        <v>156.28367103694876</v>
      </c>
      <c r="F63" s="878">
        <v>793.4505363528009</v>
      </c>
      <c r="G63" s="879">
        <v>10.854481012658228</v>
      </c>
      <c r="H63" s="879">
        <v>1.545735914070302</v>
      </c>
      <c r="I63" s="879">
        <v>1.916078156220924</v>
      </c>
      <c r="J63" s="879">
        <v>1.7567661351499537</v>
      </c>
      <c r="K63" s="880">
        <v>508626.5929113924</v>
      </c>
      <c r="L63" s="880">
        <v>12169.010443904039</v>
      </c>
      <c r="M63" s="880">
        <v>13343.212031543144</v>
      </c>
      <c r="N63" s="881">
        <v>19764.690643753616</v>
      </c>
    </row>
  </sheetData>
  <sheetProtection/>
  <printOptions/>
  <pageMargins left="0.61" right="0.38" top="0.53" bottom="0.46" header="0.4" footer="0.35"/>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BF145"/>
  <sheetViews>
    <sheetView view="pageBreakPreview" zoomScaleSheetLayoutView="100" zoomScalePageLayoutView="0" workbookViewId="0" topLeftCell="A1">
      <pane xSplit="2" ySplit="4" topLeftCell="C5" activePane="bottomRight" state="frozen"/>
      <selection pane="topLeft" activeCell="W66" sqref="W66"/>
      <selection pane="topRight" activeCell="W66" sqref="W66"/>
      <selection pane="bottomLeft" activeCell="W66" sqref="W66"/>
      <selection pane="bottomRight" activeCell="C1" sqref="C1"/>
    </sheetView>
  </sheetViews>
  <sheetFormatPr defaultColWidth="9.00390625" defaultRowHeight="12.75"/>
  <cols>
    <col min="1" max="1" width="4.375" style="0" customWidth="1"/>
    <col min="2" max="2" width="12.875" style="0" customWidth="1"/>
    <col min="3" max="3" width="11.75390625" style="481" customWidth="1"/>
    <col min="4" max="4" width="17.875" style="481" customWidth="1"/>
    <col min="5" max="5" width="8.875" style="481" customWidth="1"/>
    <col min="6" max="6" width="16.00390625" style="481" customWidth="1"/>
    <col min="7" max="7" width="11.125" style="481" customWidth="1"/>
    <col min="8" max="8" width="18.25390625" style="481" customWidth="1"/>
    <col min="9" max="9" width="18.625" style="481" customWidth="1"/>
    <col min="10" max="10" width="17.125" style="481" customWidth="1"/>
    <col min="11" max="11" width="14.625" style="481" customWidth="1"/>
    <col min="12" max="12" width="16.375" style="481" customWidth="1"/>
    <col min="13" max="13" width="8.75390625" style="481" customWidth="1"/>
    <col min="14" max="14" width="16.00390625" style="481" customWidth="1"/>
    <col min="15" max="15" width="12.875" style="0" customWidth="1"/>
    <col min="16" max="16" width="4.625" style="0" customWidth="1"/>
    <col min="26" max="26" width="14.875" style="0" customWidth="1"/>
    <col min="28" max="29" width="11.875" style="0" customWidth="1"/>
    <col min="30" max="31" width="14.875" style="0" customWidth="1"/>
    <col min="33" max="34" width="11.875" style="0" customWidth="1"/>
    <col min="35" max="35" width="14.875" style="0" customWidth="1"/>
    <col min="36" max="36" width="13.875" style="0" customWidth="1"/>
    <col min="38" max="39" width="11.875" style="0" customWidth="1"/>
    <col min="40" max="40" width="13.875" style="0" customWidth="1"/>
    <col min="41" max="41" width="11.875" style="0" customWidth="1"/>
    <col min="45" max="45" width="11.875" style="0" customWidth="1"/>
    <col min="46" max="46" width="13.875" style="0" customWidth="1"/>
    <col min="48" max="49" width="10.875" style="0" customWidth="1"/>
    <col min="50" max="50" width="14.875" style="0" customWidth="1"/>
  </cols>
  <sheetData>
    <row r="1" spans="1:20" ht="17.25">
      <c r="A1" s="301" t="s">
        <v>420</v>
      </c>
      <c r="B1" s="203"/>
      <c r="C1" s="447"/>
      <c r="D1" s="448"/>
      <c r="E1" s="448"/>
      <c r="F1" s="448"/>
      <c r="G1" s="448"/>
      <c r="H1" s="448"/>
      <c r="I1" s="449"/>
      <c r="J1" s="449"/>
      <c r="K1" s="449"/>
      <c r="L1" s="449"/>
      <c r="M1" s="449"/>
      <c r="N1" s="449"/>
      <c r="P1" s="132"/>
      <c r="T1" s="132"/>
    </row>
    <row r="2" spans="3:20" ht="17.25">
      <c r="C2" s="450"/>
      <c r="D2" s="449"/>
      <c r="E2" s="449"/>
      <c r="F2" s="449"/>
      <c r="G2" s="449"/>
      <c r="H2" s="449"/>
      <c r="I2" s="449"/>
      <c r="J2" s="449"/>
      <c r="K2" s="449"/>
      <c r="L2" s="449"/>
      <c r="M2" s="449"/>
      <c r="N2" s="449"/>
      <c r="P2" s="132"/>
      <c r="T2" s="132"/>
    </row>
    <row r="3" spans="1:17" ht="12">
      <c r="A3" s="303"/>
      <c r="B3" s="304"/>
      <c r="C3" s="451" t="s">
        <v>395</v>
      </c>
      <c r="D3" s="452"/>
      <c r="E3" s="453" t="s">
        <v>396</v>
      </c>
      <c r="F3" s="452"/>
      <c r="G3" s="453" t="s">
        <v>397</v>
      </c>
      <c r="H3" s="454"/>
      <c r="I3" s="453" t="s">
        <v>398</v>
      </c>
      <c r="J3" s="452"/>
      <c r="K3" s="452"/>
      <c r="L3" s="452"/>
      <c r="M3" s="455" t="s">
        <v>421</v>
      </c>
      <c r="N3" s="456"/>
      <c r="O3" s="304"/>
      <c r="P3" s="457"/>
      <c r="Q3" s="308"/>
    </row>
    <row r="4" spans="1:17" ht="12">
      <c r="A4" s="309" t="s">
        <v>7</v>
      </c>
      <c r="B4" s="309" t="s">
        <v>8</v>
      </c>
      <c r="C4" s="458" t="s">
        <v>399</v>
      </c>
      <c r="D4" s="458" t="s">
        <v>400</v>
      </c>
      <c r="E4" s="459" t="s">
        <v>399</v>
      </c>
      <c r="F4" s="459" t="s">
        <v>400</v>
      </c>
      <c r="G4" s="458" t="s">
        <v>399</v>
      </c>
      <c r="H4" s="460" t="s">
        <v>400</v>
      </c>
      <c r="I4" s="458" t="s">
        <v>401</v>
      </c>
      <c r="J4" s="458" t="s">
        <v>402</v>
      </c>
      <c r="K4" s="461" t="s">
        <v>403</v>
      </c>
      <c r="L4" s="458" t="s">
        <v>404</v>
      </c>
      <c r="M4" s="458" t="s">
        <v>399</v>
      </c>
      <c r="N4" s="458" t="s">
        <v>418</v>
      </c>
      <c r="O4" s="309" t="s">
        <v>8</v>
      </c>
      <c r="P4" s="462" t="s">
        <v>7</v>
      </c>
      <c r="Q4" s="308"/>
    </row>
    <row r="5" spans="1:17" ht="12">
      <c r="A5" s="303"/>
      <c r="B5" s="463" t="s">
        <v>98</v>
      </c>
      <c r="C5" s="464" t="s">
        <v>405</v>
      </c>
      <c r="D5" s="464" t="s">
        <v>33</v>
      </c>
      <c r="E5" s="464" t="s">
        <v>405</v>
      </c>
      <c r="F5" s="464" t="s">
        <v>33</v>
      </c>
      <c r="G5" s="464" t="s">
        <v>405</v>
      </c>
      <c r="H5" s="465" t="s">
        <v>33</v>
      </c>
      <c r="I5" s="464" t="s">
        <v>33</v>
      </c>
      <c r="J5" s="464" t="s">
        <v>33</v>
      </c>
      <c r="K5" s="464" t="s">
        <v>33</v>
      </c>
      <c r="L5" s="464" t="s">
        <v>33</v>
      </c>
      <c r="M5" s="464" t="s">
        <v>405</v>
      </c>
      <c r="N5" s="464" t="s">
        <v>33</v>
      </c>
      <c r="O5" s="463" t="s">
        <v>98</v>
      </c>
      <c r="P5" s="457"/>
      <c r="Q5" s="308"/>
    </row>
    <row r="6" spans="1:55" ht="12">
      <c r="A6" s="308"/>
      <c r="B6" s="319" t="s">
        <v>422</v>
      </c>
      <c r="C6" s="466">
        <v>1570414</v>
      </c>
      <c r="D6" s="466">
        <v>33625408226</v>
      </c>
      <c r="E6" s="466">
        <v>47793</v>
      </c>
      <c r="F6" s="466">
        <v>444435762</v>
      </c>
      <c r="G6" s="466">
        <v>1618207</v>
      </c>
      <c r="H6" s="467">
        <v>34069843988</v>
      </c>
      <c r="I6" s="466">
        <v>23823332074</v>
      </c>
      <c r="J6" s="466">
        <v>9252209045</v>
      </c>
      <c r="K6" s="468">
        <v>0</v>
      </c>
      <c r="L6" s="466">
        <v>994302869</v>
      </c>
      <c r="M6" s="466">
        <v>27743</v>
      </c>
      <c r="N6" s="466">
        <v>3141981314</v>
      </c>
      <c r="O6" s="469" t="str">
        <f>B6</f>
        <v>２２</v>
      </c>
      <c r="P6" s="470"/>
      <c r="Q6" s="317"/>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row>
    <row r="7" spans="1:55" ht="12">
      <c r="A7" s="308"/>
      <c r="B7" s="319" t="s">
        <v>211</v>
      </c>
      <c r="C7" s="466">
        <v>1670334</v>
      </c>
      <c r="D7" s="466">
        <v>36092493780</v>
      </c>
      <c r="E7" s="466">
        <v>50799</v>
      </c>
      <c r="F7" s="466">
        <v>450649031</v>
      </c>
      <c r="G7" s="466">
        <v>1721133</v>
      </c>
      <c r="H7" s="467">
        <v>36543142811</v>
      </c>
      <c r="I7" s="466">
        <v>25556573624</v>
      </c>
      <c r="J7" s="466">
        <v>9918966741</v>
      </c>
      <c r="K7" s="468">
        <v>0</v>
      </c>
      <c r="L7" s="466">
        <v>1067602446</v>
      </c>
      <c r="M7" s="466">
        <v>30088</v>
      </c>
      <c r="N7" s="466">
        <v>3406156469</v>
      </c>
      <c r="O7" s="469" t="str">
        <f>B7</f>
        <v>２３</v>
      </c>
      <c r="P7" s="470"/>
      <c r="Q7" s="317"/>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row>
    <row r="8" spans="1:55" ht="12">
      <c r="A8" s="308"/>
      <c r="B8" s="319" t="s">
        <v>269</v>
      </c>
      <c r="C8" s="466">
        <v>1590869</v>
      </c>
      <c r="D8" s="466">
        <v>34703329621</v>
      </c>
      <c r="E8" s="466">
        <v>48971</v>
      </c>
      <c r="F8" s="466">
        <v>427241261</v>
      </c>
      <c r="G8" s="466">
        <v>1639840</v>
      </c>
      <c r="H8" s="467">
        <v>35130570882</v>
      </c>
      <c r="I8" s="466">
        <v>25556573624</v>
      </c>
      <c r="J8" s="466">
        <v>9918966741</v>
      </c>
      <c r="K8" s="466">
        <v>0</v>
      </c>
      <c r="L8" s="466">
        <v>1079851954</v>
      </c>
      <c r="M8" s="466">
        <v>32075</v>
      </c>
      <c r="N8" s="466">
        <v>3509613773</v>
      </c>
      <c r="O8" s="469" t="str">
        <f>B8</f>
        <v>２４</v>
      </c>
      <c r="P8" s="470"/>
      <c r="Q8" s="317"/>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row>
    <row r="9" spans="1:55" ht="12">
      <c r="A9" s="308"/>
      <c r="B9" s="319" t="s">
        <v>270</v>
      </c>
      <c r="C9" s="466">
        <v>1393900</v>
      </c>
      <c r="D9" s="466">
        <v>30768073906</v>
      </c>
      <c r="E9" s="466">
        <v>44419</v>
      </c>
      <c r="F9" s="466">
        <v>399317617</v>
      </c>
      <c r="G9" s="466">
        <v>1438319</v>
      </c>
      <c r="H9" s="471">
        <v>31167391523</v>
      </c>
      <c r="I9" s="466">
        <v>21798288924</v>
      </c>
      <c r="J9" s="466">
        <v>8393697833</v>
      </c>
      <c r="K9" s="466">
        <v>0</v>
      </c>
      <c r="L9" s="466">
        <v>975404766</v>
      </c>
      <c r="M9" s="466">
        <v>29360</v>
      </c>
      <c r="N9" s="466">
        <v>3185509695</v>
      </c>
      <c r="O9" s="469" t="str">
        <f>B9</f>
        <v>２５</v>
      </c>
      <c r="P9" s="470"/>
      <c r="Q9" s="317"/>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row>
    <row r="10" spans="1:55" ht="12">
      <c r="A10" s="308"/>
      <c r="B10" s="472" t="s">
        <v>386</v>
      </c>
      <c r="C10" s="2010">
        <v>1139249</v>
      </c>
      <c r="D10" s="2010">
        <v>25081720817</v>
      </c>
      <c r="E10" s="2010">
        <v>35859</v>
      </c>
      <c r="F10" s="2010">
        <v>303901447</v>
      </c>
      <c r="G10" s="2010">
        <v>1175108</v>
      </c>
      <c r="H10" s="2011">
        <v>25385622264</v>
      </c>
      <c r="I10" s="2010">
        <v>17755342521</v>
      </c>
      <c r="J10" s="2010">
        <v>6846286045</v>
      </c>
      <c r="K10" s="2010">
        <v>0</v>
      </c>
      <c r="L10" s="2010">
        <v>783993698</v>
      </c>
      <c r="M10" s="2010">
        <v>24911</v>
      </c>
      <c r="N10" s="2010">
        <v>2600533958</v>
      </c>
      <c r="O10" s="2012" t="s">
        <v>1095</v>
      </c>
      <c r="P10" s="470"/>
      <c r="Q10" s="317"/>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row>
    <row r="11" spans="1:55" ht="12">
      <c r="A11" s="308"/>
      <c r="B11" s="309" t="s">
        <v>307</v>
      </c>
      <c r="C11" s="198">
        <v>1057161</v>
      </c>
      <c r="D11" s="198">
        <v>23327194423</v>
      </c>
      <c r="E11" s="198">
        <v>33791</v>
      </c>
      <c r="F11" s="198">
        <v>285903539</v>
      </c>
      <c r="G11" s="198">
        <v>1090952</v>
      </c>
      <c r="H11" s="1873">
        <v>23613097962</v>
      </c>
      <c r="I11" s="198">
        <v>16515286094</v>
      </c>
      <c r="J11" s="198">
        <v>6357908431</v>
      </c>
      <c r="K11" s="198">
        <v>0</v>
      </c>
      <c r="L11" s="198">
        <v>739903437</v>
      </c>
      <c r="M11" s="198">
        <v>23157</v>
      </c>
      <c r="N11" s="198">
        <v>2427139461</v>
      </c>
      <c r="O11" s="2013" t="s">
        <v>307</v>
      </c>
      <c r="P11" s="470"/>
      <c r="Q11" s="317"/>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row>
    <row r="12" spans="1:55" ht="12">
      <c r="A12" s="308"/>
      <c r="B12" s="309" t="s">
        <v>308</v>
      </c>
      <c r="C12" s="198">
        <v>82088</v>
      </c>
      <c r="D12" s="198">
        <v>1754526394</v>
      </c>
      <c r="E12" s="198">
        <v>2068</v>
      </c>
      <c r="F12" s="198">
        <v>17997908</v>
      </c>
      <c r="G12" s="198">
        <v>84156</v>
      </c>
      <c r="H12" s="1873">
        <v>1772524302</v>
      </c>
      <c r="I12" s="198">
        <v>1240056427</v>
      </c>
      <c r="J12" s="198">
        <v>488377614</v>
      </c>
      <c r="K12" s="198">
        <v>0</v>
      </c>
      <c r="L12" s="198">
        <v>44090261</v>
      </c>
      <c r="M12" s="198">
        <v>1754</v>
      </c>
      <c r="N12" s="198">
        <v>173394497</v>
      </c>
      <c r="O12" s="2013" t="s">
        <v>308</v>
      </c>
      <c r="P12" s="470"/>
      <c r="Q12" s="317"/>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row>
    <row r="13" spans="1:55" ht="12">
      <c r="A13" s="308"/>
      <c r="B13" s="309" t="s">
        <v>36</v>
      </c>
      <c r="C13" s="198">
        <v>1139249</v>
      </c>
      <c r="D13" s="198">
        <v>25081720817</v>
      </c>
      <c r="E13" s="198">
        <v>35859</v>
      </c>
      <c r="F13" s="198">
        <v>303901447</v>
      </c>
      <c r="G13" s="198">
        <v>1175108</v>
      </c>
      <c r="H13" s="1873">
        <v>25385622264</v>
      </c>
      <c r="I13" s="198">
        <v>17755342521</v>
      </c>
      <c r="J13" s="198">
        <v>6846286045</v>
      </c>
      <c r="K13" s="198">
        <v>0</v>
      </c>
      <c r="L13" s="198">
        <v>783993698</v>
      </c>
      <c r="M13" s="198">
        <v>24911</v>
      </c>
      <c r="N13" s="198">
        <v>2600533958</v>
      </c>
      <c r="O13" s="2013" t="s">
        <v>36</v>
      </c>
      <c r="P13" s="470"/>
      <c r="Q13" s="317"/>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row>
    <row r="14" spans="1:58" ht="12">
      <c r="A14" s="308"/>
      <c r="B14" s="308"/>
      <c r="C14" s="198"/>
      <c r="D14" s="198"/>
      <c r="E14" s="198"/>
      <c r="F14" s="198"/>
      <c r="G14" s="198"/>
      <c r="H14" s="1873"/>
      <c r="I14" s="198"/>
      <c r="J14" s="198"/>
      <c r="K14" s="198"/>
      <c r="L14" s="198"/>
      <c r="M14" s="198"/>
      <c r="N14" s="198"/>
      <c r="O14" s="2014"/>
      <c r="P14" s="470"/>
      <c r="Q14" s="317"/>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132"/>
      <c r="BE14" s="132"/>
      <c r="BF14" s="132"/>
    </row>
    <row r="15" spans="1:55" ht="11.25" customHeight="1">
      <c r="A15" s="267">
        <v>1</v>
      </c>
      <c r="B15" s="235" t="s">
        <v>40</v>
      </c>
      <c r="C15" s="2015">
        <v>196448</v>
      </c>
      <c r="D15" s="2015">
        <v>4256541496</v>
      </c>
      <c r="E15" s="198">
        <v>6776</v>
      </c>
      <c r="F15" s="198">
        <v>58591897</v>
      </c>
      <c r="G15" s="2015">
        <v>203224</v>
      </c>
      <c r="H15" s="2015">
        <v>4315133393</v>
      </c>
      <c r="I15" s="2015">
        <v>3018506694</v>
      </c>
      <c r="J15" s="2015">
        <v>1149293326</v>
      </c>
      <c r="K15" s="2016">
        <v>0</v>
      </c>
      <c r="L15" s="2015">
        <v>147333373</v>
      </c>
      <c r="M15" s="2015">
        <v>4526</v>
      </c>
      <c r="N15" s="2015">
        <v>440309349</v>
      </c>
      <c r="O15" s="235" t="s">
        <v>40</v>
      </c>
      <c r="P15" s="260">
        <v>1</v>
      </c>
      <c r="Q15" s="317"/>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row>
    <row r="16" spans="1:55" ht="11.25" customHeight="1">
      <c r="A16" s="267">
        <v>2</v>
      </c>
      <c r="B16" s="235" t="s">
        <v>41</v>
      </c>
      <c r="C16" s="2015">
        <v>101691</v>
      </c>
      <c r="D16" s="2015">
        <v>2339536679</v>
      </c>
      <c r="E16" s="198">
        <v>2931</v>
      </c>
      <c r="F16" s="198">
        <v>27513437</v>
      </c>
      <c r="G16" s="2015">
        <v>104622</v>
      </c>
      <c r="H16" s="2015">
        <v>2367050116</v>
      </c>
      <c r="I16" s="2015">
        <v>1655702483</v>
      </c>
      <c r="J16" s="2015">
        <v>645900033</v>
      </c>
      <c r="K16" s="2016">
        <v>0</v>
      </c>
      <c r="L16" s="2015">
        <v>65447600</v>
      </c>
      <c r="M16" s="2015">
        <v>2438</v>
      </c>
      <c r="N16" s="2015">
        <v>256780867</v>
      </c>
      <c r="O16" s="235" t="s">
        <v>41</v>
      </c>
      <c r="P16" s="260">
        <v>2</v>
      </c>
      <c r="Q16" s="317"/>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row>
    <row r="17" spans="1:55" ht="11.25" customHeight="1">
      <c r="A17" s="267">
        <v>3</v>
      </c>
      <c r="B17" s="235" t="s">
        <v>42</v>
      </c>
      <c r="C17" s="2015">
        <v>97362</v>
      </c>
      <c r="D17" s="2015">
        <v>2279337482</v>
      </c>
      <c r="E17" s="198">
        <v>4349</v>
      </c>
      <c r="F17" s="198">
        <v>37060516</v>
      </c>
      <c r="G17" s="2015">
        <v>101711</v>
      </c>
      <c r="H17" s="2015">
        <v>2316397998</v>
      </c>
      <c r="I17" s="2015">
        <v>1619866912</v>
      </c>
      <c r="J17" s="2015">
        <v>604358663</v>
      </c>
      <c r="K17" s="2016">
        <v>0</v>
      </c>
      <c r="L17" s="2015">
        <v>92172423</v>
      </c>
      <c r="M17" s="2015">
        <v>2101</v>
      </c>
      <c r="N17" s="2015">
        <v>220650319</v>
      </c>
      <c r="O17" s="235" t="s">
        <v>42</v>
      </c>
      <c r="P17" s="260">
        <v>3</v>
      </c>
      <c r="Q17" s="317"/>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row>
    <row r="18" spans="1:55" ht="11.25" customHeight="1">
      <c r="A18" s="267">
        <v>4</v>
      </c>
      <c r="B18" s="235" t="s">
        <v>43</v>
      </c>
      <c r="C18" s="2015">
        <v>70964</v>
      </c>
      <c r="D18" s="2015">
        <v>1583884336</v>
      </c>
      <c r="E18" s="198">
        <v>1930</v>
      </c>
      <c r="F18" s="198">
        <v>15423274</v>
      </c>
      <c r="G18" s="2015">
        <v>72894</v>
      </c>
      <c r="H18" s="2015">
        <v>1599307610</v>
      </c>
      <c r="I18" s="2015">
        <v>1118660944</v>
      </c>
      <c r="J18" s="2015">
        <v>429877840</v>
      </c>
      <c r="K18" s="2016">
        <v>0</v>
      </c>
      <c r="L18" s="2015">
        <v>50768826</v>
      </c>
      <c r="M18" s="2015">
        <v>1645</v>
      </c>
      <c r="N18" s="2015">
        <v>164635453</v>
      </c>
      <c r="O18" s="235" t="s">
        <v>43</v>
      </c>
      <c r="P18" s="260">
        <v>4</v>
      </c>
      <c r="Q18" s="317"/>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row>
    <row r="19" spans="1:55" ht="11.25" customHeight="1">
      <c r="A19" s="267">
        <v>5</v>
      </c>
      <c r="B19" s="235" t="s">
        <v>44</v>
      </c>
      <c r="C19" s="2015">
        <v>74504</v>
      </c>
      <c r="D19" s="2015">
        <v>1691257933</v>
      </c>
      <c r="E19" s="198">
        <v>3364</v>
      </c>
      <c r="F19" s="198">
        <v>28701102</v>
      </c>
      <c r="G19" s="2015">
        <v>77868</v>
      </c>
      <c r="H19" s="2015">
        <v>1719959035</v>
      </c>
      <c r="I19" s="2015">
        <v>1202461373</v>
      </c>
      <c r="J19" s="2015">
        <v>457571682</v>
      </c>
      <c r="K19" s="2016">
        <v>0</v>
      </c>
      <c r="L19" s="2015">
        <v>59925980</v>
      </c>
      <c r="M19" s="2015">
        <v>2059</v>
      </c>
      <c r="N19" s="2015">
        <v>179834038</v>
      </c>
      <c r="O19" s="235" t="s">
        <v>44</v>
      </c>
      <c r="P19" s="260">
        <v>5</v>
      </c>
      <c r="Q19" s="317"/>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row>
    <row r="20" spans="1:55" ht="11.25" customHeight="1">
      <c r="A20" s="267">
        <v>6</v>
      </c>
      <c r="B20" s="235" t="s">
        <v>45</v>
      </c>
      <c r="C20" s="2015">
        <v>16449</v>
      </c>
      <c r="D20" s="2015">
        <v>359915942</v>
      </c>
      <c r="E20" s="198">
        <v>620</v>
      </c>
      <c r="F20" s="198">
        <v>4590426</v>
      </c>
      <c r="G20" s="2015">
        <v>17069</v>
      </c>
      <c r="H20" s="2015">
        <v>364506368</v>
      </c>
      <c r="I20" s="2015">
        <v>255028921</v>
      </c>
      <c r="J20" s="2015">
        <v>99449727</v>
      </c>
      <c r="K20" s="2016">
        <v>0</v>
      </c>
      <c r="L20" s="2015">
        <v>10027720</v>
      </c>
      <c r="M20" s="2015">
        <v>334</v>
      </c>
      <c r="N20" s="2015">
        <v>34231174</v>
      </c>
      <c r="O20" s="235" t="s">
        <v>45</v>
      </c>
      <c r="P20" s="260">
        <v>6</v>
      </c>
      <c r="Q20" s="317"/>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row>
    <row r="21" spans="1:55" ht="11.25" customHeight="1">
      <c r="A21" s="267">
        <v>7</v>
      </c>
      <c r="B21" s="235" t="s">
        <v>46</v>
      </c>
      <c r="C21" s="2015">
        <v>18647</v>
      </c>
      <c r="D21" s="2015">
        <v>456012978</v>
      </c>
      <c r="E21" s="198">
        <v>793</v>
      </c>
      <c r="F21" s="198">
        <v>5648579</v>
      </c>
      <c r="G21" s="2015">
        <v>19440</v>
      </c>
      <c r="H21" s="2015">
        <v>461661557</v>
      </c>
      <c r="I21" s="2015">
        <v>322839595</v>
      </c>
      <c r="J21" s="2015">
        <v>126382830</v>
      </c>
      <c r="K21" s="2016">
        <v>0</v>
      </c>
      <c r="L21" s="2015">
        <v>12439132</v>
      </c>
      <c r="M21" s="2015">
        <v>493</v>
      </c>
      <c r="N21" s="2015">
        <v>57513104</v>
      </c>
      <c r="O21" s="235" t="s">
        <v>46</v>
      </c>
      <c r="P21" s="260">
        <v>7</v>
      </c>
      <c r="Q21" s="317"/>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row>
    <row r="22" spans="1:55" ht="11.25" customHeight="1">
      <c r="A22" s="267">
        <v>8</v>
      </c>
      <c r="B22" s="235" t="s">
        <v>47</v>
      </c>
      <c r="C22" s="2015">
        <v>43140</v>
      </c>
      <c r="D22" s="2015">
        <v>935101344</v>
      </c>
      <c r="E22" s="198">
        <v>1434</v>
      </c>
      <c r="F22" s="198">
        <v>12012310</v>
      </c>
      <c r="G22" s="2015">
        <v>44574</v>
      </c>
      <c r="H22" s="2015">
        <v>947113654</v>
      </c>
      <c r="I22" s="2015">
        <v>662555410</v>
      </c>
      <c r="J22" s="2015">
        <v>262609546</v>
      </c>
      <c r="K22" s="2016">
        <v>0</v>
      </c>
      <c r="L22" s="2015">
        <v>21948698</v>
      </c>
      <c r="M22" s="2015">
        <v>802</v>
      </c>
      <c r="N22" s="2015">
        <v>94624237</v>
      </c>
      <c r="O22" s="235" t="s">
        <v>47</v>
      </c>
      <c r="P22" s="260">
        <v>8</v>
      </c>
      <c r="Q22" s="317"/>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row>
    <row r="23" spans="1:55" ht="11.25" customHeight="1">
      <c r="A23" s="267">
        <v>9</v>
      </c>
      <c r="B23" s="235" t="s">
        <v>48</v>
      </c>
      <c r="C23" s="2015">
        <v>8437</v>
      </c>
      <c r="D23" s="2015">
        <v>224116904</v>
      </c>
      <c r="E23" s="198">
        <v>260</v>
      </c>
      <c r="F23" s="198">
        <v>2280532</v>
      </c>
      <c r="G23" s="2015">
        <v>8697</v>
      </c>
      <c r="H23" s="2015">
        <v>226397436</v>
      </c>
      <c r="I23" s="2015">
        <v>158241312</v>
      </c>
      <c r="J23" s="2015">
        <v>61755331</v>
      </c>
      <c r="K23" s="2016">
        <v>0</v>
      </c>
      <c r="L23" s="2015">
        <v>6400793</v>
      </c>
      <c r="M23" s="2015">
        <v>196</v>
      </c>
      <c r="N23" s="2015">
        <v>22104029</v>
      </c>
      <c r="O23" s="235" t="s">
        <v>48</v>
      </c>
      <c r="P23" s="260">
        <v>9</v>
      </c>
      <c r="Q23" s="317"/>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row>
    <row r="24" spans="1:55" ht="11.25" customHeight="1">
      <c r="A24" s="267">
        <v>11</v>
      </c>
      <c r="B24" s="235" t="s">
        <v>50</v>
      </c>
      <c r="C24" s="2015">
        <v>58199</v>
      </c>
      <c r="D24" s="2015">
        <v>1174145352</v>
      </c>
      <c r="E24" s="198">
        <v>1229</v>
      </c>
      <c r="F24" s="198">
        <v>11102163</v>
      </c>
      <c r="G24" s="2015">
        <v>59428</v>
      </c>
      <c r="H24" s="2015">
        <v>1185247515</v>
      </c>
      <c r="I24" s="2015">
        <v>828986738</v>
      </c>
      <c r="J24" s="2015">
        <v>312970701</v>
      </c>
      <c r="K24" s="2016">
        <v>0</v>
      </c>
      <c r="L24" s="2015">
        <v>43290076</v>
      </c>
      <c r="M24" s="2015">
        <v>1003</v>
      </c>
      <c r="N24" s="2015">
        <v>110431873</v>
      </c>
      <c r="O24" s="235" t="s">
        <v>50</v>
      </c>
      <c r="P24" s="260">
        <v>11</v>
      </c>
      <c r="Q24" s="317"/>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row>
    <row r="25" spans="1:55" ht="15" customHeight="1">
      <c r="A25" s="267">
        <v>13</v>
      </c>
      <c r="B25" s="235" t="s">
        <v>51</v>
      </c>
      <c r="C25" s="2015">
        <v>15323</v>
      </c>
      <c r="D25" s="2015">
        <v>361450938</v>
      </c>
      <c r="E25" s="198">
        <v>411</v>
      </c>
      <c r="F25" s="198">
        <v>3844003</v>
      </c>
      <c r="G25" s="2015">
        <v>15734</v>
      </c>
      <c r="H25" s="2015">
        <v>365294941</v>
      </c>
      <c r="I25" s="2015">
        <v>255567627</v>
      </c>
      <c r="J25" s="2015">
        <v>103531073</v>
      </c>
      <c r="K25" s="2016">
        <v>0</v>
      </c>
      <c r="L25" s="2015">
        <v>6196241</v>
      </c>
      <c r="M25" s="2015">
        <v>372</v>
      </c>
      <c r="N25" s="2015">
        <v>39481231</v>
      </c>
      <c r="O25" s="235" t="s">
        <v>51</v>
      </c>
      <c r="P25" s="260">
        <v>13</v>
      </c>
      <c r="Q25" s="317"/>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row>
    <row r="26" spans="1:55" ht="11.25" customHeight="1">
      <c r="A26" s="267">
        <v>14</v>
      </c>
      <c r="B26" s="235" t="s">
        <v>52</v>
      </c>
      <c r="C26" s="2015">
        <v>10642</v>
      </c>
      <c r="D26" s="2015">
        <v>256429290</v>
      </c>
      <c r="E26" s="198">
        <v>299</v>
      </c>
      <c r="F26" s="198">
        <v>2209484</v>
      </c>
      <c r="G26" s="2015">
        <v>10941</v>
      </c>
      <c r="H26" s="2015">
        <v>258638774</v>
      </c>
      <c r="I26" s="2015">
        <v>180841246</v>
      </c>
      <c r="J26" s="2015">
        <v>68397649</v>
      </c>
      <c r="K26" s="2016">
        <v>0</v>
      </c>
      <c r="L26" s="2015">
        <v>9399879</v>
      </c>
      <c r="M26" s="2015">
        <v>200</v>
      </c>
      <c r="N26" s="2015">
        <v>32591352</v>
      </c>
      <c r="O26" s="235" t="s">
        <v>52</v>
      </c>
      <c r="P26" s="260">
        <v>14</v>
      </c>
      <c r="Q26" s="317"/>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row>
    <row r="27" spans="1:55" ht="11.25" customHeight="1">
      <c r="A27" s="267">
        <v>15</v>
      </c>
      <c r="B27" s="235" t="s">
        <v>309</v>
      </c>
      <c r="C27" s="2015">
        <v>49006</v>
      </c>
      <c r="D27" s="2015">
        <v>976232178</v>
      </c>
      <c r="E27" s="198">
        <v>1536</v>
      </c>
      <c r="F27" s="198">
        <v>11310918</v>
      </c>
      <c r="G27" s="2015">
        <v>50542</v>
      </c>
      <c r="H27" s="2015">
        <v>987543096</v>
      </c>
      <c r="I27" s="2015">
        <v>690816213</v>
      </c>
      <c r="J27" s="2015">
        <v>264831936</v>
      </c>
      <c r="K27" s="2016">
        <v>0</v>
      </c>
      <c r="L27" s="2015">
        <v>31894947</v>
      </c>
      <c r="M27" s="2015">
        <v>746</v>
      </c>
      <c r="N27" s="2015">
        <v>92586006</v>
      </c>
      <c r="O27" s="235" t="s">
        <v>309</v>
      </c>
      <c r="P27" s="260">
        <v>15</v>
      </c>
      <c r="Q27" s="317"/>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row>
    <row r="28" spans="1:55" ht="11.25" customHeight="1">
      <c r="A28" s="267">
        <v>16</v>
      </c>
      <c r="B28" s="235" t="s">
        <v>54</v>
      </c>
      <c r="C28" s="2015">
        <v>24946</v>
      </c>
      <c r="D28" s="2015">
        <v>584510866</v>
      </c>
      <c r="E28" s="198">
        <v>698</v>
      </c>
      <c r="F28" s="198">
        <v>5209785</v>
      </c>
      <c r="G28" s="2015">
        <v>25644</v>
      </c>
      <c r="H28" s="2015">
        <v>589720651</v>
      </c>
      <c r="I28" s="2015">
        <v>412439701</v>
      </c>
      <c r="J28" s="2015">
        <v>162830562</v>
      </c>
      <c r="K28" s="2016">
        <v>0</v>
      </c>
      <c r="L28" s="2015">
        <v>14450388</v>
      </c>
      <c r="M28" s="2015">
        <v>438</v>
      </c>
      <c r="N28" s="2015">
        <v>60488592</v>
      </c>
      <c r="O28" s="235" t="s">
        <v>54</v>
      </c>
      <c r="P28" s="260">
        <v>16</v>
      </c>
      <c r="Q28" s="317"/>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row>
    <row r="29" spans="1:55" ht="11.25" customHeight="1">
      <c r="A29" s="267">
        <v>17</v>
      </c>
      <c r="B29" s="235" t="s">
        <v>55</v>
      </c>
      <c r="C29" s="2015">
        <v>30518</v>
      </c>
      <c r="D29" s="2015">
        <v>566172752</v>
      </c>
      <c r="E29" s="198">
        <v>700</v>
      </c>
      <c r="F29" s="198">
        <v>5569005</v>
      </c>
      <c r="G29" s="2015">
        <v>31218</v>
      </c>
      <c r="H29" s="2015">
        <v>571741757</v>
      </c>
      <c r="I29" s="2015">
        <v>399940387</v>
      </c>
      <c r="J29" s="2015">
        <v>156414304</v>
      </c>
      <c r="K29" s="2016">
        <v>0</v>
      </c>
      <c r="L29" s="2015">
        <v>15387066</v>
      </c>
      <c r="M29" s="2015">
        <v>473</v>
      </c>
      <c r="N29" s="2015">
        <v>47319416</v>
      </c>
      <c r="O29" s="235" t="s">
        <v>55</v>
      </c>
      <c r="P29" s="260">
        <v>17</v>
      </c>
      <c r="Q29" s="317"/>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row>
    <row r="30" spans="1:55" ht="11.25" customHeight="1">
      <c r="A30" s="267">
        <v>18</v>
      </c>
      <c r="B30" s="235" t="s">
        <v>56</v>
      </c>
      <c r="C30" s="2015">
        <v>34405</v>
      </c>
      <c r="D30" s="2015">
        <v>753802055</v>
      </c>
      <c r="E30" s="198">
        <v>1234</v>
      </c>
      <c r="F30" s="198">
        <v>11001428</v>
      </c>
      <c r="G30" s="2015">
        <v>35639</v>
      </c>
      <c r="H30" s="2015">
        <v>764803483</v>
      </c>
      <c r="I30" s="2015">
        <v>534743326</v>
      </c>
      <c r="J30" s="2015">
        <v>205454808</v>
      </c>
      <c r="K30" s="2016">
        <v>0</v>
      </c>
      <c r="L30" s="2015">
        <v>24605349</v>
      </c>
      <c r="M30" s="2015">
        <v>720</v>
      </c>
      <c r="N30" s="2015">
        <v>75919107</v>
      </c>
      <c r="O30" s="235" t="s">
        <v>56</v>
      </c>
      <c r="P30" s="260">
        <v>18</v>
      </c>
      <c r="Q30" s="317"/>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row>
    <row r="31" spans="1:55" ht="11.25" customHeight="1">
      <c r="A31" s="267">
        <v>19</v>
      </c>
      <c r="B31" s="235" t="s">
        <v>57</v>
      </c>
      <c r="C31" s="2015">
        <v>14621</v>
      </c>
      <c r="D31" s="2015">
        <v>302260386</v>
      </c>
      <c r="E31" s="198">
        <v>375</v>
      </c>
      <c r="F31" s="198">
        <v>2851584</v>
      </c>
      <c r="G31" s="2015">
        <v>14996</v>
      </c>
      <c r="H31" s="2015">
        <v>305111970</v>
      </c>
      <c r="I31" s="2015">
        <v>213533037</v>
      </c>
      <c r="J31" s="2015">
        <v>84511095</v>
      </c>
      <c r="K31" s="2016">
        <v>0</v>
      </c>
      <c r="L31" s="2015">
        <v>7067838</v>
      </c>
      <c r="M31" s="2015">
        <v>267</v>
      </c>
      <c r="N31" s="2015">
        <v>32669435</v>
      </c>
      <c r="O31" s="235" t="s">
        <v>57</v>
      </c>
      <c r="P31" s="260">
        <v>19</v>
      </c>
      <c r="Q31" s="317"/>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row>
    <row r="32" spans="1:55" ht="11.25" customHeight="1">
      <c r="A32" s="267">
        <v>20</v>
      </c>
      <c r="B32" s="235" t="s">
        <v>58</v>
      </c>
      <c r="C32" s="2015">
        <v>27334</v>
      </c>
      <c r="D32" s="2015">
        <v>610544218</v>
      </c>
      <c r="E32" s="198">
        <v>605</v>
      </c>
      <c r="F32" s="198">
        <v>4507193</v>
      </c>
      <c r="G32" s="2015">
        <v>27939</v>
      </c>
      <c r="H32" s="2015">
        <v>615051411</v>
      </c>
      <c r="I32" s="2015">
        <v>430086521</v>
      </c>
      <c r="J32" s="2015">
        <v>170986593</v>
      </c>
      <c r="K32" s="2016">
        <v>0</v>
      </c>
      <c r="L32" s="2015">
        <v>13978297</v>
      </c>
      <c r="M32" s="2015">
        <v>583</v>
      </c>
      <c r="N32" s="2015">
        <v>68847279</v>
      </c>
      <c r="O32" s="235" t="s">
        <v>58</v>
      </c>
      <c r="P32" s="260">
        <v>20</v>
      </c>
      <c r="Q32" s="317"/>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row>
    <row r="33" spans="1:55" ht="11.25" customHeight="1">
      <c r="A33" s="267">
        <v>21</v>
      </c>
      <c r="B33" s="235" t="s">
        <v>59</v>
      </c>
      <c r="C33" s="2015">
        <v>17877</v>
      </c>
      <c r="D33" s="2015">
        <v>374641480</v>
      </c>
      <c r="E33" s="198">
        <v>286</v>
      </c>
      <c r="F33" s="198">
        <v>2678304</v>
      </c>
      <c r="G33" s="2015">
        <v>18163</v>
      </c>
      <c r="H33" s="2015">
        <v>377319784</v>
      </c>
      <c r="I33" s="2015">
        <v>263763685</v>
      </c>
      <c r="J33" s="2015">
        <v>106392856</v>
      </c>
      <c r="K33" s="2016">
        <v>0</v>
      </c>
      <c r="L33" s="2015">
        <v>7163243</v>
      </c>
      <c r="M33" s="2015">
        <v>385</v>
      </c>
      <c r="N33" s="2015">
        <v>43286269</v>
      </c>
      <c r="O33" s="235" t="s">
        <v>59</v>
      </c>
      <c r="P33" s="260">
        <v>21</v>
      </c>
      <c r="Q33" s="317"/>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row>
    <row r="34" spans="1:55" ht="11.25" customHeight="1">
      <c r="A34" s="267">
        <v>22</v>
      </c>
      <c r="B34" s="235" t="s">
        <v>310</v>
      </c>
      <c r="C34" s="2015">
        <v>9297</v>
      </c>
      <c r="D34" s="2015">
        <v>182709604</v>
      </c>
      <c r="E34" s="198">
        <v>340</v>
      </c>
      <c r="F34" s="198">
        <v>2914617</v>
      </c>
      <c r="G34" s="2015">
        <v>9637</v>
      </c>
      <c r="H34" s="2015">
        <v>185624221</v>
      </c>
      <c r="I34" s="2015">
        <v>129875767</v>
      </c>
      <c r="J34" s="2015">
        <v>52616048</v>
      </c>
      <c r="K34" s="2016">
        <v>0</v>
      </c>
      <c r="L34" s="2015">
        <v>3132406</v>
      </c>
      <c r="M34" s="2015">
        <v>180</v>
      </c>
      <c r="N34" s="2015">
        <v>15635271</v>
      </c>
      <c r="O34" s="235" t="s">
        <v>310</v>
      </c>
      <c r="P34" s="260">
        <v>22</v>
      </c>
      <c r="Q34" s="317"/>
      <c r="R34" s="274"/>
      <c r="S34" s="274"/>
      <c r="T34" s="132"/>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row>
    <row r="35" spans="1:55" ht="15" customHeight="1">
      <c r="A35" s="267">
        <v>24</v>
      </c>
      <c r="B35" s="235" t="s">
        <v>148</v>
      </c>
      <c r="C35" s="2015">
        <v>11603</v>
      </c>
      <c r="D35" s="2015">
        <v>232142618</v>
      </c>
      <c r="E35" s="198">
        <v>337</v>
      </c>
      <c r="F35" s="198">
        <v>4374195</v>
      </c>
      <c r="G35" s="2015">
        <v>11940</v>
      </c>
      <c r="H35" s="2015">
        <v>236516813</v>
      </c>
      <c r="I35" s="2015">
        <v>165527614</v>
      </c>
      <c r="J35" s="2015">
        <v>64344547</v>
      </c>
      <c r="K35" s="2016">
        <v>0</v>
      </c>
      <c r="L35" s="2015">
        <v>6644652</v>
      </c>
      <c r="M35" s="2015">
        <v>210</v>
      </c>
      <c r="N35" s="2015">
        <v>23324012</v>
      </c>
      <c r="O35" s="235" t="s">
        <v>148</v>
      </c>
      <c r="P35" s="260">
        <v>24</v>
      </c>
      <c r="Q35" s="317"/>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row>
    <row r="36" spans="1:55" ht="11.25" customHeight="1">
      <c r="A36" s="267">
        <v>27</v>
      </c>
      <c r="B36" s="235" t="s">
        <v>149</v>
      </c>
      <c r="C36" s="2015">
        <v>6010</v>
      </c>
      <c r="D36" s="2015">
        <v>135781298</v>
      </c>
      <c r="E36" s="198">
        <v>174</v>
      </c>
      <c r="F36" s="198">
        <v>1130182</v>
      </c>
      <c r="G36" s="2015">
        <v>6184</v>
      </c>
      <c r="H36" s="2015">
        <v>136911480</v>
      </c>
      <c r="I36" s="2015">
        <v>95822014</v>
      </c>
      <c r="J36" s="2015">
        <v>37841399</v>
      </c>
      <c r="K36" s="2016">
        <v>0</v>
      </c>
      <c r="L36" s="2015">
        <v>3248067</v>
      </c>
      <c r="M36" s="2015">
        <v>133</v>
      </c>
      <c r="N36" s="2015">
        <v>15832421</v>
      </c>
      <c r="O36" s="235" t="s">
        <v>149</v>
      </c>
      <c r="P36" s="260">
        <v>27</v>
      </c>
      <c r="Q36" s="317"/>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row>
    <row r="37" spans="1:55" ht="11.25" customHeight="1">
      <c r="A37" s="267">
        <v>31</v>
      </c>
      <c r="B37" s="235" t="s">
        <v>62</v>
      </c>
      <c r="C37" s="2015">
        <v>12146</v>
      </c>
      <c r="D37" s="2015">
        <v>274174820</v>
      </c>
      <c r="E37" s="198">
        <v>308</v>
      </c>
      <c r="F37" s="198">
        <v>3682209</v>
      </c>
      <c r="G37" s="2015">
        <v>12454</v>
      </c>
      <c r="H37" s="2015">
        <v>277857029</v>
      </c>
      <c r="I37" s="2015">
        <v>194326983</v>
      </c>
      <c r="J37" s="2015">
        <v>76119805</v>
      </c>
      <c r="K37" s="2016">
        <v>0</v>
      </c>
      <c r="L37" s="2015">
        <v>7410241</v>
      </c>
      <c r="M37" s="2015">
        <v>324</v>
      </c>
      <c r="N37" s="2015">
        <v>32083207</v>
      </c>
      <c r="O37" s="235" t="s">
        <v>62</v>
      </c>
      <c r="P37" s="260">
        <v>31</v>
      </c>
      <c r="Q37" s="317"/>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row>
    <row r="38" spans="1:55" ht="11.25" customHeight="1">
      <c r="A38" s="267">
        <v>32</v>
      </c>
      <c r="B38" s="235" t="s">
        <v>63</v>
      </c>
      <c r="C38" s="2015">
        <v>7127</v>
      </c>
      <c r="D38" s="2015">
        <v>191077174</v>
      </c>
      <c r="E38" s="198">
        <v>102</v>
      </c>
      <c r="F38" s="198">
        <v>915456</v>
      </c>
      <c r="G38" s="2015">
        <v>7229</v>
      </c>
      <c r="H38" s="2015">
        <v>191992630</v>
      </c>
      <c r="I38" s="2015">
        <v>134344808</v>
      </c>
      <c r="J38" s="2015">
        <v>51009226</v>
      </c>
      <c r="K38" s="2016">
        <v>0</v>
      </c>
      <c r="L38" s="2015">
        <v>6638596</v>
      </c>
      <c r="M38" s="2015">
        <v>197</v>
      </c>
      <c r="N38" s="2015">
        <v>21415391</v>
      </c>
      <c r="O38" s="235" t="s">
        <v>63</v>
      </c>
      <c r="P38" s="260">
        <v>32</v>
      </c>
      <c r="Q38" s="317"/>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row>
    <row r="39" spans="1:55" ht="11.25" customHeight="1">
      <c r="A39" s="267">
        <v>37</v>
      </c>
      <c r="B39" s="235" t="s">
        <v>64</v>
      </c>
      <c r="C39" s="2015">
        <v>5646</v>
      </c>
      <c r="D39" s="2015">
        <v>85117926</v>
      </c>
      <c r="E39" s="198">
        <v>117</v>
      </c>
      <c r="F39" s="198">
        <v>1240784</v>
      </c>
      <c r="G39" s="2015">
        <v>5763</v>
      </c>
      <c r="H39" s="2015">
        <v>86358710</v>
      </c>
      <c r="I39" s="2015">
        <v>60399764</v>
      </c>
      <c r="J39" s="2015">
        <v>24930058</v>
      </c>
      <c r="K39" s="2016">
        <v>0</v>
      </c>
      <c r="L39" s="2015">
        <v>1028888</v>
      </c>
      <c r="M39" s="2015">
        <v>60</v>
      </c>
      <c r="N39" s="2015">
        <v>6276560</v>
      </c>
      <c r="O39" s="235" t="s">
        <v>64</v>
      </c>
      <c r="P39" s="260">
        <v>37</v>
      </c>
      <c r="Q39" s="317"/>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row>
    <row r="40" spans="1:55" ht="11.25" customHeight="1">
      <c r="A40" s="267">
        <v>39</v>
      </c>
      <c r="B40" s="235" t="s">
        <v>65</v>
      </c>
      <c r="C40" s="2015">
        <v>6445</v>
      </c>
      <c r="D40" s="2015">
        <v>109331278</v>
      </c>
      <c r="E40" s="198">
        <v>186</v>
      </c>
      <c r="F40" s="198">
        <v>1568039</v>
      </c>
      <c r="G40" s="2015">
        <v>6631</v>
      </c>
      <c r="H40" s="2015">
        <v>110899317</v>
      </c>
      <c r="I40" s="2015">
        <v>77632452</v>
      </c>
      <c r="J40" s="2015">
        <v>31091265</v>
      </c>
      <c r="K40" s="2016">
        <v>0</v>
      </c>
      <c r="L40" s="2015">
        <v>2175600</v>
      </c>
      <c r="M40" s="2015">
        <v>86</v>
      </c>
      <c r="N40" s="2015">
        <v>7736219</v>
      </c>
      <c r="O40" s="235" t="s">
        <v>65</v>
      </c>
      <c r="P40" s="260">
        <v>39</v>
      </c>
      <c r="Q40" s="317"/>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row>
    <row r="41" spans="1:55" ht="11.25" customHeight="1">
      <c r="A41" s="267">
        <v>40</v>
      </c>
      <c r="B41" s="235" t="s">
        <v>311</v>
      </c>
      <c r="C41" s="2015">
        <v>4210</v>
      </c>
      <c r="D41" s="2015">
        <v>74107424</v>
      </c>
      <c r="E41" s="198">
        <v>209</v>
      </c>
      <c r="F41" s="198">
        <v>1506219</v>
      </c>
      <c r="G41" s="2015">
        <v>4419</v>
      </c>
      <c r="H41" s="2015">
        <v>75613643</v>
      </c>
      <c r="I41" s="2015">
        <v>52871928</v>
      </c>
      <c r="J41" s="2015">
        <v>21902068</v>
      </c>
      <c r="K41" s="2016">
        <v>0</v>
      </c>
      <c r="L41" s="2015">
        <v>839647</v>
      </c>
      <c r="M41" s="2015">
        <v>62</v>
      </c>
      <c r="N41" s="2015">
        <v>5189822</v>
      </c>
      <c r="O41" s="235" t="s">
        <v>311</v>
      </c>
      <c r="P41" s="260">
        <v>40</v>
      </c>
      <c r="Q41" s="317"/>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row>
    <row r="42" spans="1:55" ht="11.25" customHeight="1">
      <c r="A42" s="267">
        <v>42</v>
      </c>
      <c r="B42" s="235" t="s">
        <v>66</v>
      </c>
      <c r="C42" s="2015">
        <v>8728</v>
      </c>
      <c r="D42" s="2015">
        <v>185710062</v>
      </c>
      <c r="E42" s="198">
        <v>184</v>
      </c>
      <c r="F42" s="198">
        <v>1314242</v>
      </c>
      <c r="G42" s="2015">
        <v>8912</v>
      </c>
      <c r="H42" s="2015">
        <v>187024304</v>
      </c>
      <c r="I42" s="2015">
        <v>130860271</v>
      </c>
      <c r="J42" s="2015">
        <v>49268021</v>
      </c>
      <c r="K42" s="2016">
        <v>0</v>
      </c>
      <c r="L42" s="2015">
        <v>6896012</v>
      </c>
      <c r="M42" s="2015">
        <v>173</v>
      </c>
      <c r="N42" s="2015">
        <v>18142611</v>
      </c>
      <c r="O42" s="235" t="s">
        <v>66</v>
      </c>
      <c r="P42" s="260">
        <v>42</v>
      </c>
      <c r="Q42" s="317"/>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row>
    <row r="43" spans="1:55" ht="11.25" customHeight="1">
      <c r="A43" s="267">
        <v>43</v>
      </c>
      <c r="B43" s="235" t="s">
        <v>312</v>
      </c>
      <c r="C43" s="2015">
        <v>21733</v>
      </c>
      <c r="D43" s="2015">
        <v>486084218</v>
      </c>
      <c r="E43" s="198">
        <v>622</v>
      </c>
      <c r="F43" s="198">
        <v>4734635</v>
      </c>
      <c r="G43" s="2015">
        <v>22355</v>
      </c>
      <c r="H43" s="2015">
        <v>490818853</v>
      </c>
      <c r="I43" s="2015">
        <v>343006445</v>
      </c>
      <c r="J43" s="2015">
        <v>135499577</v>
      </c>
      <c r="K43" s="2016">
        <v>0</v>
      </c>
      <c r="L43" s="2015">
        <v>12312831</v>
      </c>
      <c r="M43" s="2015">
        <v>505</v>
      </c>
      <c r="N43" s="2015">
        <v>56108451</v>
      </c>
      <c r="O43" s="235" t="s">
        <v>312</v>
      </c>
      <c r="P43" s="260">
        <v>43</v>
      </c>
      <c r="Q43" s="317"/>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row>
    <row r="44" spans="1:55" ht="11.25" customHeight="1">
      <c r="A44" s="267">
        <v>45</v>
      </c>
      <c r="B44" s="235" t="s">
        <v>67</v>
      </c>
      <c r="C44" s="2015">
        <v>5719</v>
      </c>
      <c r="D44" s="2015">
        <v>136253306</v>
      </c>
      <c r="E44" s="198">
        <v>137</v>
      </c>
      <c r="F44" s="198">
        <v>1322149</v>
      </c>
      <c r="G44" s="2015">
        <v>5856</v>
      </c>
      <c r="H44" s="2015">
        <v>137575455</v>
      </c>
      <c r="I44" s="2015">
        <v>96241893</v>
      </c>
      <c r="J44" s="2015">
        <v>36743852</v>
      </c>
      <c r="K44" s="2016">
        <v>0</v>
      </c>
      <c r="L44" s="2015">
        <v>4589710</v>
      </c>
      <c r="M44" s="2015">
        <v>130</v>
      </c>
      <c r="N44" s="2015">
        <v>13105262</v>
      </c>
      <c r="O44" s="235" t="s">
        <v>67</v>
      </c>
      <c r="P44" s="260">
        <v>45</v>
      </c>
      <c r="Q44" s="317"/>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row>
    <row r="45" spans="1:55" ht="15" customHeight="1">
      <c r="A45" s="267">
        <v>46</v>
      </c>
      <c r="B45" s="235" t="s">
        <v>68</v>
      </c>
      <c r="C45" s="2015">
        <v>6592</v>
      </c>
      <c r="D45" s="2015">
        <v>143380680</v>
      </c>
      <c r="E45" s="198">
        <v>133</v>
      </c>
      <c r="F45" s="198">
        <v>881152</v>
      </c>
      <c r="G45" s="2015">
        <v>6725</v>
      </c>
      <c r="H45" s="2015">
        <v>144261832</v>
      </c>
      <c r="I45" s="2015">
        <v>100949387</v>
      </c>
      <c r="J45" s="2015">
        <v>41215999</v>
      </c>
      <c r="K45" s="2016">
        <v>0</v>
      </c>
      <c r="L45" s="2015">
        <v>2096446</v>
      </c>
      <c r="M45" s="2015">
        <v>158</v>
      </c>
      <c r="N45" s="2015">
        <v>15244466</v>
      </c>
      <c r="O45" s="235" t="s">
        <v>68</v>
      </c>
      <c r="P45" s="260">
        <v>46</v>
      </c>
      <c r="Q45" s="317"/>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row>
    <row r="46" spans="1:55" s="322" customFormat="1" ht="11.25" customHeight="1">
      <c r="A46" s="267">
        <v>50</v>
      </c>
      <c r="B46" s="235" t="s">
        <v>151</v>
      </c>
      <c r="C46" s="2015">
        <v>11618</v>
      </c>
      <c r="D46" s="2015">
        <v>250362224</v>
      </c>
      <c r="E46" s="198">
        <v>233</v>
      </c>
      <c r="F46" s="1873">
        <v>1839059</v>
      </c>
      <c r="G46" s="2015">
        <v>11851</v>
      </c>
      <c r="H46" s="2015">
        <v>252201283</v>
      </c>
      <c r="I46" s="2015">
        <v>176410203</v>
      </c>
      <c r="J46" s="2015">
        <v>69995069</v>
      </c>
      <c r="K46" s="2016">
        <v>0</v>
      </c>
      <c r="L46" s="2015">
        <v>5796011</v>
      </c>
      <c r="M46" s="2015">
        <v>265</v>
      </c>
      <c r="N46" s="2015">
        <v>24285115</v>
      </c>
      <c r="O46" s="235" t="s">
        <v>151</v>
      </c>
      <c r="P46" s="260">
        <v>50</v>
      </c>
      <c r="Q46" s="317"/>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row>
    <row r="47" spans="1:55" ht="11.25" customHeight="1">
      <c r="A47" s="267">
        <v>57</v>
      </c>
      <c r="B47" s="235" t="s">
        <v>152</v>
      </c>
      <c r="C47" s="2015">
        <v>5658</v>
      </c>
      <c r="D47" s="2015">
        <v>139278152</v>
      </c>
      <c r="E47" s="198">
        <v>92</v>
      </c>
      <c r="F47" s="198">
        <v>1034076</v>
      </c>
      <c r="G47" s="2015">
        <v>5750</v>
      </c>
      <c r="H47" s="2015">
        <v>140312228</v>
      </c>
      <c r="I47" s="2015">
        <v>98161385</v>
      </c>
      <c r="J47" s="2015">
        <v>37819580</v>
      </c>
      <c r="K47" s="2016">
        <v>0</v>
      </c>
      <c r="L47" s="2015">
        <v>4331263</v>
      </c>
      <c r="M47" s="2015">
        <v>193</v>
      </c>
      <c r="N47" s="2015">
        <v>14733940</v>
      </c>
      <c r="O47" s="473" t="s">
        <v>152</v>
      </c>
      <c r="P47" s="260">
        <v>57</v>
      </c>
      <c r="Q47" s="317"/>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row>
    <row r="48" spans="1:55" ht="11.25" customHeight="1">
      <c r="A48" s="267">
        <v>62</v>
      </c>
      <c r="B48" s="235" t="s">
        <v>119</v>
      </c>
      <c r="C48" s="2015">
        <v>4510</v>
      </c>
      <c r="D48" s="2015">
        <v>97604670</v>
      </c>
      <c r="E48" s="198">
        <v>86</v>
      </c>
      <c r="F48" s="198">
        <v>488783</v>
      </c>
      <c r="G48" s="2015">
        <v>4596</v>
      </c>
      <c r="H48" s="2015">
        <v>98093453</v>
      </c>
      <c r="I48" s="2015">
        <v>68569775</v>
      </c>
      <c r="J48" s="2015">
        <v>27820293</v>
      </c>
      <c r="K48" s="2016">
        <v>0</v>
      </c>
      <c r="L48" s="2015">
        <v>1703385</v>
      </c>
      <c r="M48" s="2015">
        <v>58</v>
      </c>
      <c r="N48" s="2015">
        <v>7999327</v>
      </c>
      <c r="O48" s="235" t="s">
        <v>119</v>
      </c>
      <c r="P48" s="260">
        <v>62</v>
      </c>
      <c r="Q48" s="317"/>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row>
    <row r="49" spans="1:55" ht="11.25" customHeight="1">
      <c r="A49" s="267">
        <v>65</v>
      </c>
      <c r="B49" s="235" t="s">
        <v>314</v>
      </c>
      <c r="C49" s="2015">
        <v>7662</v>
      </c>
      <c r="D49" s="2015">
        <v>170716722</v>
      </c>
      <c r="E49" s="198">
        <v>170</v>
      </c>
      <c r="F49" s="198">
        <v>1820472</v>
      </c>
      <c r="G49" s="2015">
        <v>7832</v>
      </c>
      <c r="H49" s="2015">
        <v>172537194</v>
      </c>
      <c r="I49" s="2015">
        <v>120766597</v>
      </c>
      <c r="J49" s="2015">
        <v>48450490</v>
      </c>
      <c r="K49" s="2016">
        <v>0</v>
      </c>
      <c r="L49" s="2015">
        <v>3320107</v>
      </c>
      <c r="M49" s="2015">
        <v>217</v>
      </c>
      <c r="N49" s="2015">
        <v>18364973</v>
      </c>
      <c r="O49" s="235" t="s">
        <v>314</v>
      </c>
      <c r="P49" s="260">
        <v>65</v>
      </c>
      <c r="Q49" s="317"/>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row>
    <row r="50" spans="1:55" ht="11.25" customHeight="1">
      <c r="A50" s="267">
        <v>70</v>
      </c>
      <c r="B50" s="235" t="s">
        <v>153</v>
      </c>
      <c r="C50" s="2015">
        <v>7289</v>
      </c>
      <c r="D50" s="2015">
        <v>187052836</v>
      </c>
      <c r="E50" s="198">
        <v>143</v>
      </c>
      <c r="F50" s="198">
        <v>1067254</v>
      </c>
      <c r="G50" s="2015">
        <v>7432</v>
      </c>
      <c r="H50" s="2015">
        <v>188120090</v>
      </c>
      <c r="I50" s="2015">
        <v>131557015</v>
      </c>
      <c r="J50" s="2015">
        <v>49023531</v>
      </c>
      <c r="K50" s="2016">
        <v>0</v>
      </c>
      <c r="L50" s="2015">
        <v>7539544</v>
      </c>
      <c r="M50" s="2015">
        <v>195</v>
      </c>
      <c r="N50" s="2015">
        <v>21565273</v>
      </c>
      <c r="O50" s="235" t="s">
        <v>153</v>
      </c>
      <c r="P50" s="260">
        <v>70</v>
      </c>
      <c r="Q50" s="317"/>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row>
    <row r="51" spans="1:55" ht="11.25" customHeight="1">
      <c r="A51" s="267">
        <v>73</v>
      </c>
      <c r="B51" s="235" t="s">
        <v>316</v>
      </c>
      <c r="C51" s="2015">
        <v>21451</v>
      </c>
      <c r="D51" s="2015">
        <v>499762178</v>
      </c>
      <c r="E51" s="198">
        <v>653</v>
      </c>
      <c r="F51" s="198">
        <v>5447061</v>
      </c>
      <c r="G51" s="2015">
        <v>22104</v>
      </c>
      <c r="H51" s="2015">
        <v>505209239</v>
      </c>
      <c r="I51" s="2015">
        <v>353408607</v>
      </c>
      <c r="J51" s="2015">
        <v>141855300</v>
      </c>
      <c r="K51" s="2016">
        <v>0</v>
      </c>
      <c r="L51" s="2015">
        <v>9945332</v>
      </c>
      <c r="M51" s="2015">
        <v>521</v>
      </c>
      <c r="N51" s="2015">
        <v>58487573</v>
      </c>
      <c r="O51" s="235" t="s">
        <v>316</v>
      </c>
      <c r="P51" s="260">
        <v>73</v>
      </c>
      <c r="Q51" s="317"/>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row>
    <row r="52" spans="1:55" ht="11.25" customHeight="1">
      <c r="A52" s="267">
        <v>79</v>
      </c>
      <c r="B52" s="235" t="s">
        <v>318</v>
      </c>
      <c r="C52" s="2015">
        <v>14866</v>
      </c>
      <c r="D52" s="2015">
        <v>314205074</v>
      </c>
      <c r="E52" s="198">
        <v>404</v>
      </c>
      <c r="F52" s="198">
        <v>3148835</v>
      </c>
      <c r="G52" s="2015">
        <v>15270</v>
      </c>
      <c r="H52" s="2015">
        <v>317353909</v>
      </c>
      <c r="I52" s="2015">
        <v>221986495</v>
      </c>
      <c r="J52" s="2015">
        <v>68125983</v>
      </c>
      <c r="K52" s="2016">
        <v>0</v>
      </c>
      <c r="L52" s="2015">
        <v>27241431</v>
      </c>
      <c r="M52" s="2015">
        <v>341</v>
      </c>
      <c r="N52" s="2015">
        <v>34438232</v>
      </c>
      <c r="O52" s="235" t="s">
        <v>318</v>
      </c>
      <c r="P52" s="260">
        <v>79</v>
      </c>
      <c r="Q52" s="317"/>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row>
    <row r="53" spans="1:55" ht="11.25" customHeight="1">
      <c r="A53" s="267">
        <v>86</v>
      </c>
      <c r="B53" s="235" t="s">
        <v>154</v>
      </c>
      <c r="C53" s="2015">
        <v>12378</v>
      </c>
      <c r="D53" s="2015">
        <v>274124010</v>
      </c>
      <c r="E53" s="198">
        <v>550</v>
      </c>
      <c r="F53" s="198">
        <v>4973504</v>
      </c>
      <c r="G53" s="2015">
        <v>12928</v>
      </c>
      <c r="H53" s="2015">
        <v>279097514</v>
      </c>
      <c r="I53" s="2015">
        <v>195208338</v>
      </c>
      <c r="J53" s="2015">
        <v>77553968</v>
      </c>
      <c r="K53" s="2016">
        <v>0</v>
      </c>
      <c r="L53" s="2015">
        <v>6335208</v>
      </c>
      <c r="M53" s="2015">
        <v>245</v>
      </c>
      <c r="N53" s="2015">
        <v>28651255</v>
      </c>
      <c r="O53" s="235" t="s">
        <v>154</v>
      </c>
      <c r="P53" s="260">
        <v>86</v>
      </c>
      <c r="Q53" s="317"/>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row>
    <row r="54" spans="1:55" ht="11.25" customHeight="1">
      <c r="A54" s="267">
        <v>93</v>
      </c>
      <c r="B54" s="235" t="s">
        <v>320</v>
      </c>
      <c r="C54" s="2015">
        <v>13479</v>
      </c>
      <c r="D54" s="2015">
        <v>309014728</v>
      </c>
      <c r="E54" s="198">
        <v>369</v>
      </c>
      <c r="F54" s="198">
        <v>2804228</v>
      </c>
      <c r="G54" s="2015">
        <v>13848</v>
      </c>
      <c r="H54" s="2015">
        <v>311818956</v>
      </c>
      <c r="I54" s="2015">
        <v>218055337</v>
      </c>
      <c r="J54" s="2015">
        <v>85501541</v>
      </c>
      <c r="K54" s="2016">
        <v>0</v>
      </c>
      <c r="L54" s="2015">
        <v>8262078</v>
      </c>
      <c r="M54" s="2015">
        <v>309</v>
      </c>
      <c r="N54" s="2015">
        <v>33346833</v>
      </c>
      <c r="O54" s="235" t="s">
        <v>320</v>
      </c>
      <c r="P54" s="260">
        <v>93</v>
      </c>
      <c r="Q54" s="317"/>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row>
    <row r="55" spans="1:55" ht="15" customHeight="1">
      <c r="A55" s="270">
        <v>95</v>
      </c>
      <c r="B55" s="271" t="s">
        <v>321</v>
      </c>
      <c r="C55" s="2017">
        <v>24569</v>
      </c>
      <c r="D55" s="2017">
        <v>517835206</v>
      </c>
      <c r="E55" s="1931">
        <v>480</v>
      </c>
      <c r="F55" s="1931">
        <v>3588356</v>
      </c>
      <c r="G55" s="2017">
        <v>25049</v>
      </c>
      <c r="H55" s="2017">
        <v>521423562</v>
      </c>
      <c r="I55" s="2017">
        <v>364777318</v>
      </c>
      <c r="J55" s="2017">
        <v>144037870</v>
      </c>
      <c r="K55" s="2018">
        <v>0</v>
      </c>
      <c r="L55" s="2017">
        <v>12608374</v>
      </c>
      <c r="M55" s="2017">
        <v>568</v>
      </c>
      <c r="N55" s="2017">
        <v>54264614</v>
      </c>
      <c r="O55" s="271" t="s">
        <v>321</v>
      </c>
      <c r="P55" s="273">
        <v>95</v>
      </c>
      <c r="Q55" s="317"/>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row>
    <row r="56" spans="1:23" s="477" customFormat="1" ht="12" customHeight="1">
      <c r="A56" s="474"/>
      <c r="B56" s="474"/>
      <c r="C56" s="475"/>
      <c r="D56" s="475"/>
      <c r="E56" s="475"/>
      <c r="F56" s="475"/>
      <c r="G56" s="475"/>
      <c r="H56" s="475"/>
      <c r="I56" s="2167"/>
      <c r="J56" s="2167"/>
      <c r="K56" s="2167"/>
      <c r="L56" s="2167"/>
      <c r="M56" s="2167"/>
      <c r="N56" s="2168"/>
      <c r="O56" s="2168"/>
      <c r="P56" s="476"/>
      <c r="Q56" s="476"/>
      <c r="R56" s="476"/>
      <c r="S56" s="476"/>
      <c r="T56" s="476"/>
      <c r="U56" s="476"/>
      <c r="V56" s="476"/>
      <c r="W56" s="476"/>
    </row>
    <row r="57" spans="3:23" s="477" customFormat="1" ht="12">
      <c r="C57" s="190"/>
      <c r="D57" s="190"/>
      <c r="E57" s="190"/>
      <c r="F57" s="190"/>
      <c r="G57" s="190"/>
      <c r="H57" s="190"/>
      <c r="I57" s="478" t="s">
        <v>423</v>
      </c>
      <c r="J57" s="190"/>
      <c r="K57" s="190"/>
      <c r="L57" s="190"/>
      <c r="M57" s="479"/>
      <c r="N57" s="190"/>
      <c r="O57" s="476"/>
      <c r="P57" s="476"/>
      <c r="Q57" s="476"/>
      <c r="R57" s="476"/>
      <c r="S57" s="476"/>
      <c r="T57" s="476"/>
      <c r="U57" s="476"/>
      <c r="V57" s="476"/>
      <c r="W57" s="476"/>
    </row>
    <row r="58" spans="2:55" ht="12">
      <c r="B58" s="480"/>
      <c r="C58" s="478"/>
      <c r="D58" s="478"/>
      <c r="E58" s="478"/>
      <c r="F58" s="478"/>
      <c r="G58" s="478"/>
      <c r="H58" s="478"/>
      <c r="I58" s="478"/>
      <c r="J58" s="478"/>
      <c r="K58" s="478"/>
      <c r="L58" s="478"/>
      <c r="M58" s="478"/>
      <c r="N58" s="478"/>
      <c r="O58" s="480"/>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row>
    <row r="59" spans="2:55" ht="12">
      <c r="B59" s="480"/>
      <c r="C59" s="478"/>
      <c r="D59" s="478"/>
      <c r="E59" s="478"/>
      <c r="F59" s="478"/>
      <c r="G59" s="478"/>
      <c r="H59" s="478"/>
      <c r="I59" s="478"/>
      <c r="J59" s="478"/>
      <c r="K59" s="478"/>
      <c r="L59" s="478"/>
      <c r="M59" s="478"/>
      <c r="N59" s="478"/>
      <c r="O59" s="480"/>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row>
    <row r="60" spans="2:55" ht="12">
      <c r="B60" s="480"/>
      <c r="C60" s="478"/>
      <c r="D60" s="478"/>
      <c r="E60" s="478"/>
      <c r="F60" s="478"/>
      <c r="G60" s="478"/>
      <c r="H60" s="478"/>
      <c r="I60" s="478"/>
      <c r="J60" s="478"/>
      <c r="K60" s="478"/>
      <c r="L60" s="478"/>
      <c r="M60" s="478"/>
      <c r="N60" s="478"/>
      <c r="O60" s="480"/>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row>
    <row r="61" spans="2:15" ht="12">
      <c r="B61" s="480"/>
      <c r="G61" s="478"/>
      <c r="H61" s="478"/>
      <c r="O61" s="480"/>
    </row>
    <row r="62" spans="2:15" ht="12">
      <c r="B62" s="480"/>
      <c r="G62" s="478"/>
      <c r="H62" s="478"/>
      <c r="O62" s="480"/>
    </row>
    <row r="63" spans="7:8" ht="12">
      <c r="G63" s="478"/>
      <c r="H63" s="478"/>
    </row>
    <row r="64" spans="7:8" ht="12">
      <c r="G64" s="478"/>
      <c r="H64" s="478"/>
    </row>
    <row r="65" spans="7:8" ht="12">
      <c r="G65" s="478"/>
      <c r="H65" s="478"/>
    </row>
    <row r="66" spans="7:8" ht="12">
      <c r="G66" s="478"/>
      <c r="H66" s="478"/>
    </row>
    <row r="67" spans="7:8" ht="12">
      <c r="G67" s="478"/>
      <c r="H67" s="478"/>
    </row>
    <row r="68" spans="7:8" ht="12">
      <c r="G68" s="478"/>
      <c r="H68" s="478"/>
    </row>
    <row r="69" spans="7:8" ht="12">
      <c r="G69" s="478"/>
      <c r="H69" s="478"/>
    </row>
    <row r="70" spans="7:8" ht="12">
      <c r="G70" s="478"/>
      <c r="H70" s="478"/>
    </row>
    <row r="71" spans="7:8" ht="12">
      <c r="G71" s="478"/>
      <c r="H71" s="478"/>
    </row>
    <row r="72" spans="7:8" ht="12">
      <c r="G72" s="478"/>
      <c r="H72" s="478"/>
    </row>
    <row r="73" spans="7:8" ht="12">
      <c r="G73" s="478"/>
      <c r="H73" s="478"/>
    </row>
    <row r="74" spans="7:8" ht="12">
      <c r="G74" s="478"/>
      <c r="H74" s="478"/>
    </row>
    <row r="75" spans="7:8" ht="12">
      <c r="G75" s="478"/>
      <c r="H75" s="478"/>
    </row>
    <row r="76" spans="7:8" ht="12">
      <c r="G76" s="478"/>
      <c r="H76" s="478"/>
    </row>
    <row r="77" spans="7:8" ht="12">
      <c r="G77" s="478"/>
      <c r="H77" s="478"/>
    </row>
    <row r="78" spans="7:8" ht="12">
      <c r="G78" s="478"/>
      <c r="H78" s="478"/>
    </row>
    <row r="79" spans="3:9" ht="12">
      <c r="C79" s="482"/>
      <c r="G79" s="478"/>
      <c r="H79" s="478"/>
      <c r="I79" s="482"/>
    </row>
    <row r="80" spans="3:9" ht="12">
      <c r="C80" s="482"/>
      <c r="D80" s="482"/>
      <c r="G80" s="478"/>
      <c r="H80" s="478"/>
      <c r="I80" s="482"/>
    </row>
    <row r="81" spans="3:11" ht="12">
      <c r="C81" s="482"/>
      <c r="D81" s="482"/>
      <c r="G81" s="478"/>
      <c r="H81" s="478"/>
      <c r="I81" s="482"/>
      <c r="J81" s="482"/>
      <c r="K81" s="482"/>
    </row>
    <row r="82" spans="3:8" ht="12">
      <c r="C82" s="482"/>
      <c r="D82" s="482"/>
      <c r="G82" s="478"/>
      <c r="H82" s="478"/>
    </row>
    <row r="83" spans="3:8" ht="12">
      <c r="C83" s="482"/>
      <c r="D83" s="482"/>
      <c r="G83" s="478"/>
      <c r="H83" s="478"/>
    </row>
    <row r="84" spans="3:8" ht="12">
      <c r="C84" s="482"/>
      <c r="D84" s="482"/>
      <c r="G84" s="478"/>
      <c r="H84" s="478"/>
    </row>
    <row r="85" spans="3:8" ht="12">
      <c r="C85" s="482"/>
      <c r="D85" s="482"/>
      <c r="G85" s="478"/>
      <c r="H85" s="478"/>
    </row>
    <row r="86" spans="3:8" ht="12">
      <c r="C86" s="482"/>
      <c r="D86" s="482"/>
      <c r="G86" s="478"/>
      <c r="H86" s="478"/>
    </row>
    <row r="87" spans="3:8" ht="12">
      <c r="C87" s="482"/>
      <c r="D87" s="482"/>
      <c r="G87" s="478"/>
      <c r="H87" s="478"/>
    </row>
    <row r="88" spans="3:8" ht="12">
      <c r="C88" s="482"/>
      <c r="D88" s="482"/>
      <c r="G88" s="478"/>
      <c r="H88" s="478"/>
    </row>
    <row r="89" spans="3:8" ht="12">
      <c r="C89" s="482"/>
      <c r="D89" s="482"/>
      <c r="G89" s="478"/>
      <c r="H89" s="478"/>
    </row>
    <row r="90" spans="3:8" ht="12">
      <c r="C90" s="482"/>
      <c r="D90" s="482"/>
      <c r="G90" s="478"/>
      <c r="H90" s="478"/>
    </row>
    <row r="91" spans="3:8" ht="12">
      <c r="C91" s="482"/>
      <c r="D91" s="482"/>
      <c r="G91" s="478"/>
      <c r="H91" s="478"/>
    </row>
    <row r="92" spans="3:8" ht="12">
      <c r="C92" s="482"/>
      <c r="D92" s="482"/>
      <c r="G92" s="478"/>
      <c r="H92" s="478"/>
    </row>
    <row r="93" spans="3:8" ht="12">
      <c r="C93" s="482"/>
      <c r="D93" s="482"/>
      <c r="G93" s="478"/>
      <c r="H93" s="478"/>
    </row>
    <row r="94" spans="3:8" ht="12">
      <c r="C94" s="482"/>
      <c r="D94" s="482"/>
      <c r="G94" s="478"/>
      <c r="H94" s="478"/>
    </row>
    <row r="95" spans="3:8" ht="12">
      <c r="C95" s="482"/>
      <c r="D95" s="482"/>
      <c r="G95" s="478"/>
      <c r="H95" s="478"/>
    </row>
    <row r="96" spans="3:8" ht="12">
      <c r="C96" s="482"/>
      <c r="D96" s="482"/>
      <c r="G96" s="478"/>
      <c r="H96" s="478"/>
    </row>
    <row r="97" spans="3:8" ht="12">
      <c r="C97" s="482"/>
      <c r="D97" s="482"/>
      <c r="G97" s="478"/>
      <c r="H97" s="478"/>
    </row>
    <row r="98" spans="7:8" ht="12">
      <c r="G98" s="478"/>
      <c r="H98" s="478"/>
    </row>
    <row r="99" spans="7:8" ht="12">
      <c r="G99" s="478"/>
      <c r="H99" s="478"/>
    </row>
    <row r="100" spans="7:8" ht="12">
      <c r="G100" s="478"/>
      <c r="H100" s="478"/>
    </row>
    <row r="101" spans="7:8" ht="12">
      <c r="G101" s="478"/>
      <c r="H101" s="478"/>
    </row>
    <row r="102" spans="7:8" ht="12">
      <c r="G102" s="478"/>
      <c r="H102" s="478"/>
    </row>
    <row r="103" spans="7:8" ht="12">
      <c r="G103" s="478"/>
      <c r="H103" s="478"/>
    </row>
    <row r="104" spans="7:8" ht="12">
      <c r="G104" s="478"/>
      <c r="H104" s="478"/>
    </row>
    <row r="105" spans="7:8" ht="12">
      <c r="G105" s="478"/>
      <c r="H105" s="478"/>
    </row>
    <row r="106" spans="7:8" ht="12">
      <c r="G106" s="478"/>
      <c r="H106" s="478"/>
    </row>
    <row r="107" spans="7:8" ht="12">
      <c r="G107" s="478"/>
      <c r="H107" s="478"/>
    </row>
    <row r="108" spans="7:8" ht="12">
      <c r="G108" s="478"/>
      <c r="H108" s="478"/>
    </row>
    <row r="109" spans="7:8" ht="12">
      <c r="G109" s="478"/>
      <c r="H109" s="478"/>
    </row>
    <row r="110" spans="7:8" ht="12">
      <c r="G110" s="478"/>
      <c r="H110" s="478"/>
    </row>
    <row r="111" spans="7:8" ht="12">
      <c r="G111" s="478"/>
      <c r="H111" s="478"/>
    </row>
    <row r="112" spans="7:8" ht="12">
      <c r="G112" s="478"/>
      <c r="H112" s="478"/>
    </row>
    <row r="113" spans="7:8" ht="12">
      <c r="G113" s="478"/>
      <c r="H113" s="478"/>
    </row>
    <row r="114" spans="7:8" ht="12">
      <c r="G114" s="478"/>
      <c r="H114" s="478"/>
    </row>
    <row r="115" spans="7:8" ht="12">
      <c r="G115" s="478"/>
      <c r="H115" s="478"/>
    </row>
    <row r="116" spans="7:8" ht="12">
      <c r="G116" s="478"/>
      <c r="H116" s="478"/>
    </row>
    <row r="117" spans="7:8" ht="12">
      <c r="G117" s="478"/>
      <c r="H117" s="478"/>
    </row>
    <row r="118" spans="7:8" ht="12">
      <c r="G118" s="478"/>
      <c r="H118" s="478"/>
    </row>
    <row r="119" spans="7:8" ht="12">
      <c r="G119" s="478"/>
      <c r="H119" s="478"/>
    </row>
    <row r="120" spans="7:8" ht="12">
      <c r="G120" s="478"/>
      <c r="H120" s="478"/>
    </row>
    <row r="121" spans="7:8" ht="12">
      <c r="G121" s="478"/>
      <c r="H121" s="478"/>
    </row>
    <row r="122" spans="7:8" ht="12">
      <c r="G122" s="478"/>
      <c r="H122" s="478"/>
    </row>
    <row r="123" spans="7:8" ht="12">
      <c r="G123" s="478"/>
      <c r="H123" s="478"/>
    </row>
    <row r="124" spans="7:8" ht="12">
      <c r="G124" s="478"/>
      <c r="H124" s="478"/>
    </row>
    <row r="125" spans="7:8" ht="12">
      <c r="G125" s="478"/>
      <c r="H125" s="478"/>
    </row>
    <row r="126" spans="7:8" ht="12">
      <c r="G126" s="478"/>
      <c r="H126" s="478"/>
    </row>
    <row r="127" spans="7:8" ht="12">
      <c r="G127" s="478"/>
      <c r="H127" s="478"/>
    </row>
    <row r="128" spans="7:8" ht="12">
      <c r="G128" s="478"/>
      <c r="H128" s="478"/>
    </row>
    <row r="129" spans="7:8" ht="12">
      <c r="G129" s="478"/>
      <c r="H129" s="478"/>
    </row>
    <row r="130" spans="7:8" ht="12">
      <c r="G130" s="478"/>
      <c r="H130" s="478"/>
    </row>
    <row r="131" spans="7:8" ht="12">
      <c r="G131" s="478"/>
      <c r="H131" s="478"/>
    </row>
    <row r="132" spans="7:8" ht="12">
      <c r="G132" s="478"/>
      <c r="H132" s="478"/>
    </row>
    <row r="133" spans="7:8" ht="12">
      <c r="G133" s="478"/>
      <c r="H133" s="478"/>
    </row>
    <row r="134" spans="7:8" ht="12">
      <c r="G134" s="478"/>
      <c r="H134" s="478"/>
    </row>
    <row r="135" spans="7:8" ht="12">
      <c r="G135" s="478"/>
      <c r="H135" s="478"/>
    </row>
    <row r="136" spans="7:8" ht="12">
      <c r="G136" s="478"/>
      <c r="H136" s="478"/>
    </row>
    <row r="137" spans="7:8" ht="12">
      <c r="G137" s="478"/>
      <c r="H137" s="478"/>
    </row>
    <row r="138" spans="7:8" ht="12">
      <c r="G138" s="478"/>
      <c r="H138" s="478"/>
    </row>
    <row r="139" spans="7:8" ht="12">
      <c r="G139" s="478"/>
      <c r="H139" s="478"/>
    </row>
    <row r="140" spans="7:8" ht="12">
      <c r="G140" s="478"/>
      <c r="H140" s="478"/>
    </row>
    <row r="141" spans="7:8" ht="12">
      <c r="G141" s="478"/>
      <c r="H141" s="478"/>
    </row>
    <row r="142" spans="7:8" ht="12">
      <c r="G142" s="478"/>
      <c r="H142" s="478"/>
    </row>
    <row r="143" spans="7:8" ht="12">
      <c r="G143" s="478"/>
      <c r="H143" s="478"/>
    </row>
    <row r="144" spans="7:8" ht="12">
      <c r="G144" s="478"/>
      <c r="H144" s="478"/>
    </row>
    <row r="145" spans="7:8" ht="12">
      <c r="G145" s="478"/>
      <c r="H145" s="478"/>
    </row>
  </sheetData>
  <sheetProtection/>
  <mergeCells count="1">
    <mergeCell ref="I56:O56"/>
  </mergeCells>
  <printOptions horizontalCentered="1"/>
  <pageMargins left="0" right="0" top="0.5905511811023623" bottom="0.15748031496062992" header="0.31" footer="0.31"/>
  <pageSetup blackAndWhite="1" firstPageNumber="100" useFirstPageNumber="1" horizontalDpi="300" verticalDpi="300" orientation="portrait" pageOrder="overThenDown" paperSize="9" scale="95" r:id="rId2"/>
  <headerFooter alignWithMargins="0">
    <oddHeader>&amp;C&amp;F</oddHeader>
    <oddFooter>&amp;C&amp;A</oddFooter>
  </headerFooter>
  <colBreaks count="1" manualBreakCount="1">
    <brk id="8" max="10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兵庫県庁</dc:creator>
  <cp:keywords/>
  <dc:description/>
  <cp:lastModifiedBy>兵庫県</cp:lastModifiedBy>
  <cp:lastPrinted>2016-07-11T06:01:48Z</cp:lastPrinted>
  <dcterms:created xsi:type="dcterms:W3CDTF">1998-12-11T02:11:15Z</dcterms:created>
  <dcterms:modified xsi:type="dcterms:W3CDTF">2017-03-30T02:31:27Z</dcterms:modified>
  <cp:category/>
  <cp:version/>
  <cp:contentType/>
  <cp:contentStatus/>
</cp:coreProperties>
</file>