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3510" tabRatio="624" firstSheet="2" activeTab="14"/>
  </bookViews>
  <sheets>
    <sheet name="第１表" sheetId="1" r:id="rId1"/>
    <sheet name="第２表" sheetId="2" r:id="rId2"/>
    <sheet name="第３表" sheetId="3" r:id="rId3"/>
    <sheet name="第４表１" sheetId="4" r:id="rId4"/>
    <sheet name="第４表２" sheetId="5" r:id="rId5"/>
    <sheet name="第５表１" sheetId="6" r:id="rId6"/>
    <sheet name="第５表２" sheetId="7" r:id="rId7"/>
    <sheet name="第6表" sheetId="8" r:id="rId8"/>
    <sheet name="第７表" sheetId="9" r:id="rId9"/>
    <sheet name="第8表" sheetId="10" r:id="rId10"/>
    <sheet name="第9表" sheetId="11" r:id="rId11"/>
    <sheet name="第10表" sheetId="12" r:id="rId12"/>
    <sheet name="第11表" sheetId="13" r:id="rId13"/>
    <sheet name="第12表" sheetId="14" r:id="rId14"/>
    <sheet name="表１３表" sheetId="15" r:id="rId15"/>
    <sheet name="第１４-１表" sheetId="16" r:id="rId16"/>
    <sheet name="別記" sheetId="17" r:id="rId17"/>
    <sheet name="第１４-１表（注）" sheetId="18" r:id="rId18"/>
    <sheet name="第１４-２表(医療)" sheetId="19" r:id="rId19"/>
    <sheet name="第１４-２表（後期）" sheetId="20" r:id="rId20"/>
    <sheet name="１４-２表(介護)" sheetId="21" r:id="rId21"/>
    <sheet name="第１５表" sheetId="22" r:id="rId22"/>
    <sheet name="第16表" sheetId="23" r:id="rId23"/>
    <sheet name="第17表" sheetId="24" r:id="rId24"/>
    <sheet name="第18表" sheetId="25" r:id="rId25"/>
  </sheets>
  <externalReferences>
    <externalReference r:id="rId28"/>
    <externalReference r:id="rId29"/>
    <externalReference r:id="rId30"/>
  </externalReferences>
  <definedNames>
    <definedName name="_x1" localSheetId="7">#REF!</definedName>
    <definedName name="_x1" localSheetId="9">#REF!</definedName>
    <definedName name="_x1" localSheetId="10">#REF!</definedName>
    <definedName name="_x1">'第１表'!$E$17:$G$56</definedName>
    <definedName name="_x2" localSheetId="7">#REF!</definedName>
    <definedName name="_x2" localSheetId="9">#REF!</definedName>
    <definedName name="_x2" localSheetId="10">#REF!</definedName>
    <definedName name="_x2">'第１表'!$Q$17:$Q$56</definedName>
    <definedName name="_y1" localSheetId="2">'[2]第３表⑲'!#REF!</definedName>
    <definedName name="_y1">'[2]第３表⑲'!#REF!</definedName>
    <definedName name="_Y622" localSheetId="7">#REF!</definedName>
    <definedName name="_Y622" localSheetId="9">#REF!</definedName>
    <definedName name="_Y622" localSheetId="10">#REF!</definedName>
    <definedName name="_Y622">'第１表'!#REF!</definedName>
    <definedName name="_z5" localSheetId="7">#REF!</definedName>
    <definedName name="_z5" localSheetId="9">#REF!</definedName>
    <definedName name="_z5" localSheetId="10">#REF!</definedName>
    <definedName name="_z5">'第１表'!$Q$17:$R$56</definedName>
    <definedName name="_z51">#REF!</definedName>
    <definedName name="a" localSheetId="2">'[2]第３表⑲'!#REF!</definedName>
    <definedName name="a" localSheetId="7">#REF!</definedName>
    <definedName name="a" localSheetId="9">#REF!</definedName>
    <definedName name="a" localSheetId="10">#REF!</definedName>
    <definedName name="a">'第１表'!$A$11:$X$15</definedName>
    <definedName name="a_62年B140.aa">#REF!</definedName>
    <definedName name="a_63年B140.aa">#REF!</definedName>
    <definedName name="a_元年B140.aa">#REF!</definedName>
    <definedName name="aa" localSheetId="7">#REF!</definedName>
    <definedName name="aa" localSheetId="8">'第７表'!$H$15:$H$62</definedName>
    <definedName name="aa" localSheetId="9">#REF!</definedName>
    <definedName name="aa" localSheetId="10">#REF!</definedName>
    <definedName name="aa">'第１表'!$A$57:$X$57</definedName>
    <definedName name="aaa" localSheetId="1">'第２表'!#REF!</definedName>
    <definedName name="aaa" localSheetId="3">'[1]2表'!#REF!</definedName>
    <definedName name="aaa" localSheetId="4">'第４表２'!$E$16:$J$64</definedName>
    <definedName name="aaa" localSheetId="7">#REF!</definedName>
    <definedName name="aaa" localSheetId="9">#REF!</definedName>
    <definedName name="aaa" localSheetId="10">#REF!</definedName>
    <definedName name="aaa">'第１表'!$AC$17:$AC$56</definedName>
    <definedName name="aaaa">#REF!</definedName>
    <definedName name="b" localSheetId="7">#REF!</definedName>
    <definedName name="b" localSheetId="9">#REF!</definedName>
    <definedName name="b" localSheetId="10">#REF!</definedName>
    <definedName name="b">'第１表'!$Q$17:$R$56</definedName>
    <definedName name="bb" localSheetId="7">#REF!</definedName>
    <definedName name="bb" localSheetId="9">#REF!</definedName>
    <definedName name="bb" localSheetId="10">#REF!</definedName>
    <definedName name="bb">'第１表'!$F$17:$F$56</definedName>
    <definedName name="bbb">'第４表２'!$H$5:$H$64</definedName>
    <definedName name="bbbb">#REF!</definedName>
    <definedName name="e_2年B140.aa">#REF!</definedName>
    <definedName name="ee" localSheetId="7">#REF!</definedName>
    <definedName name="ee" localSheetId="9">#REF!</definedName>
    <definedName name="ee" localSheetId="10">#REF!</definedName>
    <definedName name="ee">'第１表'!$C$17:$C$56</definedName>
    <definedName name="ji" localSheetId="7">#REF!</definedName>
    <definedName name="ji" localSheetId="9">#REF!</definedName>
    <definedName name="ji" localSheetId="10">#REF!</definedName>
    <definedName name="ji">'第１表'!$Q$17:$Q$56</definedName>
    <definedName name="jii">#REF!</definedName>
    <definedName name="jiii">#REF!</definedName>
    <definedName name="ppp">'第７表'!$D$15:$D$54</definedName>
    <definedName name="_xlnm.Print_Area" localSheetId="20">'１４-２表(介護)'!$A$1:$U$60</definedName>
    <definedName name="_xlnm.Print_Area" localSheetId="15">'第１４-１表'!$A$1:$AH$55</definedName>
    <definedName name="_xlnm.Print_Area" localSheetId="17">'第１４-１表（注）'!$A$1:$AA$17</definedName>
    <definedName name="_xlnm.Print_Area" localSheetId="18">'第１４-２表(医療)'!$A$1:$U$60</definedName>
    <definedName name="_xlnm.Print_Area" localSheetId="19">'第１４-２表（後期）'!$A$1:$U$60</definedName>
    <definedName name="_xlnm.Print_Area" localSheetId="21">'第１５表'!$A$1:$L$73</definedName>
    <definedName name="_xlnm.Print_Area" localSheetId="23">'第17表'!$A$1:$AL$55</definedName>
    <definedName name="_xlnm.Print_Area" localSheetId="24">'第18表'!$A$1:$AJ$58</definedName>
    <definedName name="_xlnm.Print_Area" localSheetId="0">'第１表'!$A$1:$X$132</definedName>
    <definedName name="_xlnm.Print_Area" localSheetId="1">'第２表'!$A$1:$V$65</definedName>
    <definedName name="_xlnm.Print_Area" localSheetId="2">'第３表'!$A$1:$F$37</definedName>
    <definedName name="_xlnm.Print_Area" localSheetId="3">'第４表１'!$A$1:$AD$69</definedName>
    <definedName name="_xlnm.Print_Area" localSheetId="4">'第４表２'!$A$1:$J$68</definedName>
    <definedName name="_xlnm.Print_Area" localSheetId="5">'第５表１'!$A$1:$L$64</definedName>
    <definedName name="_xlnm.Print_Area" localSheetId="6">'第５表２'!$A$1:$L$64</definedName>
    <definedName name="_xlnm.Print_Area" localSheetId="7">'第6表'!$A$1:$N$63</definedName>
    <definedName name="_xlnm.Print_Area" localSheetId="8">'第７表'!$A$1:$P$57</definedName>
    <definedName name="_xlnm.Print_Area" localSheetId="9">'第8表'!$A$1:$N$63</definedName>
    <definedName name="_xlnm.Print_Area" localSheetId="14">'表１３表'!$A$1:$N$63</definedName>
    <definedName name="_xlnm.Print_Area" localSheetId="16">'別記'!$A$1:$B$50</definedName>
    <definedName name="_xlnm.Print_Titles" localSheetId="20">'１４-２表(介護)'!$2:$5</definedName>
    <definedName name="_xlnm.Print_Titles" localSheetId="13">'第12表'!$A:$B</definedName>
    <definedName name="_xlnm.Print_Titles" localSheetId="15">'第１４-１表'!$3:$5</definedName>
    <definedName name="_xlnm.Print_Titles" localSheetId="18">'第１４-２表(医療)'!$1:$5</definedName>
    <definedName name="_xlnm.Print_Titles" localSheetId="19">'第１４-２表（後期）'!$1:$5</definedName>
    <definedName name="_xlnm.Print_Titles" localSheetId="21">'第１５表'!$3:$4</definedName>
    <definedName name="_xlnm.Print_Titles" localSheetId="0">'第１表'!$A:$B</definedName>
    <definedName name="_xlnm.Print_Titles" localSheetId="1">'第２表'!$A:$B,'第２表'!$3:$4</definedName>
    <definedName name="_xlnm.Print_Titles" localSheetId="3">'第４表１'!$A:$B,'第４表１'!$3:$5</definedName>
    <definedName name="_xlnm.Print_Titles" localSheetId="4">'第４表２'!$3:$5</definedName>
    <definedName name="_xlnm.Print_Titles" localSheetId="6">'第５表２'!$A:$B</definedName>
    <definedName name="_xlnm.Print_Titles" localSheetId="8">'第７表'!$3:$5</definedName>
    <definedName name="_xlnm.Print_Titles">'第２表'!$3:$4</definedName>
    <definedName name="Z_28CC178B_3759_11D7_B313_0000F437382E_.wvu.PrintArea" localSheetId="0" hidden="1">'第１表'!$A$1:$X$56</definedName>
    <definedName name="Z_68FAB2CB_375F_11D7_B313_0000F437382E_.wvu.PrintArea" localSheetId="8" hidden="1">'第７表'!$A$1:$P$54</definedName>
    <definedName name="Z_68FAB2CB_375F_11D7_B313_0000F437382E_.wvu.PrintTitles" localSheetId="8" hidden="1">'第７表'!$3:$5</definedName>
    <definedName name="Z_69BBE5B3_B0CA_4CD2_931E_1826ACFC675F_.wvu.Cols" localSheetId="15" hidden="1">'第１４-１表'!#REF!,'第１４-１表'!#REF!</definedName>
    <definedName name="Z_69BBE5B3_B0CA_4CD2_931E_1826ACFC675F_.wvu.PrintArea" localSheetId="15" hidden="1">'第１４-１表'!$A$1:$T$54</definedName>
    <definedName name="Z_69BBE5B3_B0CA_4CD2_931E_1826ACFC675F_.wvu.PrintTitles" localSheetId="15" hidden="1">'第１４-１表'!$3:$5</definedName>
    <definedName name="Z_6D4057F8_6FDE_4B78_B21A_4C9E15A51A21_.wvu.PrintArea" localSheetId="1" hidden="1">'第２表'!$A$1:$X$66</definedName>
    <definedName name="Z_6D4057F8_6FDE_4B78_B21A_4C9E15A51A21_.wvu.PrintArea" localSheetId="3" hidden="1">'第４表１'!$A$1:$AF$67</definedName>
    <definedName name="Z_6D4057F8_6FDE_4B78_B21A_4C9E15A51A21_.wvu.PrintTitles" localSheetId="1" hidden="1">'第２表'!$3:$4</definedName>
    <definedName name="Z_6D4057F8_6FDE_4B78_B21A_4C9E15A51A21_.wvu.PrintTitles" localSheetId="3" hidden="1">'第４表１'!$3:$5</definedName>
    <definedName name="Z_72477D2F_85CD_4C6C_8D9D_199088487107_.wvu.PrintArea" localSheetId="0" hidden="1">'第１表'!$A$78:$X$129</definedName>
    <definedName name="Z_7BA64ECB_375A_11D7_B313_0000F437382E_.wvu.PrintArea" localSheetId="1" hidden="1">'第２表'!$A$1:$X$66</definedName>
    <definedName name="Z_7BA64ECB_375A_11D7_B313_0000F437382E_.wvu.PrintArea" localSheetId="3" hidden="1">'第４表１'!$A$1:$AF$67</definedName>
    <definedName name="Z_7BA64ECB_375A_11D7_B313_0000F437382E_.wvu.PrintTitles" localSheetId="1" hidden="1">'第２表'!$3:$4</definedName>
    <definedName name="Z_7BA64ECB_375A_11D7_B313_0000F437382E_.wvu.PrintTitles" localSheetId="3" hidden="1">'第４表１'!$3:$5</definedName>
    <definedName name="Z_7DB922E9_86A5_4BD9_8FC8_B7AC70C4F9FE_.wvu.PrintArea" localSheetId="8" hidden="1">'第７表'!$A$1:$P$54</definedName>
    <definedName name="Z_7DB922E9_86A5_4BD9_8FC8_B7AC70C4F9FE_.wvu.PrintTitles" localSheetId="8" hidden="1">'第７表'!$3:$5</definedName>
    <definedName name="Z_7F1DBCF0_5D3E_4883_9BE6_D45AA764589E_.wvu.PrintArea" localSheetId="4" hidden="1">'第４表２'!$A$1:$J$67</definedName>
    <definedName name="Z_7F1DBCF0_5D3E_4883_9BE6_D45AA764589E_.wvu.PrintTitles" localSheetId="4" hidden="1">'第４表２'!$3:$5</definedName>
    <definedName name="Z_8ADEDFEB_375C_11D7_B313_0000F437382E_.wvu.PrintArea" localSheetId="4" hidden="1">'第４表２'!$A$1:$J$66</definedName>
    <definedName name="Z_8ADEDFEB_375C_11D7_B313_0000F437382E_.wvu.PrintTitles" localSheetId="4" hidden="1">'第４表２'!$3:$5</definedName>
    <definedName name="Z_C27BC126_152B_4F2B_A4D8_62DA60F7DC67_.wvu.PrintArea" localSheetId="20" hidden="1">'１４-２表(介護)'!$A$2:$U$61</definedName>
    <definedName name="Z_C27BC126_152B_4F2B_A4D8_62DA60F7DC67_.wvu.PrintTitles" localSheetId="20" hidden="1">'１４-２表(介護)'!$2:$5</definedName>
    <definedName name="Z_C27BC126_152B_4F2B_A4D8_62DA60F7DC67_.wvu.PrintTitles" localSheetId="18" hidden="1">'第１４-２表(医療)'!$1:$5</definedName>
    <definedName name="Z_C27BC126_152B_4F2B_A4D8_62DA60F7DC67_.wvu.PrintTitles" localSheetId="19" hidden="1">'第１４-２表（後期）'!$1:$5</definedName>
    <definedName name="Z_C3F04A6B_3821_11D7_B313_0000F437382E_.wvu.PrintArea" localSheetId="20" hidden="1">'１４-２表(介護)'!$A$2:$U$61</definedName>
    <definedName name="Z_C3F04A6B_3821_11D7_B313_0000F437382E_.wvu.PrintTitles" localSheetId="20" hidden="1">'１４-２表(介護)'!$2:$5</definedName>
    <definedName name="Z_C3F04A6B_3821_11D7_B313_0000F437382E_.wvu.PrintTitles" localSheetId="18" hidden="1">'第１４-２表(医療)'!$1:$5</definedName>
    <definedName name="Z_C3F04A6B_3821_11D7_B313_0000F437382E_.wvu.PrintTitles" localSheetId="19" hidden="1">'第１４-２表（後期）'!$1:$5</definedName>
    <definedName name="Z_CE8B83E0_3529_11D7_AC82_E6BAA843AE7F_.wvu.PrintArea" localSheetId="0" hidden="1">'第１表'!$A$1:$X$56</definedName>
    <definedName name="Z_D35E552D_02D9_4E72_A7DC_309FC672F2AA_.wvu.PrintArea" localSheetId="21" hidden="1">'第１５表'!$A$1:$L$73</definedName>
    <definedName name="Z_D35E552D_02D9_4E72_A7DC_309FC672F2AA_.wvu.PrintTitles" localSheetId="21" hidden="1">'第１５表'!$3:$4</definedName>
    <definedName name="Z_E05F340B_3825_11D7_B313_0000F437382E_.wvu.PrintArea" localSheetId="21" hidden="1">'第１５表'!$A$1:$L$73</definedName>
    <definedName name="Z_E05F340B_3825_11D7_B313_0000F437382E_.wvu.PrintTitles" localSheetId="21" hidden="1">'第１５表'!$3:$4</definedName>
    <definedName name="Z_F4CB1E28_3BC4_11D7_A848_00000E9865EB_.wvu.PrintArea" localSheetId="21" hidden="1">'第１５表'!$A$1:$L$73</definedName>
    <definedName name="Z_F4CB1E28_3BC4_11D7_A848_00000E9865EB_.wvu.PrintTitles" localSheetId="21" hidden="1">'第１５表'!$3:$4</definedName>
    <definedName name="Z_F86409E1_3BA4_11D7_A848_00000E9865EB_.wvu.PrintArea" localSheetId="0" hidden="1">'第１表'!$A$78:$X$129</definedName>
    <definedName name="Z_F86409E9_3BA4_11D7_A848_00000E9865EB_.wvu.PrintArea" localSheetId="1" hidden="1">'第２表'!$A$1:$X$66</definedName>
    <definedName name="Z_F86409E9_3BA4_11D7_A848_00000E9865EB_.wvu.PrintArea" localSheetId="3" hidden="1">'第４表１'!$A$1:$AF$67</definedName>
    <definedName name="Z_F86409E9_3BA4_11D7_A848_00000E9865EB_.wvu.PrintTitles" localSheetId="1" hidden="1">'第２表'!$3:$4</definedName>
    <definedName name="Z_F86409E9_3BA4_11D7_A848_00000E9865EB_.wvu.PrintTitles" localSheetId="3" hidden="1">'第４表１'!$3:$5</definedName>
    <definedName name="Z_F86409F1_3BA4_11D7_A848_00000E9865EB_.wvu.PrintArea" localSheetId="4" hidden="1">'第４表２'!$A$1:$J$67</definedName>
    <definedName name="Z_F86409F1_3BA4_11D7_A848_00000E9865EB_.wvu.PrintTitles" localSheetId="4" hidden="1">'第４表２'!$3:$5</definedName>
    <definedName name="Z_F86409FB_3BA4_11D7_A848_00000E9865EB_.wvu.PrintArea" localSheetId="8" hidden="1">'第７表'!$A$1:$P$54</definedName>
    <definedName name="Z_F86409FB_3BA4_11D7_A848_00000E9865EB_.wvu.PrintTitles" localSheetId="8" hidden="1">'第７表'!$3:$5</definedName>
    <definedName name="Z_F8640A04_3BA4_11D7_A848_00000E9865EB_.wvu.Cols" localSheetId="15" hidden="1">'第１４-１表'!#REF!,'第１４-１表'!#REF!</definedName>
    <definedName name="Z_F8640A04_3BA4_11D7_A848_00000E9865EB_.wvu.PrintArea" localSheetId="15" hidden="1">'第１４-１表'!$A$1:$T$54</definedName>
    <definedName name="Z_F8640A04_3BA4_11D7_A848_00000E9865EB_.wvu.PrintTitles" localSheetId="15" hidden="1">'第１４-１表'!$3:$5</definedName>
    <definedName name="Z_F8640A07_3BA4_11D7_A848_00000E9865EB_.wvu.PrintArea" localSheetId="20" hidden="1">'１４-２表(介護)'!$A$2:$U$61</definedName>
    <definedName name="Z_F8640A07_3BA4_11D7_A848_00000E9865EB_.wvu.PrintTitles" localSheetId="20" hidden="1">'１４-２表(介護)'!$2:$5</definedName>
    <definedName name="Z_F8640A07_3BA4_11D7_A848_00000E9865EB_.wvu.PrintTitles" localSheetId="18" hidden="1">'第１４-２表(医療)'!$1:$5</definedName>
    <definedName name="Z_F8640A07_3BA4_11D7_A848_00000E9865EB_.wvu.PrintTitles" localSheetId="19" hidden="1">'第１４-２表（後期）'!$1:$5</definedName>
    <definedName name="一般計">#REF!</definedName>
    <definedName name="印刷">'第４表２'!$A$1:$J$66</definedName>
    <definedName name="印刷１" localSheetId="1">'第２表'!$A$1:$K$66</definedName>
    <definedName name="印刷１" localSheetId="7">#REF!</definedName>
    <definedName name="印刷１" localSheetId="8">'第７表'!$A$1:$H$54</definedName>
    <definedName name="印刷１" localSheetId="9">#REF!</definedName>
    <definedName name="印刷１" localSheetId="10">#REF!</definedName>
    <definedName name="印刷１">'第１表'!$A$1:$N$56</definedName>
    <definedName name="印刷10">#REF!</definedName>
    <definedName name="印刷２" localSheetId="1">'第２表'!$L$1:$X$66</definedName>
    <definedName name="印刷２" localSheetId="2">'[2]第３表⑲'!#REF!</definedName>
    <definedName name="印刷２" localSheetId="7">#REF!</definedName>
    <definedName name="印刷２" localSheetId="8">'第７表'!$I$1:$P$54</definedName>
    <definedName name="印刷２" localSheetId="9">#REF!</definedName>
    <definedName name="印刷２" localSheetId="10">#REF!</definedName>
    <definedName name="印刷２">'第１表'!$Q$1:$X$56</definedName>
    <definedName name="印刷３" localSheetId="3">'第４表１'!$A$1:$Q$67</definedName>
    <definedName name="印刷３" localSheetId="7">#REF!</definedName>
    <definedName name="印刷３" localSheetId="9">#REF!</definedName>
    <definedName name="印刷３" localSheetId="10">#REF!</definedName>
    <definedName name="印刷３">'第１表'!$A$78:$N$129</definedName>
    <definedName name="印刷４" localSheetId="3">'第４表１'!$R$1:$AF$64</definedName>
    <definedName name="印刷４" localSheetId="7">#REF!</definedName>
    <definedName name="印刷４" localSheetId="9">#REF!</definedName>
    <definedName name="印刷４" localSheetId="10">#REF!</definedName>
    <definedName name="印刷４">'第１表'!$Q$78:$X$129</definedName>
    <definedName name="印刷５">#REF!</definedName>
    <definedName name="印刷６">#REF!</definedName>
    <definedName name="基金保有額４">#REF!</definedName>
    <definedName name="基盤安定" localSheetId="3">'[1]2表'!#REF!</definedName>
    <definedName name="基盤安定">'第２表'!#REF!</definedName>
    <definedName name="審査支払手数料">#REF!</definedName>
    <definedName name="退職計">#REF!</definedName>
    <definedName name="老人計">#REF!</definedName>
  </definedNames>
  <calcPr fullCalcOnLoad="1"/>
</workbook>
</file>

<file path=xl/sharedStrings.xml><?xml version="1.0" encoding="utf-8"?>
<sst xmlns="http://schemas.openxmlformats.org/spreadsheetml/2006/main" count="4382" uniqueCount="1157">
  <si>
    <t>事業開始</t>
  </si>
  <si>
    <t>世 帯 数</t>
  </si>
  <si>
    <t>総被保険</t>
  </si>
  <si>
    <t>退職被保</t>
  </si>
  <si>
    <t>一世帯当</t>
  </si>
  <si>
    <t>年度末総被</t>
  </si>
  <si>
    <t xml:space="preserve"> その他の保険給付（年度末現在）</t>
  </si>
  <si>
    <t>番号</t>
  </si>
  <si>
    <t>保険者名</t>
  </si>
  <si>
    <t xml:space="preserve"> 者数 </t>
  </si>
  <si>
    <t>険者等数</t>
  </si>
  <si>
    <t>たり被保数</t>
  </si>
  <si>
    <t>の割合</t>
  </si>
  <si>
    <t>人   口</t>
  </si>
  <si>
    <t>保険者数</t>
  </si>
  <si>
    <t>加入率</t>
  </si>
  <si>
    <t>負担金</t>
  </si>
  <si>
    <t>出産育児</t>
  </si>
  <si>
    <t>葬祭費</t>
  </si>
  <si>
    <t>その他</t>
  </si>
  <si>
    <t>事  務</t>
  </si>
  <si>
    <t>年 月 日</t>
  </si>
  <si>
    <t>(A)</t>
  </si>
  <si>
    <t>(B)</t>
  </si>
  <si>
    <t>(C)</t>
  </si>
  <si>
    <t>(D)</t>
  </si>
  <si>
    <t>(B)/(A)</t>
  </si>
  <si>
    <t>(C)/(B)</t>
  </si>
  <si>
    <t>一時金</t>
  </si>
  <si>
    <t>職員数</t>
  </si>
  <si>
    <t>世帯</t>
  </si>
  <si>
    <t>人</t>
  </si>
  <si>
    <t>%</t>
  </si>
  <si>
    <t>円</t>
  </si>
  <si>
    <t>市　計</t>
  </si>
  <si>
    <t>町　計</t>
  </si>
  <si>
    <t>市町計</t>
  </si>
  <si>
    <t>表末の</t>
  </si>
  <si>
    <t>組合計</t>
  </si>
  <si>
    <t>(注)参照</t>
  </si>
  <si>
    <t>神 戸 市</t>
  </si>
  <si>
    <t>姫 路 市</t>
  </si>
  <si>
    <t>尼 崎 市</t>
  </si>
  <si>
    <t>明 石 市</t>
  </si>
  <si>
    <t>西 宮 市</t>
  </si>
  <si>
    <t>洲 本 市</t>
  </si>
  <si>
    <t>芦 屋 市</t>
  </si>
  <si>
    <t>伊 丹 市</t>
  </si>
  <si>
    <t>相 生 市</t>
  </si>
  <si>
    <t>豊 岡 市</t>
  </si>
  <si>
    <t>加古川市</t>
  </si>
  <si>
    <t>赤 穂 市</t>
  </si>
  <si>
    <t>西 脇 市</t>
  </si>
  <si>
    <t>宝 塚 市</t>
  </si>
  <si>
    <t>三 木 市</t>
  </si>
  <si>
    <t>高 砂 市</t>
  </si>
  <si>
    <t>川 西 市</t>
  </si>
  <si>
    <t>小 野 市</t>
  </si>
  <si>
    <t>三 田 市</t>
  </si>
  <si>
    <t>加 西 市</t>
  </si>
  <si>
    <t>猪名川町</t>
  </si>
  <si>
    <t>―</t>
  </si>
  <si>
    <t>稲 美 町</t>
  </si>
  <si>
    <t>播 磨 町</t>
  </si>
  <si>
    <t>市 川 町</t>
  </si>
  <si>
    <t>福 崎 町</t>
  </si>
  <si>
    <t>太 子 町</t>
  </si>
  <si>
    <t>上 郡 町</t>
  </si>
  <si>
    <t>佐 用 町</t>
  </si>
  <si>
    <t xml:space="preserve">         一部負担金の割合</t>
  </si>
  <si>
    <t>兵庫食糧</t>
  </si>
  <si>
    <t>経組100,000</t>
  </si>
  <si>
    <t>従組 80,000</t>
  </si>
  <si>
    <t>家   70,000</t>
  </si>
  <si>
    <t>中央卸売</t>
  </si>
  <si>
    <t>食　　品</t>
  </si>
  <si>
    <t>甲 　60,000</t>
  </si>
  <si>
    <t xml:space="preserve">埋葬手当     </t>
  </si>
  <si>
    <t>乙   55,000</t>
  </si>
  <si>
    <t>3年以上(組)</t>
  </si>
  <si>
    <t>家 　50,000</t>
  </si>
  <si>
    <t>歯科医師</t>
  </si>
  <si>
    <t>医　　師</t>
  </si>
  <si>
    <t>組  500,000</t>
  </si>
  <si>
    <t>傷病手当(組)</t>
  </si>
  <si>
    <t xml:space="preserve">准  300,000 </t>
  </si>
  <si>
    <t xml:space="preserve">家  200,000 </t>
  </si>
  <si>
    <t>薬 剤 師</t>
  </si>
  <si>
    <t>兵庫建設</t>
  </si>
  <si>
    <t xml:space="preserve">組   60,000 </t>
  </si>
  <si>
    <t>他   40,000</t>
  </si>
  <si>
    <t>通院</t>
  </si>
  <si>
    <t>1,500×40日</t>
  </si>
  <si>
    <t>入院</t>
  </si>
  <si>
    <t>出産手当(組)</t>
  </si>
  <si>
    <t>　　　第１表  　保　険　者　別　一　般　状　況</t>
  </si>
  <si>
    <t>－</t>
  </si>
  <si>
    <t>年度</t>
  </si>
  <si>
    <t>世帯</t>
  </si>
  <si>
    <t>介護2号被保</t>
  </si>
  <si>
    <t>険者の割合</t>
  </si>
  <si>
    <t>(E)</t>
  </si>
  <si>
    <t>(E)/(B)</t>
  </si>
  <si>
    <t>●</t>
  </si>
  <si>
    <t>年度末総被</t>
  </si>
  <si>
    <t>保険者数</t>
  </si>
  <si>
    <t>(A)</t>
  </si>
  <si>
    <t>人</t>
  </si>
  <si>
    <t>　○  △</t>
  </si>
  <si>
    <t>　○</t>
  </si>
  <si>
    <t>その他</t>
  </si>
  <si>
    <t xml:space="preserve"> 南あわじ市</t>
  </si>
  <si>
    <t>養 父 市</t>
  </si>
  <si>
    <t>丹 波 市</t>
  </si>
  <si>
    <t>篠 山 市</t>
  </si>
  <si>
    <r>
      <t>(</t>
    </r>
    <r>
      <rPr>
        <sz val="10"/>
        <rFont val="ＭＳ 明朝"/>
        <family val="1"/>
      </rPr>
      <t>F</t>
    </r>
    <r>
      <rPr>
        <sz val="10"/>
        <rFont val="ＭＳ 明朝"/>
        <family val="1"/>
      </rPr>
      <t>)</t>
    </r>
  </si>
  <si>
    <r>
      <t>(</t>
    </r>
    <r>
      <rPr>
        <sz val="10"/>
        <rFont val="ＭＳ 明朝"/>
        <family val="1"/>
      </rPr>
      <t>G</t>
    </r>
    <r>
      <rPr>
        <sz val="10"/>
        <rFont val="ＭＳ 明朝"/>
        <family val="1"/>
      </rPr>
      <t>)</t>
    </r>
  </si>
  <si>
    <t xml:space="preserve">　　　　 </t>
  </si>
  <si>
    <t>新温泉町</t>
  </si>
  <si>
    <t>　　 ２　一部負担金の割合の欄における記号は次のとおり。　</t>
  </si>
  <si>
    <t>入院外</t>
  </si>
  <si>
    <t>入院</t>
  </si>
  <si>
    <t>（３歳未満、７０歳以上除く）</t>
  </si>
  <si>
    <t>葬祭一時金</t>
  </si>
  <si>
    <t>　　　　 △：障害者自立支援法施行令第１条第３項に規定された医療に係る精神医療付加金</t>
  </si>
  <si>
    <t>自宅療養</t>
  </si>
  <si>
    <t xml:space="preserve"> 　　　　○：感染症の予防及び感染症の患者に対する医療に関する法律第３７条の２適用の</t>
  </si>
  <si>
    <t xml:space="preserve"> 　　　　　　結核医療付加金支給</t>
  </si>
  <si>
    <t>　　 　　□：感染症の予防及び感染症の患者に対する医療に関する法律第３７条適用の</t>
  </si>
  <si>
    <t>神    戸</t>
  </si>
  <si>
    <t>阪 神 南</t>
  </si>
  <si>
    <t>阪 神 北</t>
  </si>
  <si>
    <t>北 播 磨</t>
  </si>
  <si>
    <t>中 播 磨</t>
  </si>
  <si>
    <t>西 播 磨</t>
  </si>
  <si>
    <t>淡    路</t>
  </si>
  <si>
    <t>－</t>
  </si>
  <si>
    <t xml:space="preserve">　○  </t>
  </si>
  <si>
    <t>　○</t>
  </si>
  <si>
    <t>　○  △</t>
  </si>
  <si>
    <t>●</t>
  </si>
  <si>
    <t>●</t>
  </si>
  <si>
    <t xml:space="preserve">　○  </t>
  </si>
  <si>
    <t>たつの市</t>
  </si>
  <si>
    <t>●</t>
  </si>
  <si>
    <t>●</t>
  </si>
  <si>
    <t>●</t>
  </si>
  <si>
    <t>加 東 市</t>
  </si>
  <si>
    <t>多 可 町</t>
  </si>
  <si>
    <t>神 河 町</t>
  </si>
  <si>
    <t>宍 粟 市</t>
  </si>
  <si>
    <t>香 美 町</t>
  </si>
  <si>
    <t>朝 来 市</t>
  </si>
  <si>
    <t>淡 路 市</t>
  </si>
  <si>
    <t>　　　　30%</t>
  </si>
  <si>
    <t>経組100,000</t>
  </si>
  <si>
    <t>　　　　30%</t>
  </si>
  <si>
    <t>　　　　30%</t>
  </si>
  <si>
    <t>　　　　30%</t>
  </si>
  <si>
    <t>3,500×60日</t>
  </si>
  <si>
    <t>　　 ４　その他の保険給付の欄の記号は、次のとおり。</t>
  </si>
  <si>
    <t xml:space="preserve">             付加金支給</t>
  </si>
  <si>
    <t>　　 ５　「事務職員数」欄は、年度末現在の専任・兼任をあわせた人数</t>
  </si>
  <si>
    <t>　　 ３　組は組合員、甲は甲種組合員（歯科医師、食品にあっては事業主）、乙は乙種組合員</t>
  </si>
  <si>
    <t>　　　　　ある組合員</t>
  </si>
  <si>
    <t>　　　　（甲に使用されている者）、家は家族、経組は経営者である組合員、従組は従業員で</t>
  </si>
  <si>
    <r>
      <t>※　出産育児一時金「4</t>
    </r>
    <r>
      <rPr>
        <sz val="10"/>
        <rFont val="ＭＳ 明朝"/>
        <family val="1"/>
      </rPr>
      <t>20,000円」とあるのは、一部の保険者においては、産科医療補償制度</t>
    </r>
  </si>
  <si>
    <t>未就学児</t>
  </si>
  <si>
    <t>就学児</t>
  </si>
  <si>
    <r>
      <t>(</t>
    </r>
    <r>
      <rPr>
        <sz val="10"/>
        <rFont val="ＭＳ 明朝"/>
        <family val="1"/>
      </rPr>
      <t>F</t>
    </r>
    <r>
      <rPr>
        <sz val="10"/>
        <rFont val="ＭＳ 明朝"/>
        <family val="1"/>
      </rPr>
      <t>)</t>
    </r>
  </si>
  <si>
    <t>～３９歳</t>
  </si>
  <si>
    <t>４０～</t>
  </si>
  <si>
    <t>６４歳</t>
  </si>
  <si>
    <r>
      <t>(</t>
    </r>
    <r>
      <rPr>
        <sz val="10"/>
        <rFont val="ＭＳ 明朝"/>
        <family val="1"/>
      </rPr>
      <t>G</t>
    </r>
    <r>
      <rPr>
        <sz val="10"/>
        <rFont val="ＭＳ 明朝"/>
        <family val="1"/>
      </rPr>
      <t>)</t>
    </r>
  </si>
  <si>
    <r>
      <t>(</t>
    </r>
    <r>
      <rPr>
        <sz val="10"/>
        <rFont val="ＭＳ 明朝"/>
        <family val="1"/>
      </rPr>
      <t>H</t>
    </r>
    <r>
      <rPr>
        <sz val="10"/>
        <rFont val="ＭＳ 明朝"/>
        <family val="1"/>
      </rPr>
      <t>)</t>
    </r>
  </si>
  <si>
    <r>
      <t>(</t>
    </r>
    <r>
      <rPr>
        <sz val="10"/>
        <rFont val="ＭＳ 明朝"/>
        <family val="1"/>
      </rPr>
      <t>I</t>
    </r>
    <r>
      <rPr>
        <sz val="10"/>
        <rFont val="ＭＳ 明朝"/>
        <family val="1"/>
      </rPr>
      <t>)</t>
    </r>
  </si>
  <si>
    <r>
      <t>6</t>
    </r>
    <r>
      <rPr>
        <sz val="10"/>
        <rFont val="ＭＳ 明朝"/>
        <family val="1"/>
      </rPr>
      <t>5歳以上</t>
    </r>
  </si>
  <si>
    <t>の割合</t>
  </si>
  <si>
    <t>６５～</t>
  </si>
  <si>
    <t>６９歳</t>
  </si>
  <si>
    <t>７０～</t>
  </si>
  <si>
    <t>７４歳</t>
  </si>
  <si>
    <t>【再掲】</t>
  </si>
  <si>
    <t>65歳以上</t>
  </si>
  <si>
    <r>
      <t>(</t>
    </r>
    <r>
      <rPr>
        <sz val="10"/>
        <rFont val="ＭＳ 明朝"/>
        <family val="1"/>
      </rPr>
      <t>I</t>
    </r>
    <r>
      <rPr>
        <sz val="10"/>
        <rFont val="ＭＳ 明朝"/>
        <family val="1"/>
      </rPr>
      <t>)/(B)</t>
    </r>
  </si>
  <si>
    <r>
      <t>(</t>
    </r>
    <r>
      <rPr>
        <sz val="10"/>
        <rFont val="ＭＳ 明朝"/>
        <family val="1"/>
      </rPr>
      <t>F</t>
    </r>
    <r>
      <rPr>
        <sz val="10"/>
        <rFont val="ＭＳ 明朝"/>
        <family val="1"/>
      </rPr>
      <t>)/(B)</t>
    </r>
  </si>
  <si>
    <r>
      <t>40～</t>
    </r>
    <r>
      <rPr>
        <sz val="10"/>
        <rFont val="ＭＳ 明朝"/>
        <family val="1"/>
      </rPr>
      <t>64歳</t>
    </r>
  </si>
  <si>
    <r>
      <t>(</t>
    </r>
    <r>
      <rPr>
        <sz val="10"/>
        <rFont val="ＭＳ 明朝"/>
        <family val="1"/>
      </rPr>
      <t>J</t>
    </r>
    <r>
      <rPr>
        <sz val="10"/>
        <rFont val="ＭＳ 明朝"/>
        <family val="1"/>
      </rPr>
      <t>)</t>
    </r>
  </si>
  <si>
    <r>
      <t>(</t>
    </r>
    <r>
      <rPr>
        <sz val="10"/>
        <rFont val="ＭＳ 明朝"/>
        <family val="1"/>
      </rPr>
      <t>K</t>
    </r>
    <r>
      <rPr>
        <sz val="10"/>
        <rFont val="ＭＳ 明朝"/>
        <family val="1"/>
      </rPr>
      <t>)</t>
    </r>
  </si>
  <si>
    <r>
      <t>(</t>
    </r>
    <r>
      <rPr>
        <sz val="10"/>
        <rFont val="ＭＳ 明朝"/>
        <family val="1"/>
      </rPr>
      <t>K</t>
    </r>
    <r>
      <rPr>
        <sz val="10"/>
        <rFont val="ＭＳ 明朝"/>
        <family val="1"/>
      </rPr>
      <t>)/(</t>
    </r>
    <r>
      <rPr>
        <sz val="10"/>
        <rFont val="ＭＳ 明朝"/>
        <family val="1"/>
      </rPr>
      <t>J</t>
    </r>
    <r>
      <rPr>
        <sz val="10"/>
        <rFont val="ＭＳ 明朝"/>
        <family val="1"/>
      </rPr>
      <t>)</t>
    </r>
  </si>
  <si>
    <t>一 部</t>
  </si>
  <si>
    <t>６５～</t>
  </si>
  <si>
    <t>７０～</t>
  </si>
  <si>
    <t>６９歳</t>
  </si>
  <si>
    <t>７４歳</t>
  </si>
  <si>
    <t>(G)</t>
  </si>
  <si>
    <t>(H)</t>
  </si>
  <si>
    <t>（２年以上の加入で組合員が傷病手当金を受けない場合加算）</t>
  </si>
  <si>
    <t>※</t>
  </si>
  <si>
    <t>※</t>
  </si>
  <si>
    <t>※規則等により産科補償制度の適用があった出産については３万円を加算。</t>
  </si>
  <si>
    <t>傷病手当(組)
（２年以上加入）</t>
  </si>
  <si>
    <t>傷病手当（准、入院）
（１年以上加入）
4,000×180日
出産手当金
3,000×90日</t>
  </si>
  <si>
    <t>○  △（現物）</t>
  </si>
  <si>
    <r>
      <t>3</t>
    </r>
    <r>
      <rPr>
        <sz val="10"/>
        <rFont val="ＭＳ 明朝"/>
        <family val="1"/>
      </rPr>
      <t>,500×40日
療養付加給付金</t>
    </r>
  </si>
  <si>
    <t>　○　△　□</t>
  </si>
  <si>
    <t>　　３　朝来市は、生野町、和田山町、山東町、朝来町が平成１７年４月１日に合併</t>
  </si>
  <si>
    <t>(注) １ （A）（B）（C）（D）（E）（F）（G）（H）（Ｉ）の各欄は、年間平均</t>
  </si>
  <si>
    <t>(注)１ （A）（B）（C）（D）（E）（F）（G）（H）（Ｉ）の各欄は、年間平均</t>
  </si>
  <si>
    <t>２３</t>
  </si>
  <si>
    <t>S36. 1. 1</t>
  </si>
  <si>
    <t>S34.10. 1</t>
  </si>
  <si>
    <t>S32. 4. 1</t>
  </si>
  <si>
    <t>S34. 4. 1</t>
  </si>
  <si>
    <t>S26. 4. 1</t>
  </si>
  <si>
    <t>H18. 2.11</t>
  </si>
  <si>
    <t>S34. 1.18</t>
  </si>
  <si>
    <t>S29. 8. 1</t>
  </si>
  <si>
    <t>S30. 4. 1</t>
  </si>
  <si>
    <t>S26. 9. 1</t>
  </si>
  <si>
    <t>H17.10. 1</t>
  </si>
  <si>
    <t>S30. 3.14</t>
  </si>
  <si>
    <t>S26. 6. 1</t>
  </si>
  <si>
    <t>S29. 7. 1</t>
  </si>
  <si>
    <t>S35. 9. 1</t>
  </si>
  <si>
    <t>S29.12. 1</t>
  </si>
  <si>
    <t>S31. 9.30</t>
  </si>
  <si>
    <t>S42. 4. 1</t>
  </si>
  <si>
    <t>S33. 1. 1</t>
  </si>
  <si>
    <t>H18. 3.20</t>
  </si>
  <si>
    <t>H17.11. 1</t>
  </si>
  <si>
    <t>S30. 7.25</t>
  </si>
  <si>
    <t>H17.11. 7</t>
  </si>
  <si>
    <t>S30. 3.25</t>
  </si>
  <si>
    <t>H17. 4. 1</t>
  </si>
  <si>
    <t>H16. 4. 1</t>
  </si>
  <si>
    <t>H16.11. 1</t>
  </si>
  <si>
    <t>H11. 4. 1</t>
  </si>
  <si>
    <t>H17. 1.11</t>
  </si>
  <si>
    <r>
      <t xml:space="preserve">　　   </t>
    </r>
    <r>
      <rPr>
        <sz val="10"/>
        <rFont val="ＭＳ 明朝"/>
        <family val="1"/>
      </rPr>
      <t xml:space="preserve"> </t>
    </r>
    <r>
      <rPr>
        <sz val="10"/>
        <rFont val="ＭＳ 明朝"/>
        <family val="1"/>
      </rPr>
      <t>淡路市は、津名町、淡路町、北淡町、一宮町、東浦町が平成１７年４月１日に合併</t>
    </r>
  </si>
  <si>
    <r>
      <t xml:space="preserve">　　   </t>
    </r>
    <r>
      <rPr>
        <sz val="10"/>
        <rFont val="ＭＳ 明朝"/>
        <family val="1"/>
      </rPr>
      <t xml:space="preserve"> </t>
    </r>
    <r>
      <rPr>
        <sz val="10"/>
        <rFont val="ＭＳ 明朝"/>
        <family val="1"/>
      </rPr>
      <t>豊岡市は、旧豊岡市、城崎町、竹野町、日高町、出石町、但東町が平成１７年４月１日</t>
    </r>
  </si>
  <si>
    <r>
      <t xml:space="preserve">　　   </t>
    </r>
    <r>
      <rPr>
        <sz val="10"/>
        <rFont val="ＭＳ 明朝"/>
        <family val="1"/>
      </rPr>
      <t xml:space="preserve"> </t>
    </r>
    <r>
      <rPr>
        <sz val="10"/>
        <rFont val="ＭＳ 明朝"/>
        <family val="1"/>
      </rPr>
      <t>に合併</t>
    </r>
  </si>
  <si>
    <r>
      <t xml:space="preserve">　　   </t>
    </r>
    <r>
      <rPr>
        <sz val="10"/>
        <rFont val="ＭＳ 明朝"/>
        <family val="1"/>
      </rPr>
      <t xml:space="preserve"> </t>
    </r>
    <r>
      <rPr>
        <sz val="10"/>
        <rFont val="ＭＳ 明朝"/>
        <family val="1"/>
      </rPr>
      <t>宍粟市は、山崎町、一宮町、波賀町、千種町が平成１７年４月１日に合併</t>
    </r>
  </si>
  <si>
    <r>
      <t xml:space="preserve">　　   </t>
    </r>
    <r>
      <rPr>
        <sz val="10"/>
        <rFont val="ＭＳ 明朝"/>
        <family val="1"/>
      </rPr>
      <t xml:space="preserve"> </t>
    </r>
    <r>
      <rPr>
        <sz val="10"/>
        <rFont val="ＭＳ 明朝"/>
        <family val="1"/>
      </rPr>
      <t>香美町は、香住町、村岡町、美方町が平成１７年４月１日に合併</t>
    </r>
  </si>
  <si>
    <r>
      <t xml:space="preserve">　　   </t>
    </r>
    <r>
      <rPr>
        <sz val="10"/>
        <rFont val="ＭＳ 明朝"/>
        <family val="1"/>
      </rPr>
      <t xml:space="preserve"> </t>
    </r>
    <r>
      <rPr>
        <sz val="10"/>
        <rFont val="ＭＳ 明朝"/>
        <family val="1"/>
      </rPr>
      <t>西脇市は、旧西脇市、黒田庄町が平成１７年１０月１日に合併</t>
    </r>
  </si>
  <si>
    <t>　　  　佐用町は、旧佐用町、上月町、南光町、三日月町が平成１７年１０月１日に合併</t>
  </si>
  <si>
    <r>
      <t xml:space="preserve">　　  </t>
    </r>
    <r>
      <rPr>
        <sz val="10"/>
        <rFont val="ＭＳ 明朝"/>
        <family val="1"/>
      </rPr>
      <t xml:space="preserve"> </t>
    </r>
    <r>
      <rPr>
        <sz val="10"/>
        <rFont val="ＭＳ 明朝"/>
        <family val="1"/>
      </rPr>
      <t xml:space="preserve"> </t>
    </r>
    <r>
      <rPr>
        <sz val="10"/>
        <rFont val="ＭＳ 明朝"/>
        <family val="1"/>
      </rPr>
      <t>たつの市は、龍野市、新宮町、揖保川町、御津町が平成１７年１０月１日に合併</t>
    </r>
  </si>
  <si>
    <r>
      <t xml:space="preserve">　　   </t>
    </r>
    <r>
      <rPr>
        <sz val="10"/>
        <rFont val="ＭＳ 明朝"/>
        <family val="1"/>
      </rPr>
      <t xml:space="preserve"> </t>
    </r>
    <r>
      <rPr>
        <sz val="10"/>
        <rFont val="ＭＳ 明朝"/>
        <family val="1"/>
      </rPr>
      <t>新温泉町は、浜坂町、温泉町が平成１７年１０月１日に合併</t>
    </r>
  </si>
  <si>
    <r>
      <t xml:space="preserve">　　   </t>
    </r>
    <r>
      <rPr>
        <sz val="10"/>
        <rFont val="ＭＳ 明朝"/>
        <family val="1"/>
      </rPr>
      <t xml:space="preserve"> </t>
    </r>
    <r>
      <rPr>
        <sz val="10"/>
        <rFont val="ＭＳ 明朝"/>
        <family val="1"/>
      </rPr>
      <t>三木市は、旧三木市、吉川町が平成１７年１０月２４日に合併</t>
    </r>
  </si>
  <si>
    <r>
      <t xml:space="preserve">　　   </t>
    </r>
    <r>
      <rPr>
        <sz val="10"/>
        <rFont val="ＭＳ 明朝"/>
        <family val="1"/>
      </rPr>
      <t xml:space="preserve"> </t>
    </r>
    <r>
      <rPr>
        <sz val="10"/>
        <rFont val="ＭＳ 明朝"/>
        <family val="1"/>
      </rPr>
      <t>多可町は、中町、加美町、八千代町が平成１７年１１月１日に合併</t>
    </r>
  </si>
  <si>
    <r>
      <t xml:space="preserve">　　   </t>
    </r>
    <r>
      <rPr>
        <sz val="10"/>
        <rFont val="ＭＳ 明朝"/>
        <family val="1"/>
      </rPr>
      <t xml:space="preserve"> </t>
    </r>
    <r>
      <rPr>
        <sz val="10"/>
        <rFont val="ＭＳ 明朝"/>
        <family val="1"/>
      </rPr>
      <t>神河町は、神崎町、大河内町が平成１７年１１月７日に合併</t>
    </r>
  </si>
  <si>
    <r>
      <t xml:space="preserve">　　   </t>
    </r>
    <r>
      <rPr>
        <sz val="10"/>
        <rFont val="ＭＳ 明朝"/>
        <family val="1"/>
      </rPr>
      <t xml:space="preserve"> </t>
    </r>
    <r>
      <rPr>
        <sz val="10"/>
        <rFont val="ＭＳ 明朝"/>
        <family val="1"/>
      </rPr>
      <t>洲本市は、旧洲本市、五色町が平成１８年２月１１日に合併</t>
    </r>
  </si>
  <si>
    <r>
      <t xml:space="preserve">　　   </t>
    </r>
    <r>
      <rPr>
        <sz val="10"/>
        <rFont val="ＭＳ 明朝"/>
        <family val="1"/>
      </rPr>
      <t xml:space="preserve"> </t>
    </r>
    <r>
      <rPr>
        <sz val="10"/>
        <rFont val="ＭＳ 明朝"/>
        <family val="1"/>
      </rPr>
      <t>加東市は、社町、滝野町、東条町が平成１８年３月２０日に合併</t>
    </r>
  </si>
  <si>
    <r>
      <t xml:space="preserve">　　   </t>
    </r>
    <r>
      <rPr>
        <sz val="10"/>
        <rFont val="ＭＳ 明朝"/>
        <family val="1"/>
      </rPr>
      <t xml:space="preserve"> </t>
    </r>
    <r>
      <rPr>
        <sz val="10"/>
        <rFont val="ＭＳ 明朝"/>
        <family val="1"/>
      </rPr>
      <t>姫路市は、旧姫路市、家島町、夢前町、香寺町、安富町が平成１８年３月２７日に合併</t>
    </r>
  </si>
  <si>
    <t>S25.10. 1</t>
  </si>
  <si>
    <t>S29. 1.20</t>
  </si>
  <si>
    <r>
      <t>S20</t>
    </r>
    <r>
      <rPr>
        <sz val="10"/>
        <rFont val="ＭＳ 明朝"/>
        <family val="1"/>
      </rPr>
      <t xml:space="preserve">. </t>
    </r>
    <r>
      <rPr>
        <sz val="10"/>
        <rFont val="ＭＳ 明朝"/>
        <family val="1"/>
      </rPr>
      <t>4</t>
    </r>
    <r>
      <rPr>
        <sz val="10"/>
        <rFont val="ＭＳ 明朝"/>
        <family val="1"/>
      </rPr>
      <t>.</t>
    </r>
    <r>
      <rPr>
        <sz val="10"/>
        <rFont val="ＭＳ 明朝"/>
        <family val="1"/>
      </rPr>
      <t>13</t>
    </r>
  </si>
  <si>
    <t>S32. 1. 1</t>
  </si>
  <si>
    <t>S32. 4.25</t>
  </si>
  <si>
    <t>S33. 2.20</t>
  </si>
  <si>
    <t>S45. 8. 1</t>
  </si>
  <si>
    <t>２４</t>
  </si>
  <si>
    <t>２５</t>
  </si>
  <si>
    <t>　　２　人口（J）欄及び加入率（K）／（J）については、平成２７年４月１日現在</t>
  </si>
  <si>
    <t xml:space="preserve">　○ </t>
  </si>
  <si>
    <r>
      <t>　非該当分は「</t>
    </r>
    <r>
      <rPr>
        <sz val="10"/>
        <rFont val="ＭＳ 明朝"/>
        <family val="1"/>
      </rPr>
      <t>404,000円」である。</t>
    </r>
  </si>
  <si>
    <t>２６</t>
  </si>
  <si>
    <t>２７(県計)</t>
  </si>
  <si>
    <t>第２表　　保　険　者　別　経　理　状　況</t>
  </si>
  <si>
    <t xml:space="preserve"> </t>
  </si>
  <si>
    <t xml:space="preserve">         (単位　　千円)</t>
  </si>
  <si>
    <t>保険料(税)</t>
  </si>
  <si>
    <t>国庫支出金</t>
  </si>
  <si>
    <t>療養給付費</t>
  </si>
  <si>
    <t>前期高齢者</t>
  </si>
  <si>
    <t>都道府県</t>
  </si>
  <si>
    <t>一般会計</t>
  </si>
  <si>
    <t>繰越金</t>
  </si>
  <si>
    <t>その他収入</t>
  </si>
  <si>
    <t>合    計</t>
  </si>
  <si>
    <t>総務費</t>
  </si>
  <si>
    <t>保険給付費</t>
  </si>
  <si>
    <t>後期高齢者</t>
  </si>
  <si>
    <t>老人保健</t>
  </si>
  <si>
    <t>介護</t>
  </si>
  <si>
    <t>保健</t>
  </si>
  <si>
    <t>前年度</t>
  </si>
  <si>
    <t>収支差引額</t>
  </si>
  <si>
    <t>交付金</t>
  </si>
  <si>
    <t>交付金</t>
  </si>
  <si>
    <t>支出金</t>
  </si>
  <si>
    <t>繰入金</t>
  </si>
  <si>
    <t>支援金</t>
  </si>
  <si>
    <t>納付金</t>
  </si>
  <si>
    <t>拠出金</t>
  </si>
  <si>
    <t>事業費</t>
  </si>
  <si>
    <t>繰上充用金</t>
  </si>
  <si>
    <t>平成23年度</t>
  </si>
  <si>
    <t>２４</t>
  </si>
  <si>
    <t>２６</t>
  </si>
  <si>
    <t>２７(県計)</t>
  </si>
  <si>
    <t>市  計</t>
  </si>
  <si>
    <t>町  計</t>
  </si>
  <si>
    <t xml:space="preserve"> 宝 塚 市 </t>
  </si>
  <si>
    <t>猪名川町</t>
  </si>
  <si>
    <t>神 河 町</t>
  </si>
  <si>
    <t>たつの市</t>
  </si>
  <si>
    <t>養 父 市</t>
  </si>
  <si>
    <t>養 父 市</t>
  </si>
  <si>
    <t>丹 波 市</t>
  </si>
  <si>
    <t>丹 波 市</t>
  </si>
  <si>
    <t>篠 山 市</t>
  </si>
  <si>
    <t>篠 山 市</t>
  </si>
  <si>
    <t>南あわじ市</t>
  </si>
  <si>
    <t>南あわじ市</t>
  </si>
  <si>
    <t xml:space="preserve">  豊 岡 市  </t>
  </si>
  <si>
    <t>明 石 浦</t>
  </si>
  <si>
    <t>(注) 1　各欄とも千円未満四捨五入。ただし横計が不一致の場合がある。</t>
  </si>
  <si>
    <t xml:space="preserve">     2  市町の「一般会計繰入金」欄は、保険基盤安定繰入金他を含む。</t>
  </si>
  <si>
    <t>保険料</t>
  </si>
  <si>
    <t>(税)</t>
  </si>
  <si>
    <t xml:space="preserve">第４表　　保 険 者 別 １ 人 当 た り 経 理 状 況（その１）  </t>
  </si>
  <si>
    <t>(単位　　円)</t>
  </si>
  <si>
    <t>　 収</t>
  </si>
  <si>
    <t xml:space="preserve">   入</t>
  </si>
  <si>
    <t>　　支</t>
  </si>
  <si>
    <t>　　出</t>
  </si>
  <si>
    <t>収支
差引額</t>
  </si>
  <si>
    <t>事務費</t>
  </si>
  <si>
    <t>療給等</t>
  </si>
  <si>
    <t>普通調整</t>
  </si>
  <si>
    <t>特別調整</t>
  </si>
  <si>
    <t>高額共同</t>
  </si>
  <si>
    <t>事業費</t>
  </si>
  <si>
    <t>県支出金</t>
  </si>
  <si>
    <t>基盤安定</t>
  </si>
  <si>
    <t>基金</t>
  </si>
  <si>
    <t>保険</t>
  </si>
  <si>
    <t>前年度繰</t>
  </si>
  <si>
    <t>計</t>
  </si>
  <si>
    <t>負担金</t>
  </si>
  <si>
    <t>補助金</t>
  </si>
  <si>
    <t>給付費</t>
  </si>
  <si>
    <t>上充用金</t>
  </si>
  <si>
    <t>－</t>
  </si>
  <si>
    <t xml:space="preserve"> </t>
  </si>
  <si>
    <t>(注) 1　第４表は、主な事項記載のため、横計は一致しない。</t>
  </si>
  <si>
    <t xml:space="preserve">     2  各欄とも円未満四捨五入。</t>
  </si>
  <si>
    <t xml:space="preserve">     3  市町の「一般会計繰入金」欄は、保険基盤安定繰入金他を含む。</t>
  </si>
  <si>
    <t xml:space="preserve">     4  「保険給付費」欄の数値は、「（保険給付費計－審査支払手数料）／平均被保険者数」</t>
  </si>
  <si>
    <t>　　　　である。</t>
  </si>
  <si>
    <t xml:space="preserve">第３表　保 険 者 別 基 金 等 保 有 額 </t>
  </si>
  <si>
    <t>(出納閉鎖時現在)  （単位　円）</t>
  </si>
  <si>
    <t>基金等保有額</t>
  </si>
  <si>
    <r>
      <t>加 東</t>
    </r>
    <r>
      <rPr>
        <sz val="10"/>
        <rFont val="ＭＳ 明朝"/>
        <family val="1"/>
      </rPr>
      <t xml:space="preserve"> </t>
    </r>
    <r>
      <rPr>
        <sz val="10"/>
        <rFont val="ＭＳ 明朝"/>
        <family val="1"/>
      </rPr>
      <t>市</t>
    </r>
  </si>
  <si>
    <r>
      <t>多 可</t>
    </r>
    <r>
      <rPr>
        <sz val="10"/>
        <rFont val="ＭＳ 明朝"/>
        <family val="1"/>
      </rPr>
      <t xml:space="preserve"> </t>
    </r>
    <r>
      <rPr>
        <sz val="10"/>
        <rFont val="ＭＳ 明朝"/>
        <family val="1"/>
      </rPr>
      <t>町</t>
    </r>
  </si>
  <si>
    <t>２７(県計)</t>
  </si>
  <si>
    <r>
      <t>神 河</t>
    </r>
    <r>
      <rPr>
        <sz val="10"/>
        <rFont val="ＭＳ 明朝"/>
        <family val="1"/>
      </rPr>
      <t xml:space="preserve"> </t>
    </r>
    <r>
      <rPr>
        <sz val="10"/>
        <rFont val="ＭＳ 明朝"/>
        <family val="1"/>
      </rPr>
      <t>町</t>
    </r>
  </si>
  <si>
    <r>
      <t>宍 粟</t>
    </r>
    <r>
      <rPr>
        <sz val="10"/>
        <rFont val="ＭＳ 明朝"/>
        <family val="1"/>
      </rPr>
      <t xml:space="preserve"> </t>
    </r>
    <r>
      <rPr>
        <sz val="10"/>
        <rFont val="ＭＳ 明朝"/>
        <family val="1"/>
      </rPr>
      <t>市</t>
    </r>
  </si>
  <si>
    <r>
      <t>香 美</t>
    </r>
    <r>
      <rPr>
        <sz val="10"/>
        <rFont val="ＭＳ 明朝"/>
        <family val="1"/>
      </rPr>
      <t xml:space="preserve"> </t>
    </r>
    <r>
      <rPr>
        <sz val="10"/>
        <rFont val="ＭＳ 明朝"/>
        <family val="1"/>
      </rPr>
      <t>町</t>
    </r>
  </si>
  <si>
    <r>
      <t>朝 来</t>
    </r>
    <r>
      <rPr>
        <sz val="10"/>
        <rFont val="ＭＳ 明朝"/>
        <family val="1"/>
      </rPr>
      <t xml:space="preserve"> </t>
    </r>
    <r>
      <rPr>
        <sz val="10"/>
        <rFont val="ＭＳ 明朝"/>
        <family val="1"/>
      </rPr>
      <t>市</t>
    </r>
  </si>
  <si>
    <r>
      <t>淡 路</t>
    </r>
    <r>
      <rPr>
        <sz val="10"/>
        <rFont val="ＭＳ 明朝"/>
        <family val="1"/>
      </rPr>
      <t xml:space="preserve"> </t>
    </r>
    <r>
      <rPr>
        <sz val="10"/>
        <rFont val="ＭＳ 明朝"/>
        <family val="1"/>
      </rPr>
      <t>市</t>
    </r>
  </si>
  <si>
    <t>（注）　保有額は平成２７年度決算剰余金にかかる基金積立金を除いた</t>
  </si>
  <si>
    <r>
      <t xml:space="preserve"> </t>
    </r>
    <r>
      <rPr>
        <sz val="10"/>
        <rFont val="ＭＳ 明朝"/>
        <family val="1"/>
      </rPr>
      <t xml:space="preserve"> </t>
    </r>
    <r>
      <rPr>
        <sz val="10"/>
        <rFont val="ＭＳ 明朝"/>
        <family val="1"/>
      </rPr>
      <t xml:space="preserve">    </t>
    </r>
    <r>
      <rPr>
        <sz val="10"/>
        <rFont val="ＭＳ 明朝"/>
        <family val="1"/>
      </rPr>
      <t>数値である。</t>
    </r>
  </si>
  <si>
    <t xml:space="preserve">第４表　保険者別１人当たり経理状況（その２） </t>
  </si>
  <si>
    <t>１人当たり調定額</t>
  </si>
  <si>
    <t>順</t>
  </si>
  <si>
    <t>１世帯当たり</t>
  </si>
  <si>
    <t>１人当たり</t>
  </si>
  <si>
    <t>調定額</t>
  </si>
  <si>
    <t>保険者負担等</t>
  </si>
  <si>
    <t>(A)/(B)</t>
  </si>
  <si>
    <t>一般(A)</t>
  </si>
  <si>
    <t>退職</t>
  </si>
  <si>
    <t>総数</t>
  </si>
  <si>
    <t>位</t>
  </si>
  <si>
    <t xml:space="preserve">  (B)　 円</t>
  </si>
  <si>
    <t>平成２３年度</t>
  </si>
  <si>
    <t>２４</t>
  </si>
  <si>
    <t>一般</t>
  </si>
  <si>
    <t>合計</t>
  </si>
  <si>
    <t>新温泉町</t>
  </si>
  <si>
    <t xml:space="preserve">  明 石 浦  </t>
  </si>
  <si>
    <t>-</t>
  </si>
  <si>
    <t xml:space="preserve">  薬 剤 師  </t>
  </si>
  <si>
    <t>(注) 「Ｂ」欄は、一般被保険者に係る療養諸費・高額療養費・高額介護合算療養費と後期高齢者支援</t>
  </si>
  <si>
    <t>　　　金・前期高齢者納付金・老健医療費拠出金及び介護納付金の合算額から前期高齢者交付金の額を</t>
  </si>
  <si>
    <t>　　　控除した額の１人当たり額。</t>
  </si>
  <si>
    <r>
      <t>第５表　 保険者別保険給付状況</t>
    </r>
    <r>
      <rPr>
        <sz val="12"/>
        <rFont val="ＭＳ 明朝"/>
        <family val="1"/>
      </rPr>
      <t>（ 一般被保険者分・その１ )</t>
    </r>
    <r>
      <rPr>
        <sz val="14"/>
        <rFont val="ＭＳ 明朝"/>
        <family val="1"/>
      </rPr>
      <t xml:space="preserve"> </t>
    </r>
  </si>
  <si>
    <t>療養の給付等</t>
  </si>
  <si>
    <t>療養費等</t>
  </si>
  <si>
    <t>計（療養諸費）</t>
  </si>
  <si>
    <t>療　　養　　諸　　費　　負　　担　　区　　分</t>
  </si>
  <si>
    <t>件数</t>
  </si>
  <si>
    <t>費用額</t>
  </si>
  <si>
    <t>保険者負担</t>
  </si>
  <si>
    <t>一部負担金</t>
  </si>
  <si>
    <t>薬剤一部負担金</t>
  </si>
  <si>
    <t>他法負担</t>
  </si>
  <si>
    <t>件</t>
  </si>
  <si>
    <t>養 父 市</t>
  </si>
  <si>
    <t>丹 波 市</t>
  </si>
  <si>
    <t>篠 山 市</t>
  </si>
  <si>
    <t>南あわじ市</t>
  </si>
  <si>
    <t>（注）「薬剤一部負担金」欄は、「一部負担金」・「他法負担」欄の再掲</t>
  </si>
  <si>
    <r>
      <t>第５表　 保険者別保険給付状況</t>
    </r>
    <r>
      <rPr>
        <sz val="12"/>
        <rFont val="ＭＳ 明朝"/>
        <family val="1"/>
      </rPr>
      <t>（ 一般被保険者分・その２ ）</t>
    </r>
    <r>
      <rPr>
        <sz val="14"/>
        <rFont val="ＭＳ 明朝"/>
        <family val="1"/>
      </rPr>
      <t xml:space="preserve"> </t>
    </r>
  </si>
  <si>
    <t>そ　　　の　　　他　　　の</t>
  </si>
  <si>
    <t>保　　　険　　　給　　　付</t>
  </si>
  <si>
    <t>高額療養費</t>
  </si>
  <si>
    <t>出産育児給付</t>
  </si>
  <si>
    <t>葬祭給付</t>
  </si>
  <si>
    <t>金額</t>
  </si>
  <si>
    <t>２４</t>
  </si>
  <si>
    <r>
      <t>第７表　保険者別保険給付状況</t>
    </r>
    <r>
      <rPr>
        <sz val="12"/>
        <rFont val="ＭＳ 明朝"/>
        <family val="1"/>
      </rPr>
      <t>( 退職被保険者等分 )</t>
    </r>
  </si>
  <si>
    <t xml:space="preserve">      高額療養費</t>
  </si>
  <si>
    <t>２３</t>
  </si>
  <si>
    <t>　　　（注）　「薬剤一部負担金」欄は、「一部負担金」・「他法負担」欄の再掲。</t>
  </si>
  <si>
    <t xml:space="preserve">    第１３表　保険者別・制度別１人当たり医療費及び対前年度比</t>
  </si>
  <si>
    <t>一般被保険者</t>
  </si>
  <si>
    <t>退職被保険者等</t>
  </si>
  <si>
    <t>金 額(円)</t>
  </si>
  <si>
    <t>順位</t>
  </si>
  <si>
    <t>伸 率(%)</t>
  </si>
  <si>
    <t>金 額(円)</t>
  </si>
  <si>
    <t>平成２３年度</t>
  </si>
  <si>
    <t>平成２４年度データ</t>
  </si>
  <si>
    <t>年報Ｃ表</t>
  </si>
  <si>
    <t>年報Ｆ表</t>
  </si>
  <si>
    <t>年報Ａ表</t>
  </si>
  <si>
    <t>医療給付の状況</t>
  </si>
  <si>
    <t>合　　　計</t>
  </si>
  <si>
    <t>年間平均</t>
  </si>
  <si>
    <t>費用額の計</t>
  </si>
  <si>
    <t>総被保険者</t>
  </si>
  <si>
    <t>退職被保険者</t>
  </si>
  <si>
    <t>２７(県計)</t>
  </si>
  <si>
    <t>２４(県計)</t>
  </si>
  <si>
    <t>市　  計</t>
  </si>
  <si>
    <t>町　  計</t>
  </si>
  <si>
    <t>市 町 計</t>
  </si>
  <si>
    <t>組 合 計</t>
  </si>
  <si>
    <t>一般(C-110)</t>
  </si>
  <si>
    <t>退職(F-110)</t>
  </si>
  <si>
    <t xml:space="preserve"> 神戸市</t>
  </si>
  <si>
    <t xml:space="preserve"> 姫路市</t>
  </si>
  <si>
    <t xml:space="preserve"> 尼崎市</t>
  </si>
  <si>
    <t xml:space="preserve"> 明石市</t>
  </si>
  <si>
    <t xml:space="preserve"> 西宮市</t>
  </si>
  <si>
    <t xml:space="preserve"> 洲本市</t>
  </si>
  <si>
    <t xml:space="preserve"> 芦屋市</t>
  </si>
  <si>
    <t xml:space="preserve"> 伊丹市</t>
  </si>
  <si>
    <t xml:space="preserve"> 相生市</t>
  </si>
  <si>
    <t xml:space="preserve"> 加古川市</t>
  </si>
  <si>
    <t xml:space="preserve"> 赤穂市</t>
  </si>
  <si>
    <t xml:space="preserve"> 西脇市</t>
  </si>
  <si>
    <t xml:space="preserve"> 宝塚市</t>
  </si>
  <si>
    <t xml:space="preserve"> 三木市</t>
  </si>
  <si>
    <t xml:space="preserve"> 高砂市</t>
  </si>
  <si>
    <t xml:space="preserve"> 川西市</t>
  </si>
  <si>
    <t xml:space="preserve"> 小野市</t>
  </si>
  <si>
    <t xml:space="preserve"> 三田市</t>
  </si>
  <si>
    <t xml:space="preserve"> 加西市</t>
  </si>
  <si>
    <t xml:space="preserve"> 猪名川町</t>
  </si>
  <si>
    <t xml:space="preserve"> 加東市</t>
  </si>
  <si>
    <t xml:space="preserve"> 多可町</t>
  </si>
  <si>
    <t xml:space="preserve"> 稲美町</t>
  </si>
  <si>
    <t xml:space="preserve"> 播磨町</t>
  </si>
  <si>
    <t xml:space="preserve"> 市川町</t>
  </si>
  <si>
    <t xml:space="preserve"> 福崎町</t>
  </si>
  <si>
    <t xml:space="preserve"> 神河町</t>
  </si>
  <si>
    <t xml:space="preserve"> 太子町</t>
  </si>
  <si>
    <t xml:space="preserve"> たつの市</t>
  </si>
  <si>
    <t xml:space="preserve"> 上郡町</t>
  </si>
  <si>
    <t xml:space="preserve"> 佐用町</t>
  </si>
  <si>
    <t xml:space="preserve"> 宍粟市</t>
  </si>
  <si>
    <t xml:space="preserve"> 香美町</t>
  </si>
  <si>
    <t xml:space="preserve"> 新温泉町</t>
  </si>
  <si>
    <t xml:space="preserve"> 養父市</t>
  </si>
  <si>
    <t xml:space="preserve"> 朝来市</t>
  </si>
  <si>
    <t xml:space="preserve"> 丹波市</t>
  </si>
  <si>
    <t xml:space="preserve"> 篠山市</t>
  </si>
  <si>
    <t xml:space="preserve"> 淡路（東浦町）</t>
  </si>
  <si>
    <t xml:space="preserve"> 豊岡市</t>
  </si>
  <si>
    <t xml:space="preserve"> 兵庫食糧</t>
  </si>
  <si>
    <t xml:space="preserve"> 中央卸売</t>
  </si>
  <si>
    <t xml:space="preserve"> 食品</t>
  </si>
  <si>
    <t xml:space="preserve"> 歯科医師</t>
  </si>
  <si>
    <t xml:space="preserve"> 医師</t>
  </si>
  <si>
    <t xml:space="preserve"> 薬剤師</t>
  </si>
  <si>
    <t xml:space="preserve"> 兵庫建設</t>
  </si>
  <si>
    <r>
      <t>第１４表　保険者別保険料（税）の賦課状況</t>
    </r>
    <r>
      <rPr>
        <sz val="12"/>
        <rFont val="ＭＳ 明朝"/>
        <family val="1"/>
      </rPr>
      <t>（その１－１）</t>
    </r>
  </si>
  <si>
    <r>
      <t>第１４表　保険者別保険料（税）の賦課状況</t>
    </r>
    <r>
      <rPr>
        <sz val="12"/>
        <rFont val="ＭＳ 明朝"/>
        <family val="1"/>
      </rPr>
      <t>（その１－２）</t>
    </r>
  </si>
  <si>
    <r>
      <t>第１４表　保険者別保険料（税）の賦課状況</t>
    </r>
    <r>
      <rPr>
        <sz val="12"/>
        <rFont val="ＭＳ 明朝"/>
        <family val="1"/>
      </rPr>
      <t>（その１－３）</t>
    </r>
  </si>
  <si>
    <t>医療分</t>
  </si>
  <si>
    <t>後期高齢者支援金分</t>
  </si>
  <si>
    <t>介護分</t>
  </si>
  <si>
    <t>料税</t>
  </si>
  <si>
    <t>算定</t>
  </si>
  <si>
    <t>徴収</t>
  </si>
  <si>
    <t>資産割</t>
  </si>
  <si>
    <t>　料　（税）　率</t>
  </si>
  <si>
    <t>賦課</t>
  </si>
  <si>
    <t>　</t>
  </si>
  <si>
    <t>算定基</t>
  </si>
  <si>
    <t>所得割</t>
  </si>
  <si>
    <t>均等割</t>
  </si>
  <si>
    <t>平等割</t>
  </si>
  <si>
    <t>限度額</t>
  </si>
  <si>
    <t>の別</t>
  </si>
  <si>
    <t>方式</t>
  </si>
  <si>
    <t>回数</t>
  </si>
  <si>
    <t>礎　　</t>
  </si>
  <si>
    <t>（％）</t>
  </si>
  <si>
    <t>（円）</t>
  </si>
  <si>
    <t>（万円）</t>
  </si>
  <si>
    <t>001</t>
  </si>
  <si>
    <t>神戸市</t>
  </si>
  <si>
    <t>料</t>
  </si>
  <si>
    <t>002</t>
  </si>
  <si>
    <t xml:space="preserve">姫路市 </t>
  </si>
  <si>
    <t>ﾛ</t>
  </si>
  <si>
    <t>姫路市</t>
  </si>
  <si>
    <t>003</t>
  </si>
  <si>
    <t>尼崎市</t>
  </si>
  <si>
    <t>004</t>
  </si>
  <si>
    <t>明石市</t>
  </si>
  <si>
    <t>005</t>
  </si>
  <si>
    <t>西宮市</t>
  </si>
  <si>
    <t>006</t>
  </si>
  <si>
    <t>洲本市</t>
  </si>
  <si>
    <t>税</t>
  </si>
  <si>
    <t>007</t>
  </si>
  <si>
    <t>芦屋市</t>
  </si>
  <si>
    <t>008</t>
  </si>
  <si>
    <t>伊丹市</t>
  </si>
  <si>
    <t>009</t>
  </si>
  <si>
    <t>相生市</t>
  </si>
  <si>
    <t>011</t>
  </si>
  <si>
    <t>013</t>
  </si>
  <si>
    <t>赤穂市</t>
  </si>
  <si>
    <t>014</t>
  </si>
  <si>
    <t>西脇市</t>
  </si>
  <si>
    <t>西脇市</t>
  </si>
  <si>
    <t>015</t>
  </si>
  <si>
    <t>宝塚市</t>
  </si>
  <si>
    <t>016</t>
  </si>
  <si>
    <t>三木市</t>
  </si>
  <si>
    <t>三木市</t>
  </si>
  <si>
    <t>017</t>
  </si>
  <si>
    <t>高砂市</t>
  </si>
  <si>
    <t>018</t>
  </si>
  <si>
    <t>川西市</t>
  </si>
  <si>
    <t>019</t>
  </si>
  <si>
    <t>小野市</t>
  </si>
  <si>
    <t>020</t>
  </si>
  <si>
    <t>三田市</t>
  </si>
  <si>
    <t>021</t>
  </si>
  <si>
    <t>加西市</t>
  </si>
  <si>
    <t>022</t>
  </si>
  <si>
    <t>024</t>
  </si>
  <si>
    <t>加東市</t>
  </si>
  <si>
    <t>加東市</t>
  </si>
  <si>
    <t>027</t>
  </si>
  <si>
    <t>多可町</t>
  </si>
  <si>
    <t>多可町</t>
  </si>
  <si>
    <t>031</t>
  </si>
  <si>
    <t>稲美町</t>
  </si>
  <si>
    <t>032</t>
  </si>
  <si>
    <t>播磨町</t>
  </si>
  <si>
    <t>037</t>
  </si>
  <si>
    <t>市川町</t>
  </si>
  <si>
    <t>039</t>
  </si>
  <si>
    <t>福崎町</t>
  </si>
  <si>
    <t>040</t>
  </si>
  <si>
    <t>神河町</t>
  </si>
  <si>
    <t>042</t>
  </si>
  <si>
    <t>太子町</t>
  </si>
  <si>
    <t>043</t>
  </si>
  <si>
    <t>たつの市</t>
  </si>
  <si>
    <t>たつの市</t>
  </si>
  <si>
    <t>045</t>
  </si>
  <si>
    <t>上郡町</t>
  </si>
  <si>
    <t>046</t>
  </si>
  <si>
    <t>佐用町</t>
  </si>
  <si>
    <t>佐用町</t>
  </si>
  <si>
    <t>050</t>
  </si>
  <si>
    <t>宍粟市</t>
  </si>
  <si>
    <t>宍粟市</t>
  </si>
  <si>
    <t>057</t>
  </si>
  <si>
    <t>香美町</t>
  </si>
  <si>
    <t>062</t>
  </si>
  <si>
    <t>新温泉町</t>
  </si>
  <si>
    <t>新温泉町</t>
  </si>
  <si>
    <t>065</t>
  </si>
  <si>
    <t>養父市</t>
  </si>
  <si>
    <t>070</t>
  </si>
  <si>
    <t>朝来市</t>
  </si>
  <si>
    <t>073</t>
  </si>
  <si>
    <t>丹波市</t>
  </si>
  <si>
    <t>079</t>
  </si>
  <si>
    <t>篠山市</t>
  </si>
  <si>
    <t>086</t>
  </si>
  <si>
    <t>淡路市</t>
  </si>
  <si>
    <t>093</t>
  </si>
  <si>
    <t>南あわじ市</t>
  </si>
  <si>
    <t>095</t>
  </si>
  <si>
    <t>豊岡市</t>
  </si>
  <si>
    <t xml:space="preserve"> 明 石 浦</t>
  </si>
  <si>
    <t xml:space="preserve"> 食　　品</t>
  </si>
  <si>
    <t>詳細は別記</t>
  </si>
  <si>
    <t xml:space="preserve"> 医　　師</t>
  </si>
  <si>
    <t xml:space="preserve"> 薬 剤 師</t>
  </si>
  <si>
    <t>＊別 記</t>
  </si>
  <si>
    <t>保　　　険　　　料　　　率　　　等　　　　　　</t>
  </si>
  <si>
    <t>均等割　　１人月額　経営者組合員 12,100円　従業員組合員 11,100円</t>
  </si>
  <si>
    <t xml:space="preserve">               </t>
  </si>
  <si>
    <r>
      <t>　　　　　　　　　　組合員の世帯に属する家族(3人目まで)4,000</t>
    </r>
    <r>
      <rPr>
        <sz val="10"/>
        <rFont val="ＭＳ 明朝"/>
        <family val="1"/>
      </rPr>
      <t>円　</t>
    </r>
    <r>
      <rPr>
        <sz val="10"/>
        <rFont val="ＭＳ 明朝"/>
        <family val="1"/>
      </rPr>
      <t>(4人目以降)2,000円</t>
    </r>
  </si>
  <si>
    <t>　　　　　　　　　　後期組合員 100円</t>
  </si>
  <si>
    <t>後期分　　１人月額　全被保険者　2,300円</t>
  </si>
  <si>
    <t>限度額　　１世帯月額 52,000円</t>
  </si>
  <si>
    <t>介護分　　１人月額　2,300円</t>
  </si>
  <si>
    <t>神戸中央</t>
  </si>
  <si>
    <t>均等割　　１人月額　経営者組合員 8,000円　従業員組合員 4,000円</t>
  </si>
  <si>
    <t>卸売市場</t>
  </si>
  <si>
    <t xml:space="preserve">  　　　　　　　　　組合員の世帯に属する家族 1,000円</t>
  </si>
  <si>
    <t>　　　　　　　　　　後期組合員 200円</t>
  </si>
  <si>
    <r>
      <t>後期分　　１人月額　全被保険者　</t>
    </r>
    <r>
      <rPr>
        <sz val="10"/>
        <rFont val="ＭＳ 明朝"/>
        <family val="1"/>
      </rPr>
      <t>2</t>
    </r>
    <r>
      <rPr>
        <sz val="10"/>
        <rFont val="ＭＳ 明朝"/>
        <family val="1"/>
      </rPr>
      <t>,</t>
    </r>
    <r>
      <rPr>
        <sz val="10"/>
        <rFont val="ＭＳ 明朝"/>
        <family val="1"/>
      </rPr>
      <t>0</t>
    </r>
    <r>
      <rPr>
        <sz val="10"/>
        <rFont val="ＭＳ 明朝"/>
        <family val="1"/>
      </rPr>
      <t>00円</t>
    </r>
  </si>
  <si>
    <t>限度額　　１世帯月額 43,000円</t>
  </si>
  <si>
    <r>
      <t>介護分　　１人月額　2,</t>
    </r>
    <r>
      <rPr>
        <sz val="10"/>
        <rFont val="ＭＳ 明朝"/>
        <family val="1"/>
      </rPr>
      <t>0</t>
    </r>
    <r>
      <rPr>
        <sz val="10"/>
        <rFont val="ＭＳ 明朝"/>
        <family val="1"/>
      </rPr>
      <t>00円</t>
    </r>
  </si>
  <si>
    <t>兵庫県</t>
  </si>
  <si>
    <t>応能割　　甲乙種組合員：市県民税に応じて月額 800円～37,000円</t>
  </si>
  <si>
    <t>食  品</t>
  </si>
  <si>
    <r>
      <t xml:space="preserve">均等割　　１人月額　甲種組合員（経営者） </t>
    </r>
    <r>
      <rPr>
        <sz val="10"/>
        <rFont val="ＭＳ 明朝"/>
        <family val="1"/>
      </rPr>
      <t>3</t>
    </r>
    <r>
      <rPr>
        <sz val="10"/>
        <rFont val="ＭＳ 明朝"/>
        <family val="1"/>
      </rPr>
      <t>,</t>
    </r>
    <r>
      <rPr>
        <sz val="10"/>
        <rFont val="ＭＳ 明朝"/>
        <family val="1"/>
      </rPr>
      <t>9</t>
    </r>
    <r>
      <rPr>
        <sz val="10"/>
        <rFont val="ＭＳ 明朝"/>
        <family val="1"/>
      </rPr>
      <t>00円</t>
    </r>
  </si>
  <si>
    <r>
      <t xml:space="preserve">　　　　　　　　　　乙種組合員（従業員） </t>
    </r>
    <r>
      <rPr>
        <sz val="10"/>
        <rFont val="ＭＳ 明朝"/>
        <family val="1"/>
      </rPr>
      <t>3</t>
    </r>
    <r>
      <rPr>
        <sz val="10"/>
        <rFont val="ＭＳ 明朝"/>
        <family val="1"/>
      </rPr>
      <t>,</t>
    </r>
    <r>
      <rPr>
        <sz val="10"/>
        <rFont val="ＭＳ 明朝"/>
        <family val="1"/>
      </rPr>
      <t>7</t>
    </r>
    <r>
      <rPr>
        <sz val="10"/>
        <rFont val="ＭＳ 明朝"/>
        <family val="1"/>
      </rPr>
      <t xml:space="preserve">00円　家族 </t>
    </r>
    <r>
      <rPr>
        <sz val="10"/>
        <rFont val="ＭＳ 明朝"/>
        <family val="1"/>
      </rPr>
      <t>1</t>
    </r>
    <r>
      <rPr>
        <sz val="10"/>
        <rFont val="ＭＳ 明朝"/>
        <family val="1"/>
      </rPr>
      <t>,</t>
    </r>
    <r>
      <rPr>
        <sz val="10"/>
        <rFont val="ＭＳ 明朝"/>
        <family val="1"/>
      </rPr>
      <t>4</t>
    </r>
    <r>
      <rPr>
        <sz val="10"/>
        <rFont val="ＭＳ 明朝"/>
        <family val="1"/>
      </rPr>
      <t>00円　</t>
    </r>
  </si>
  <si>
    <t>後期分　　１人月額　全被保険者　1,600円</t>
  </si>
  <si>
    <t>限度額　　１世帯月額 42,000円</t>
  </si>
  <si>
    <t>介護分　　１人月額　1,400円</t>
  </si>
  <si>
    <t>兵 庫 県</t>
  </si>
  <si>
    <r>
      <t>均等割　　１人月額　甲１種組合員（歯科医師）14,000</t>
    </r>
    <r>
      <rPr>
        <sz val="10"/>
        <rFont val="ＭＳ 明朝"/>
        <family val="1"/>
      </rPr>
      <t>円  家族 9</t>
    </r>
    <r>
      <rPr>
        <sz val="10"/>
        <rFont val="ＭＳ 明朝"/>
        <family val="1"/>
      </rPr>
      <t>,1</t>
    </r>
    <r>
      <rPr>
        <sz val="10"/>
        <rFont val="ＭＳ 明朝"/>
        <family val="1"/>
      </rPr>
      <t>00円</t>
    </r>
  </si>
  <si>
    <r>
      <t>　　　　　　　　　　乙１種組合員（従業員）10,0</t>
    </r>
    <r>
      <rPr>
        <sz val="10"/>
        <rFont val="ＭＳ 明朝"/>
        <family val="1"/>
      </rPr>
      <t>00円　家族 9,100円　</t>
    </r>
  </si>
  <si>
    <t>　　　　　　　　　　後期組合員 600円</t>
  </si>
  <si>
    <t>後期分　　１人月額　全被保険者 3,000円</t>
  </si>
  <si>
    <t>応能割　　組合員　診療報酬×0.0033（限度額　年間300,000円）</t>
  </si>
  <si>
    <r>
      <t>介護分　　１人月額　3,7</t>
    </r>
    <r>
      <rPr>
        <sz val="10"/>
        <rFont val="ＭＳ 明朝"/>
        <family val="1"/>
      </rPr>
      <t>00円</t>
    </r>
  </si>
  <si>
    <r>
      <t>均等割　　１人月額　組合員 23</t>
    </r>
    <r>
      <rPr>
        <sz val="10"/>
        <rFont val="ＭＳ 明朝"/>
        <family val="1"/>
      </rPr>
      <t>,</t>
    </r>
    <r>
      <rPr>
        <sz val="10"/>
        <rFont val="ＭＳ 明朝"/>
        <family val="1"/>
      </rPr>
      <t>0</t>
    </r>
    <r>
      <rPr>
        <sz val="10"/>
        <rFont val="ＭＳ 明朝"/>
        <family val="1"/>
      </rPr>
      <t>00円　　家族</t>
    </r>
    <r>
      <rPr>
        <sz val="10"/>
        <rFont val="ＭＳ 明朝"/>
        <family val="1"/>
      </rPr>
      <t>7</t>
    </r>
    <r>
      <rPr>
        <sz val="10"/>
        <rFont val="ＭＳ 明朝"/>
        <family val="1"/>
      </rPr>
      <t>,500円</t>
    </r>
  </si>
  <si>
    <t>医  師</t>
  </si>
  <si>
    <r>
      <t xml:space="preserve">                 　 準組合員 11</t>
    </r>
    <r>
      <rPr>
        <sz val="10"/>
        <rFont val="ＭＳ 明朝"/>
        <family val="1"/>
      </rPr>
      <t>,</t>
    </r>
    <r>
      <rPr>
        <sz val="10"/>
        <rFont val="ＭＳ 明朝"/>
        <family val="1"/>
      </rPr>
      <t>0</t>
    </r>
    <r>
      <rPr>
        <sz val="10"/>
        <rFont val="ＭＳ 明朝"/>
        <family val="1"/>
      </rPr>
      <t xml:space="preserve">00円　家族 </t>
    </r>
    <r>
      <rPr>
        <sz val="10"/>
        <rFont val="ＭＳ 明朝"/>
        <family val="1"/>
      </rPr>
      <t>7</t>
    </r>
    <r>
      <rPr>
        <sz val="10"/>
        <rFont val="ＭＳ 明朝"/>
        <family val="1"/>
      </rPr>
      <t>,</t>
    </r>
    <r>
      <rPr>
        <sz val="10"/>
        <rFont val="ＭＳ 明朝"/>
        <family val="1"/>
      </rPr>
      <t>5</t>
    </r>
    <r>
      <rPr>
        <sz val="10"/>
        <rFont val="ＭＳ 明朝"/>
        <family val="1"/>
      </rPr>
      <t>00円</t>
    </r>
  </si>
  <si>
    <t>　　　　　　　　　　後期（第二種）組合員 5,000円</t>
  </si>
  <si>
    <t>後期分　　１人月額　全被保険者　3,000円</t>
  </si>
  <si>
    <r>
      <t>介護分　　１人月額　3,</t>
    </r>
    <r>
      <rPr>
        <sz val="10"/>
        <rFont val="ＭＳ 明朝"/>
        <family val="1"/>
      </rPr>
      <t>5</t>
    </r>
    <r>
      <rPr>
        <sz val="10"/>
        <rFont val="ＭＳ 明朝"/>
        <family val="1"/>
      </rPr>
      <t>00円</t>
    </r>
  </si>
  <si>
    <r>
      <t>均等割　　１人月額　甲種組合員 20,000</t>
    </r>
    <r>
      <rPr>
        <sz val="10"/>
        <rFont val="ＭＳ 明朝"/>
        <family val="1"/>
      </rPr>
      <t>円　乙種組合員（従業員） 14,000円　家族</t>
    </r>
    <r>
      <rPr>
        <sz val="10"/>
        <rFont val="ＭＳ 明朝"/>
        <family val="1"/>
      </rPr>
      <t xml:space="preserve"> 6,800</t>
    </r>
    <r>
      <rPr>
        <sz val="10"/>
        <rFont val="ＭＳ 明朝"/>
        <family val="1"/>
      </rPr>
      <t>円</t>
    </r>
  </si>
  <si>
    <t>薬剤師</t>
  </si>
  <si>
    <t xml:space="preserve">                　　丙種（資格なし）組合員 500円　家族10,000円　</t>
  </si>
  <si>
    <r>
      <t xml:space="preserve">限度額　　１世帯月額 </t>
    </r>
    <r>
      <rPr>
        <sz val="10"/>
        <rFont val="ＭＳ 明朝"/>
        <family val="1"/>
      </rPr>
      <t>42</t>
    </r>
    <r>
      <rPr>
        <sz val="10"/>
        <rFont val="ＭＳ 明朝"/>
        <family val="1"/>
      </rPr>
      <t>,</t>
    </r>
    <r>
      <rPr>
        <sz val="10"/>
        <rFont val="ＭＳ 明朝"/>
        <family val="1"/>
      </rPr>
      <t>5</t>
    </r>
    <r>
      <rPr>
        <sz val="10"/>
        <rFont val="ＭＳ 明朝"/>
        <family val="1"/>
      </rPr>
      <t>00円</t>
    </r>
  </si>
  <si>
    <t>後期分　　１人月額　全被保険者　4,000円</t>
  </si>
  <si>
    <r>
      <t>介護分　　１人月額　4,4</t>
    </r>
    <r>
      <rPr>
        <sz val="10"/>
        <rFont val="ＭＳ 明朝"/>
        <family val="1"/>
      </rPr>
      <t xml:space="preserve">00円（限度額 月額 </t>
    </r>
    <r>
      <rPr>
        <sz val="10"/>
        <rFont val="ＭＳ 明朝"/>
        <family val="1"/>
      </rPr>
      <t>10</t>
    </r>
    <r>
      <rPr>
        <sz val="10"/>
        <rFont val="ＭＳ 明朝"/>
        <family val="1"/>
      </rPr>
      <t>,</t>
    </r>
    <r>
      <rPr>
        <sz val="10"/>
        <rFont val="ＭＳ 明朝"/>
        <family val="1"/>
      </rPr>
      <t>0</t>
    </r>
    <r>
      <rPr>
        <sz val="10"/>
        <rFont val="ＭＳ 明朝"/>
        <family val="1"/>
      </rPr>
      <t>00円）</t>
    </r>
  </si>
  <si>
    <r>
      <t>均等割　　第１種組合員（満25歳未満の組合員） 3</t>
    </r>
    <r>
      <rPr>
        <sz val="10"/>
        <rFont val="ＭＳ 明朝"/>
        <family val="1"/>
      </rPr>
      <t>,300円</t>
    </r>
  </si>
  <si>
    <t>○</t>
  </si>
  <si>
    <t>建　設</t>
  </si>
  <si>
    <r>
      <t>(1人月額) 第２種組合員（満25歳以上～満30歳未満の組合員） 7</t>
    </r>
    <r>
      <rPr>
        <sz val="10"/>
        <rFont val="ＭＳ 明朝"/>
        <family val="1"/>
      </rPr>
      <t>,300円</t>
    </r>
  </si>
  <si>
    <t>　　　　　第３種組合員（第１種、第２種、或いは第５種以外の建設技能労働者及びこれに準ずる</t>
  </si>
  <si>
    <r>
      <t>　　　　　　　　　　　　組合員） 13</t>
    </r>
    <r>
      <rPr>
        <sz val="10"/>
        <rFont val="ＭＳ 明朝"/>
        <family val="1"/>
      </rPr>
      <t>,100円</t>
    </r>
  </si>
  <si>
    <t>　　　　　第４種組合員（第１種、第２種、特別第４種、或いは第５種以外の事業主及びこれに準</t>
  </si>
  <si>
    <r>
      <t>　　　　　　　　　 　 　ずる組合員） 15</t>
    </r>
    <r>
      <rPr>
        <sz val="10"/>
        <rFont val="ＭＳ 明朝"/>
        <family val="1"/>
      </rPr>
      <t>,000円</t>
    </r>
  </si>
  <si>
    <r>
      <t>　　　　　特別第４種組合員（法人事業所の代表者である組合員）　2</t>
    </r>
    <r>
      <rPr>
        <sz val="10"/>
        <rFont val="ＭＳ 明朝"/>
        <family val="1"/>
      </rPr>
      <t>3</t>
    </r>
    <r>
      <rPr>
        <sz val="10"/>
        <rFont val="ＭＳ 明朝"/>
        <family val="1"/>
      </rPr>
      <t>,300円</t>
    </r>
  </si>
  <si>
    <r>
      <t>　　　　　第５種組合員（満70歳以上の組合員） 1</t>
    </r>
    <r>
      <rPr>
        <sz val="10"/>
        <rFont val="ＭＳ 明朝"/>
        <family val="1"/>
      </rPr>
      <t>1</t>
    </r>
    <r>
      <rPr>
        <sz val="10"/>
        <rFont val="ＭＳ 明朝"/>
        <family val="1"/>
      </rPr>
      <t>,</t>
    </r>
    <r>
      <rPr>
        <sz val="10"/>
        <rFont val="ＭＳ 明朝"/>
        <family val="1"/>
      </rPr>
      <t>5</t>
    </r>
    <r>
      <rPr>
        <sz val="10"/>
        <rFont val="ＭＳ 明朝"/>
        <family val="1"/>
      </rPr>
      <t>00円</t>
    </r>
  </si>
  <si>
    <t>　　　　　第６種組合員（第３種に該当する女子の組合員） 10,800円</t>
  </si>
  <si>
    <r>
      <t>　　　　　家族　</t>
    </r>
    <r>
      <rPr>
        <sz val="10"/>
        <rFont val="ＭＳ 明朝"/>
        <family val="1"/>
      </rPr>
      <t>(4</t>
    </r>
    <r>
      <rPr>
        <sz val="10"/>
        <rFont val="ＭＳ 明朝"/>
        <family val="1"/>
      </rPr>
      <t>人目まで</t>
    </r>
    <r>
      <rPr>
        <sz val="10"/>
        <rFont val="ＭＳ 明朝"/>
        <family val="1"/>
      </rPr>
      <t>)2</t>
    </r>
    <r>
      <rPr>
        <sz val="10"/>
        <rFont val="ＭＳ 明朝"/>
        <family val="1"/>
      </rPr>
      <t>,</t>
    </r>
    <r>
      <rPr>
        <sz val="10"/>
        <rFont val="ＭＳ 明朝"/>
        <family val="1"/>
      </rPr>
      <t>3</t>
    </r>
    <r>
      <rPr>
        <sz val="10"/>
        <rFont val="ＭＳ 明朝"/>
        <family val="1"/>
      </rPr>
      <t>00円　　</t>
    </r>
    <r>
      <rPr>
        <sz val="10"/>
        <rFont val="ＭＳ 明朝"/>
        <family val="1"/>
      </rPr>
      <t>(5</t>
    </r>
    <r>
      <rPr>
        <sz val="10"/>
        <rFont val="ＭＳ 明朝"/>
        <family val="1"/>
      </rPr>
      <t>人目以降</t>
    </r>
    <r>
      <rPr>
        <sz val="10"/>
        <rFont val="ＭＳ 明朝"/>
        <family val="1"/>
      </rPr>
      <t>)</t>
    </r>
    <r>
      <rPr>
        <sz val="10"/>
        <rFont val="ＭＳ 明朝"/>
        <family val="1"/>
      </rPr>
      <t>30</t>
    </r>
    <r>
      <rPr>
        <sz val="10"/>
        <rFont val="ＭＳ 明朝"/>
        <family val="1"/>
      </rPr>
      <t xml:space="preserve">0円 </t>
    </r>
  </si>
  <si>
    <r>
      <t>　　　　　　　　20歳超～60歳未満の男子（大学等在学中及び心身障害者を除く）１人　</t>
    </r>
    <r>
      <rPr>
        <sz val="10"/>
        <rFont val="ＭＳ 明朝"/>
        <family val="1"/>
      </rPr>
      <t>8</t>
    </r>
    <r>
      <rPr>
        <sz val="10"/>
        <rFont val="ＭＳ 明朝"/>
        <family val="1"/>
      </rPr>
      <t>,</t>
    </r>
    <r>
      <rPr>
        <sz val="10"/>
        <rFont val="ＭＳ 明朝"/>
        <family val="1"/>
      </rPr>
      <t>5</t>
    </r>
    <r>
      <rPr>
        <sz val="10"/>
        <rFont val="ＭＳ 明朝"/>
        <family val="1"/>
      </rPr>
      <t>00円</t>
    </r>
  </si>
  <si>
    <r>
      <t xml:space="preserve">後期分　　１人月額 </t>
    </r>
    <r>
      <rPr>
        <sz val="10"/>
        <rFont val="ＭＳ 明朝"/>
        <family val="1"/>
      </rPr>
      <t>2,000円　家族 １人月額 1,500円</t>
    </r>
  </si>
  <si>
    <t>介護分　　１人月額 3,500円　家族 １人月額 1,500円</t>
  </si>
  <si>
    <t>注１）所得割の算定基礎の各欄の意味は、次のとおり。</t>
  </si>
  <si>
    <t>「イ」・・・基礎控除後の総所得金額等</t>
  </si>
  <si>
    <t>　市町村民税のいわゆる「旧ただし書き方式」による課税所得金額であって、地方税法第３１４条の２第１項に規定する総所得金額（給与所得がある場合は給与所得特別控除後の額）及び山林所得金額の合計額（国保法施行令附則又は地方税法附則により読み替えられた金額を含む。）から同条第２項に規定する基礎控除額を控除した後の額に基づいて所得割を算定する方式</t>
  </si>
  <si>
    <t>「ロ」・・・各種控除後の総所得金額等</t>
  </si>
  <si>
    <t>　市町村民税のいわゆる「本文方式」による課税所得金額であって、地方税法第３１４条の２第１項に規定する総所得金額及び山林所得金額の合計額（国保法施行令附則又は地方税法附則により読み替えられた金額を含む。）から同項各号に規定する各種所得控除額及び同条第２項に規定する基礎控除額を控除した後の額に基づいて所得割を算定する方式</t>
  </si>
  <si>
    <t>「ハ」・・・市町村民税の所得割額</t>
  </si>
  <si>
    <t>　当該年度の地方税法の規定による市町村民税の所得割（退職所得に係る所得割を除く。）の額に基づいて所得割を算定する方式</t>
  </si>
  <si>
    <t>「ニ」・・・市町村民税額等</t>
  </si>
  <si>
    <t>　当該年度の地方税法の規定による市町村民税額又は市町村民税額及び道府県民税額（退職所得に係る所得割及び利子割を除く。）の合計額に基づいて所得割を算定する方式</t>
  </si>
  <si>
    <t>「ホ」・・・市町村民税所得割非課税の者を除く場合の算定方式</t>
  </si>
  <si>
    <t>「ヘ」・・・市町村民税非課税の者を除く場合の算定方式</t>
  </si>
  <si>
    <t>注２）資産割の算定基礎の各欄の意味は、次のとおり。</t>
  </si>
  <si>
    <t>「イ」・・・地方税法の規定による固定資産税額に基づいて算定する方式</t>
  </si>
  <si>
    <t>「ロ」・・・地方税法の規定による固定資産税額のうち土地及び家屋に係
　　　　　る部分の額に基づいて算定する方式</t>
  </si>
  <si>
    <t>第１４表　保険者別保険料（税）の賦課状況（その２－１）</t>
  </si>
  <si>
    <t>保  険  料  (税)  算  定  額  及  び  割  合</t>
  </si>
  <si>
    <t>災害等</t>
  </si>
  <si>
    <t>そ の 他</t>
  </si>
  <si>
    <t>限度額を</t>
  </si>
  <si>
    <t xml:space="preserve">     課 税 対 象 額</t>
  </si>
  <si>
    <t>所  得  割</t>
  </si>
  <si>
    <t>資  産  割</t>
  </si>
  <si>
    <t>均  等  割</t>
  </si>
  <si>
    <t>平  等  割</t>
  </si>
  <si>
    <t>による</t>
  </si>
  <si>
    <t>増 減 額</t>
  </si>
  <si>
    <t>金  額</t>
  </si>
  <si>
    <t>割合(%)</t>
  </si>
  <si>
    <t>軽 減 額</t>
  </si>
  <si>
    <t>減免額</t>
  </si>
  <si>
    <t>減 免 額</t>
  </si>
  <si>
    <t>越える額</t>
  </si>
  <si>
    <t>調 定 額</t>
  </si>
  <si>
    <t>所 得 割</t>
  </si>
  <si>
    <t>資 産 割</t>
  </si>
  <si>
    <t>301</t>
  </si>
  <si>
    <t>302</t>
  </si>
  <si>
    <t>303</t>
  </si>
  <si>
    <t>305</t>
  </si>
  <si>
    <t>306</t>
  </si>
  <si>
    <t>307</t>
  </si>
  <si>
    <t>308</t>
  </si>
  <si>
    <t>309</t>
  </si>
  <si>
    <t>（注）１　調定額は、「事業年報B表(1)(続)及びＥ表(1)」から後期分（B表(3)及びE表(3)）及び介護分(B表(4)）を控除した（千円未満四捨五入）。</t>
  </si>
  <si>
    <t>　　　</t>
  </si>
  <si>
    <t>第１４表　保険者別保険料（税）の賦課状況（その２－２）</t>
  </si>
  <si>
    <t>（注）１　調定額は、事業年報Ｂ表(3)及びＥ表(3)より算出した。</t>
  </si>
  <si>
    <t>第１４表　保険者別保険料（税）の賦課状況（その２－３）</t>
  </si>
  <si>
    <t>（注）調定額は、事業年報Ｂ表(4)より算出した。</t>
  </si>
  <si>
    <t>第１５表　年度別・保険者別保険料（税）収納率（現年度分）</t>
  </si>
  <si>
    <t>N O</t>
  </si>
  <si>
    <t>２５年</t>
  </si>
  <si>
    <t>(%)</t>
  </si>
  <si>
    <t>２６年</t>
  </si>
  <si>
    <t>２７年</t>
  </si>
  <si>
    <t>(26年度)</t>
  </si>
  <si>
    <t>(増減)</t>
  </si>
  <si>
    <t>県　計</t>
  </si>
  <si>
    <t>姫路市</t>
  </si>
  <si>
    <t>洲本市</t>
  </si>
  <si>
    <t>加東市</t>
  </si>
  <si>
    <t>多可町</t>
  </si>
  <si>
    <t>神河町</t>
  </si>
  <si>
    <t>宍粟市</t>
  </si>
  <si>
    <t>香美町</t>
  </si>
  <si>
    <t>養父市</t>
  </si>
  <si>
    <t>朝来市</t>
  </si>
  <si>
    <t>丹波市</t>
  </si>
  <si>
    <t>篠山市</t>
  </si>
  <si>
    <t>淡路市</t>
  </si>
  <si>
    <t>南あわじ市</t>
  </si>
  <si>
    <t>豊岡市</t>
  </si>
  <si>
    <t>兵庫食糧</t>
  </si>
  <si>
    <t>明 石 浦</t>
  </si>
  <si>
    <t>中央卸売</t>
  </si>
  <si>
    <t>食　　品</t>
  </si>
  <si>
    <t>歯科医師</t>
  </si>
  <si>
    <t>医　　師</t>
  </si>
  <si>
    <t>薬 剤 師</t>
  </si>
  <si>
    <t>兵庫建設</t>
  </si>
  <si>
    <t>地    区</t>
  </si>
  <si>
    <t>２５年</t>
  </si>
  <si>
    <t>２６年</t>
  </si>
  <si>
    <t>東 播 磨</t>
  </si>
  <si>
    <t>但    馬</t>
  </si>
  <si>
    <t>丹　　波</t>
  </si>
  <si>
    <t>医    師</t>
  </si>
  <si>
    <t>兵庫食品</t>
  </si>
  <si>
    <t>豊岡市</t>
  </si>
  <si>
    <t>南あわじ市</t>
  </si>
  <si>
    <t>淡路市</t>
  </si>
  <si>
    <t>篠山市</t>
  </si>
  <si>
    <t>丹波市</t>
  </si>
  <si>
    <t>朝来市</t>
  </si>
  <si>
    <t>養父市</t>
  </si>
  <si>
    <t>新温泉町</t>
  </si>
  <si>
    <t>香美町</t>
  </si>
  <si>
    <t>宍粟市</t>
  </si>
  <si>
    <t>たつの市</t>
  </si>
  <si>
    <t>神河町</t>
  </si>
  <si>
    <t>多可町</t>
  </si>
  <si>
    <t>加東市</t>
  </si>
  <si>
    <t>２７（県計）</t>
  </si>
  <si>
    <t>２６</t>
  </si>
  <si>
    <t>歯　科</t>
  </si>
  <si>
    <t>入院外</t>
  </si>
  <si>
    <t>入　院</t>
  </si>
  <si>
    <t>１件当たり費用額　（円）</t>
  </si>
  <si>
    <t>１件当たり日数（日）</t>
  </si>
  <si>
    <t>受　診　率　（％）</t>
  </si>
  <si>
    <t>(食事療養費を除く)</t>
  </si>
  <si>
    <t>第６表　保険者別療養の給付（診療費）諸率（一般被保険者分）</t>
  </si>
  <si>
    <t>第８表　保険者別療養の給付（診療費）諸率（退職被保険者分）</t>
  </si>
  <si>
    <t>受　　診　　率　（％）</t>
  </si>
  <si>
    <t xml:space="preserve"> １件当たり日数（日）</t>
  </si>
  <si>
    <t>　１件当たり費用額（円）</t>
  </si>
  <si>
    <t>２７（県計）</t>
  </si>
  <si>
    <t>　</t>
  </si>
  <si>
    <t>加東市</t>
  </si>
  <si>
    <t>多可町</t>
  </si>
  <si>
    <t>神河町</t>
  </si>
  <si>
    <t>たつの市</t>
  </si>
  <si>
    <t>宍粟市</t>
  </si>
  <si>
    <t>香美町</t>
  </si>
  <si>
    <t>新温泉町</t>
  </si>
  <si>
    <t>養父市</t>
  </si>
  <si>
    <t>朝来市</t>
  </si>
  <si>
    <t>丹波市</t>
  </si>
  <si>
    <t>篠山市</t>
  </si>
  <si>
    <t>淡路市</t>
  </si>
  <si>
    <t>南あわじ市</t>
  </si>
  <si>
    <t>豊岡市</t>
  </si>
  <si>
    <t xml:space="preserve"> １件当たり日数（日）</t>
  </si>
  <si>
    <t>１件当たり費用額（円）</t>
  </si>
  <si>
    <t>第１０表　保険者別・制度別１人当たり費用額（診療費）及び前年度比</t>
  </si>
  <si>
    <t>合　　　　計</t>
  </si>
  <si>
    <t>金額（円）</t>
  </si>
  <si>
    <t>伸率</t>
  </si>
  <si>
    <t xml:space="preserve"> </t>
  </si>
  <si>
    <t>第１１表　保険者別・制度別一日当たり費用額（診療費）</t>
  </si>
  <si>
    <t>一般被保険者分</t>
  </si>
  <si>
    <t>退職被保険者分</t>
  </si>
  <si>
    <t>全被保険者</t>
  </si>
  <si>
    <t>第１２表　保険者別・制度別一人当たり費用額（診療費）</t>
  </si>
  <si>
    <t>入院時食事療養費を除く</t>
  </si>
  <si>
    <t>入　　　　　院</t>
  </si>
  <si>
    <t>入　　院　　外</t>
  </si>
  <si>
    <t>歯　　　科</t>
  </si>
  <si>
    <t xml:space="preserve"> 1</t>
  </si>
  <si>
    <t xml:space="preserve"> 2</t>
  </si>
  <si>
    <t xml:space="preserve"> 3</t>
  </si>
  <si>
    <t xml:space="preserve"> 4</t>
  </si>
  <si>
    <t xml:space="preserve"> 5</t>
  </si>
  <si>
    <t xml:space="preserve"> 6</t>
  </si>
  <si>
    <t xml:space="preserve"> 7</t>
  </si>
  <si>
    <t xml:space="preserve"> 8</t>
  </si>
  <si>
    <t xml:space="preserve"> 9</t>
  </si>
  <si>
    <t>加東市</t>
  </si>
  <si>
    <t>多可町</t>
  </si>
  <si>
    <t>神河町</t>
  </si>
  <si>
    <t>たつの市</t>
  </si>
  <si>
    <t>宍粟市</t>
  </si>
  <si>
    <t>香美町</t>
  </si>
  <si>
    <t>新温泉町</t>
  </si>
  <si>
    <t>養父市</t>
  </si>
  <si>
    <t>朝来市</t>
  </si>
  <si>
    <t>丹波市</t>
  </si>
  <si>
    <t>篠山市</t>
  </si>
  <si>
    <t>淡路市</t>
  </si>
  <si>
    <t>南あわじ市</t>
  </si>
  <si>
    <t>豊岡市</t>
  </si>
  <si>
    <t>第１６表　年度別・保険者別診療施設一般状況</t>
  </si>
  <si>
    <t>保険者　番号</t>
  </si>
  <si>
    <t>年  　　度</t>
  </si>
  <si>
    <t>診療施設
名　　  称</t>
  </si>
  <si>
    <t>診療開始
年 月  日</t>
  </si>
  <si>
    <t>診療施設の規模</t>
  </si>
  <si>
    <t>診　　療　　科　　目</t>
  </si>
  <si>
    <t>病　　　床　　　数</t>
  </si>
  <si>
    <t xml:space="preserve">                        職                    員                      数</t>
  </si>
  <si>
    <t>年　度</t>
  </si>
  <si>
    <t>一般医</t>
  </si>
  <si>
    <t>歯科医</t>
  </si>
  <si>
    <t>薬剤師</t>
  </si>
  <si>
    <t>正看護師</t>
  </si>
  <si>
    <t>技術職員</t>
  </si>
  <si>
    <t>事務職員</t>
  </si>
  <si>
    <t>その他</t>
  </si>
  <si>
    <t>計</t>
  </si>
  <si>
    <t>保険者名</t>
  </si>
  <si>
    <t>甲型</t>
  </si>
  <si>
    <t>乙型</t>
  </si>
  <si>
    <t>丙型</t>
  </si>
  <si>
    <t>丁型</t>
  </si>
  <si>
    <t>一般(療養)</t>
  </si>
  <si>
    <t>結核</t>
  </si>
  <si>
    <t>精神</t>
  </si>
  <si>
    <t>伝染</t>
  </si>
  <si>
    <t>計</t>
  </si>
  <si>
    <t>専任</t>
  </si>
  <si>
    <t>兼務</t>
  </si>
  <si>
    <t>延数</t>
  </si>
  <si>
    <t>施設名</t>
  </si>
  <si>
    <t>平成23年度</t>
  </si>
  <si>
    <t>平成24年度</t>
  </si>
  <si>
    <t>平成25年度</t>
  </si>
  <si>
    <t>平成26年度</t>
  </si>
  <si>
    <t>平成27年度</t>
  </si>
  <si>
    <t>姫路市</t>
  </si>
  <si>
    <t xml:space="preserve"> 家島診療所 </t>
  </si>
  <si>
    <t>S60. 6. 1</t>
  </si>
  <si>
    <t>内、小、外</t>
  </si>
  <si>
    <t>家  島</t>
  </si>
  <si>
    <t>洲本市</t>
  </si>
  <si>
    <t xml:space="preserve"> 上灘診療所</t>
  </si>
  <si>
    <t>S38. 6. 1</t>
  </si>
  <si>
    <t>内</t>
  </si>
  <si>
    <t>上  灘</t>
  </si>
  <si>
    <t xml:space="preserve"> 五色診療所</t>
  </si>
  <si>
    <t>S57. 3. 1</t>
  </si>
  <si>
    <t>内、胃、小、外、整、眼、放</t>
  </si>
  <si>
    <t>五  色</t>
  </si>
  <si>
    <t xml:space="preserve"> 鮎原診療所</t>
  </si>
  <si>
    <t>S23. 6. 1</t>
  </si>
  <si>
    <t>内、胃、小、外、整、放</t>
  </si>
  <si>
    <t>鮎　原</t>
  </si>
  <si>
    <t xml:space="preserve"> 堺診療所</t>
  </si>
  <si>
    <t>H 6. 6. 1</t>
  </si>
  <si>
    <t>内、小、外、放</t>
  </si>
  <si>
    <t>堺</t>
  </si>
  <si>
    <t>勘定計</t>
  </si>
  <si>
    <t>勘定計</t>
  </si>
  <si>
    <t>15</t>
  </si>
  <si>
    <t>宝塚市</t>
  </si>
  <si>
    <t xml:space="preserve"> 宝塚診療所</t>
  </si>
  <si>
    <t>S27. 1.20</t>
  </si>
  <si>
    <t>内、歯、歯口外</t>
  </si>
  <si>
    <t>宝  塚</t>
  </si>
  <si>
    <t>多可町</t>
  </si>
  <si>
    <t xml:space="preserve"> 八千代診療所</t>
  </si>
  <si>
    <t>H17.11. 1</t>
  </si>
  <si>
    <t>内、消、循</t>
  </si>
  <si>
    <t>八千代</t>
  </si>
  <si>
    <t>宍粟市</t>
  </si>
  <si>
    <t xml:space="preserve"> 波賀診療所</t>
  </si>
  <si>
    <t>S22. 3. 1</t>
  </si>
  <si>
    <t>内、外</t>
  </si>
  <si>
    <t>波  賀</t>
  </si>
  <si>
    <t xml:space="preserve"> 千種診療所</t>
  </si>
  <si>
    <t>S24.12. 1</t>
  </si>
  <si>
    <t>内、小、外、眼</t>
  </si>
  <si>
    <t>千  種</t>
  </si>
  <si>
    <t>香美町</t>
  </si>
  <si>
    <t xml:space="preserve"> 佐津診療所</t>
  </si>
  <si>
    <t>S56. 4. 1</t>
  </si>
  <si>
    <t>内</t>
  </si>
  <si>
    <t>佐  津</t>
  </si>
  <si>
    <t xml:space="preserve"> 兎塚診療所</t>
  </si>
  <si>
    <t>S30. 4. 1</t>
  </si>
  <si>
    <t>兎  塚</t>
  </si>
  <si>
    <t xml:space="preserve"> 川会診療所</t>
  </si>
  <si>
    <t>S36. 4. 1</t>
  </si>
  <si>
    <t>川  会</t>
  </si>
  <si>
    <t xml:space="preserve"> 兎塚歯科診療所 </t>
  </si>
  <si>
    <t>S61. 4. 1</t>
  </si>
  <si>
    <t>歯</t>
  </si>
  <si>
    <t>兎塚歯</t>
  </si>
  <si>
    <t xml:space="preserve"> 川会歯科診療所  </t>
  </si>
  <si>
    <t>S61. 4. 1</t>
  </si>
  <si>
    <t>川会歯</t>
  </si>
  <si>
    <t xml:space="preserve"> 小代診療所</t>
  </si>
  <si>
    <t>S28. 8. 1</t>
  </si>
  <si>
    <t>内、歯</t>
  </si>
  <si>
    <t>小　代</t>
  </si>
  <si>
    <t>保険者計</t>
  </si>
  <si>
    <t>新温泉町</t>
  </si>
  <si>
    <t xml:space="preserve"> 照来診療所</t>
  </si>
  <si>
    <t>S30. 6. 1</t>
  </si>
  <si>
    <t>内、小、外</t>
  </si>
  <si>
    <t>照  来</t>
  </si>
  <si>
    <t>八田診療所</t>
  </si>
  <si>
    <t>八　田</t>
  </si>
  <si>
    <t xml:space="preserve"> 歯科診療所</t>
  </si>
  <si>
    <t>S50. 6. 1</t>
  </si>
  <si>
    <t>歯、歯口</t>
  </si>
  <si>
    <t>歯  科</t>
  </si>
  <si>
    <t>養父市</t>
  </si>
  <si>
    <t xml:space="preserve"> 建屋診療所</t>
  </si>
  <si>
    <t>S48. 9. 1</t>
  </si>
  <si>
    <t>内、循、小</t>
  </si>
  <si>
    <t>建  屋</t>
  </si>
  <si>
    <t xml:space="preserve"> 大屋診療所</t>
  </si>
  <si>
    <t>大　屋</t>
  </si>
  <si>
    <t xml:space="preserve"> 大屋歯科診療所</t>
  </si>
  <si>
    <t>大屋歯科</t>
  </si>
  <si>
    <t xml:space="preserve"> 出合診療所</t>
  </si>
  <si>
    <t>内、外、整、麻</t>
  </si>
  <si>
    <t>出  合</t>
  </si>
  <si>
    <t xml:space="preserve"> 大谷診療所</t>
  </si>
  <si>
    <t>大　谷</t>
  </si>
  <si>
    <t>丹波市</t>
  </si>
  <si>
    <t xml:space="preserve"> 青垣診療所</t>
  </si>
  <si>
    <t>S30.10. 1</t>
  </si>
  <si>
    <t>内、消、循、小、皮、眼</t>
  </si>
  <si>
    <t>青  垣</t>
  </si>
  <si>
    <t>79</t>
  </si>
  <si>
    <t>篠山市</t>
  </si>
  <si>
    <t xml:space="preserve"> 東雲診療所</t>
  </si>
  <si>
    <t>S21.11.15</t>
  </si>
  <si>
    <t>東  雲</t>
  </si>
  <si>
    <t xml:space="preserve"> 後川診療所</t>
  </si>
  <si>
    <t>S30. 4.10</t>
  </si>
  <si>
    <t>後  川</t>
  </si>
  <si>
    <t xml:space="preserve"> 今田診療所</t>
  </si>
  <si>
    <t xml:space="preserve"> H10.7.1</t>
  </si>
  <si>
    <t>内、外、整、小</t>
  </si>
  <si>
    <t>今　田</t>
  </si>
  <si>
    <t xml:space="preserve"> 草山診療所 </t>
  </si>
  <si>
    <t>S32. 4. 1</t>
  </si>
  <si>
    <t>内、整、小</t>
  </si>
  <si>
    <t>草  山</t>
  </si>
  <si>
    <t>淡路市</t>
  </si>
  <si>
    <t xml:space="preserve"> 北淡診療所</t>
  </si>
  <si>
    <t>S32. 5.25</t>
  </si>
  <si>
    <t>内、神、精、呼、眼</t>
  </si>
  <si>
    <t>北  淡</t>
  </si>
  <si>
    <t xml:space="preserve"> 仁井診療所</t>
  </si>
  <si>
    <t>S30. 3.22</t>
  </si>
  <si>
    <t>内、呼</t>
  </si>
  <si>
    <t>仁  井</t>
  </si>
  <si>
    <t>南あわじ市</t>
  </si>
  <si>
    <t xml:space="preserve"> 阿那賀診療所</t>
  </si>
  <si>
    <t>S33. 8. 1</t>
  </si>
  <si>
    <t>阿那賀</t>
  </si>
  <si>
    <t xml:space="preserve"> 伊加利診療所</t>
  </si>
  <si>
    <t>S37.11. 1</t>
  </si>
  <si>
    <t>伊加利</t>
  </si>
  <si>
    <t xml:space="preserve"> 沼島診療所</t>
  </si>
  <si>
    <t>S38. 5. 1</t>
  </si>
  <si>
    <t>沼  島</t>
  </si>
  <si>
    <t xml:space="preserve"> 灘診療所</t>
  </si>
  <si>
    <t>灘</t>
  </si>
  <si>
    <t>豊岡市</t>
  </si>
  <si>
    <t xml:space="preserve"> 資母診療所 </t>
  </si>
  <si>
    <t>S61. 4. 1</t>
  </si>
  <si>
    <t>内、外、脳外、眼、形</t>
  </si>
  <si>
    <t>資  母</t>
  </si>
  <si>
    <t>（注）</t>
  </si>
  <si>
    <t>１　職員数については診療施設運営状況報告による人員数であり、他の診療所と兼務しているものを「兼務」として再掲している。</t>
  </si>
  <si>
    <t>２　技術職とは、助産師、准看護師、看護業務補助者、理学療法士、作業療法士、視能訓練士、歯科衛生士、歯科技工士、診療放射線技師、臨床検査技師等をいう。</t>
  </si>
  <si>
    <t>３　診療施設の規模　「甲型」＝出張診療所、「乙型」＝５床以下の常設診療所、「丙型」＝６床以上１９床以下の常設診療所、「丁型」＝病院（２０床以上）</t>
  </si>
  <si>
    <t>第１７表　年度別・保険者別診療施設診療状況　（その１）</t>
  </si>
  <si>
    <t>第１７表　年度別・保険者別診療施設診療状況　（その２）</t>
  </si>
  <si>
    <t>保険者
番　号</t>
  </si>
  <si>
    <t>年　　度</t>
  </si>
  <si>
    <t>診療施設
名　　称</t>
  </si>
  <si>
    <t>国　　　　　　民　　　　　　健　　　　　　康　　　　　　保　　　　　　険　　　　　　分</t>
  </si>
  <si>
    <t>年　度</t>
  </si>
  <si>
    <t xml:space="preserve">そ    　　  　　の   　　   　　他     　　 　　分 </t>
  </si>
  <si>
    <t>入　   　　　院</t>
  </si>
  <si>
    <t>入　　　　院　　　　外</t>
  </si>
  <si>
    <t>歯　　科　　診　　療</t>
  </si>
  <si>
    <t>食　　事　　療　　養</t>
  </si>
  <si>
    <t>計</t>
  </si>
  <si>
    <t>件数(件)</t>
  </si>
  <si>
    <t>日数(日)</t>
  </si>
  <si>
    <t>費用額(円)</t>
  </si>
  <si>
    <t>食事数(回)</t>
  </si>
  <si>
    <t>施設名</t>
  </si>
  <si>
    <t>食事数(回)</t>
  </si>
  <si>
    <t>平成23年度</t>
  </si>
  <si>
    <t>平成24年度</t>
  </si>
  <si>
    <t>平成25年度</t>
  </si>
  <si>
    <t>平成26年度</t>
  </si>
  <si>
    <t>平成27年度</t>
  </si>
  <si>
    <t>検算(国保＋国保以外）</t>
  </si>
  <si>
    <t>上　灘</t>
  </si>
  <si>
    <t>五  色</t>
  </si>
  <si>
    <t xml:space="preserve"> 五色診療所  </t>
  </si>
  <si>
    <t>鮎  原</t>
  </si>
  <si>
    <t xml:space="preserve"> 鮎原診療所  </t>
  </si>
  <si>
    <t xml:space="preserve"> 堺診療所 </t>
  </si>
  <si>
    <t>勘定計</t>
  </si>
  <si>
    <t xml:space="preserve"> 宝塚診療所  </t>
  </si>
  <si>
    <t>宍粟市</t>
  </si>
  <si>
    <t>宍粟市</t>
  </si>
  <si>
    <t xml:space="preserve"> 波賀診療所  </t>
  </si>
  <si>
    <t xml:space="preserve"> 千種診療所</t>
  </si>
  <si>
    <t xml:space="preserve"> 千種診療所  </t>
  </si>
  <si>
    <t>香美町</t>
  </si>
  <si>
    <t>57</t>
  </si>
  <si>
    <t xml:space="preserve"> 佐津診療所  </t>
  </si>
  <si>
    <t xml:space="preserve"> 兎塚診療所  </t>
  </si>
  <si>
    <t xml:space="preserve"> 川会診療所  </t>
  </si>
  <si>
    <t xml:space="preserve"> 兎塚歯科診療所</t>
  </si>
  <si>
    <t xml:space="preserve"> 川会歯科診療所 </t>
  </si>
  <si>
    <t xml:space="preserve"> 川会歯科診療所</t>
  </si>
  <si>
    <t>新温泉町</t>
  </si>
  <si>
    <t xml:space="preserve"> 八田診療所</t>
  </si>
  <si>
    <t>八  田</t>
  </si>
  <si>
    <t xml:space="preserve"> 歯科診療所</t>
  </si>
  <si>
    <t>養父市</t>
  </si>
  <si>
    <t xml:space="preserve"> 大屋歯科診療所 </t>
  </si>
  <si>
    <t>大屋歯科</t>
  </si>
  <si>
    <t>大　谷</t>
  </si>
  <si>
    <t>丹波市</t>
  </si>
  <si>
    <t>篠山市</t>
  </si>
  <si>
    <t>東　雲</t>
  </si>
  <si>
    <t>後　川</t>
  </si>
  <si>
    <t xml:space="preserve"> 今田診療所</t>
  </si>
  <si>
    <t>今  田</t>
  </si>
  <si>
    <t xml:space="preserve"> 草山診療所</t>
  </si>
  <si>
    <t>草　山</t>
  </si>
  <si>
    <t>淡路市</t>
  </si>
  <si>
    <t>北  淡</t>
  </si>
  <si>
    <t xml:space="preserve"> 沼島診療所</t>
  </si>
  <si>
    <t>沼　島</t>
  </si>
  <si>
    <t xml:space="preserve"> 灘診療所</t>
  </si>
  <si>
    <t>灘</t>
  </si>
  <si>
    <t xml:space="preserve"> 資母診療所</t>
  </si>
  <si>
    <t>資  母</t>
  </si>
  <si>
    <t>食事療養の件数については再掲である。食事数は計に含まれない。</t>
  </si>
  <si>
    <t>総合計</t>
  </si>
  <si>
    <t>第１８表　年度別・保険者別診療施設経理状況（歳入等）</t>
  </si>
  <si>
    <t>第１８表　年度別・保険者別診療施設経理状況（歳出等）</t>
  </si>
  <si>
    <t>(単位  円)</t>
  </si>
  <si>
    <t xml:space="preserve">      (単位  円)</t>
  </si>
  <si>
    <t>診        療        収        入</t>
  </si>
  <si>
    <t>繰              入              金</t>
  </si>
  <si>
    <t>歳</t>
  </si>
  <si>
    <t>　　　　出</t>
  </si>
  <si>
    <t xml:space="preserve"> 5月31日現在</t>
  </si>
  <si>
    <t>入    院</t>
  </si>
  <si>
    <t>外    来</t>
  </si>
  <si>
    <t>県支出金</t>
  </si>
  <si>
    <t>他 会 計</t>
  </si>
  <si>
    <t>基    金</t>
  </si>
  <si>
    <t xml:space="preserve"> 事  業  勘  定</t>
  </si>
  <si>
    <t>繰 越 金</t>
  </si>
  <si>
    <t>その他の</t>
  </si>
  <si>
    <t>合      計</t>
  </si>
  <si>
    <t>総  務  費</t>
  </si>
  <si>
    <t>医          業          費</t>
  </si>
  <si>
    <t>施設整備費</t>
  </si>
  <si>
    <t>公 債 費</t>
  </si>
  <si>
    <t>積  立  金</t>
  </si>
  <si>
    <t>市  町  債</t>
  </si>
  <si>
    <t>国庫補助再掲</t>
  </si>
  <si>
    <t>収    入</t>
  </si>
  <si>
    <t>医  業  費</t>
  </si>
  <si>
    <t>給 食 費</t>
  </si>
  <si>
    <t>支    出</t>
  </si>
  <si>
    <t>保  有  額</t>
  </si>
  <si>
    <t>平成23年度</t>
  </si>
  <si>
    <t>平成24年度</t>
  </si>
  <si>
    <t>平成25年度</t>
  </si>
  <si>
    <t>平成26年度</t>
  </si>
  <si>
    <t>平成27年度</t>
  </si>
  <si>
    <t xml:space="preserve"> 上灘診療所</t>
  </si>
  <si>
    <t>五  色</t>
  </si>
  <si>
    <t xml:space="preserve"> 鮎原診療所</t>
  </si>
  <si>
    <t xml:space="preserve"> 堺診療所</t>
  </si>
  <si>
    <t xml:space="preserve"> 宝塚診療所</t>
  </si>
  <si>
    <t xml:space="preserve"> 波賀診療所</t>
  </si>
  <si>
    <t xml:space="preserve"> 千種診療所</t>
  </si>
  <si>
    <t>香美町</t>
  </si>
  <si>
    <t xml:space="preserve"> 佐津診療所</t>
  </si>
  <si>
    <t>兎塚歯科診療所</t>
  </si>
  <si>
    <t>川会歯科診療所</t>
  </si>
  <si>
    <t>養父市</t>
  </si>
  <si>
    <t>大屋歯科診療所</t>
  </si>
  <si>
    <t>東  雲</t>
  </si>
  <si>
    <t>保険者計</t>
  </si>
  <si>
    <t>※　数値は按分している場合がある。</t>
  </si>
  <si>
    <t>２７(県計)</t>
  </si>
  <si>
    <r>
      <t xml:space="preserve">従組 </t>
    </r>
    <r>
      <rPr>
        <sz val="10"/>
        <rFont val="ＭＳ 明朝"/>
        <family val="1"/>
      </rPr>
      <t>70,000</t>
    </r>
  </si>
  <si>
    <r>
      <t xml:space="preserve">他   </t>
    </r>
    <r>
      <rPr>
        <sz val="10"/>
        <rFont val="ＭＳ 明朝"/>
        <family val="1"/>
      </rPr>
      <t>50,000</t>
    </r>
  </si>
  <si>
    <r>
      <t>甲</t>
    </r>
    <r>
      <rPr>
        <sz val="10"/>
        <rFont val="ＭＳ 明朝"/>
        <family val="1"/>
      </rPr>
      <t xml:space="preserve">  200,000</t>
    </r>
  </si>
  <si>
    <r>
      <t xml:space="preserve">     </t>
    </r>
    <r>
      <rPr>
        <sz val="10"/>
        <rFont val="ＭＳ 明朝"/>
        <family val="1"/>
      </rPr>
      <t>70,000</t>
    </r>
  </si>
  <si>
    <r>
      <t>10,000×</t>
    </r>
    <r>
      <rPr>
        <sz val="10"/>
        <rFont val="ＭＳ 明朝"/>
        <family val="1"/>
      </rPr>
      <t>720日</t>
    </r>
  </si>
  <si>
    <r>
      <t>5,000×</t>
    </r>
    <r>
      <rPr>
        <sz val="10"/>
        <rFont val="ＭＳ 明朝"/>
        <family val="1"/>
      </rPr>
      <t>720日</t>
    </r>
  </si>
  <si>
    <r>
      <t xml:space="preserve">組  </t>
    </r>
    <r>
      <rPr>
        <sz val="10"/>
        <rFont val="ＭＳ 明朝"/>
        <family val="1"/>
      </rPr>
      <t>100,000</t>
    </r>
  </si>
  <si>
    <t>２７年</t>
  </si>
  <si>
    <t>(26年度)</t>
  </si>
  <si>
    <r>
      <t>　　　　　●：70歳以上前期高齢者（一般）は2</t>
    </r>
    <r>
      <rPr>
        <sz val="10"/>
        <rFont val="ＭＳ 明朝"/>
        <family val="1"/>
      </rPr>
      <t>0%（誕生日がS19.4.1までの者は10%）、３歳未満は20%、その他は30%。</t>
    </r>
  </si>
  <si>
    <t>第９表　保険者別療養の給付（診療費）諸率（全被保険者分）</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</si>
</sst>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E+00"/>
    <numFmt numFmtId="201" formatCode="&quot;¥&quot;\!\$#,##0.00;&quot;¥&quot;\!\(&quot;¥&quot;\!\$#,##0.00&quot;¥&quot;\!\)"/>
    <numFmt numFmtId="202" formatCode="&quot;¥&quot;\!\$#,##0;&quot;¥&quot;\!\(&quot;¥&quot;\!\$#,##0&quot;¥&quot;\!\)"/>
    <numFmt numFmtId="203" formatCode="[$-411]ee&quot;¥&quot;\!\-m&quot;¥&quot;\!\-d"/>
    <numFmt numFmtId="204" formatCode="m/d"/>
    <numFmt numFmtId="205" formatCode="m/d/yy&quot;¥&quot;\!\ h:mm"/>
    <numFmt numFmtId="206" formatCode="[$-411]ee/m/d"/>
    <numFmt numFmtId="207" formatCode="[$-411]ee&quot;年&quot;m&quot;月&quot;d&quot;日&quot;"/>
    <numFmt numFmtId="208" formatCode="[$-411]gggee&quot;年&quot;m&quot;月&quot;d&quot;日&quot;"/>
    <numFmt numFmtId="209" formatCode="0.0"/>
    <numFmt numFmtId="210" formatCode="0.000"/>
    <numFmt numFmtId="211" formatCode="[Red]0"/>
    <numFmt numFmtId="212" formatCode="[Red][$-411]ge\!\nee\!\a\!\l"/>
    <numFmt numFmtId="213" formatCode="#,##0.0"/>
    <numFmt numFmtId="214" formatCode="0_);[Red]&quot;¥&quot;\!\(0&quot;¥&quot;\!\)"/>
    <numFmt numFmtId="215" formatCode="#,##0_ "/>
    <numFmt numFmtId="216" formatCode="#,##0_);[Red]\(#,##0\)"/>
    <numFmt numFmtId="217" formatCode="0.00_);[Red]\(0.00\)"/>
    <numFmt numFmtId="218" formatCode="0.0_ "/>
    <numFmt numFmtId="219" formatCode="###,##0"/>
    <numFmt numFmtId="220" formatCode="#,###,##0"/>
    <numFmt numFmtId="221" formatCode="000"/>
    <numFmt numFmtId="222" formatCode="#,##0.00_ "/>
    <numFmt numFmtId="223" formatCode="&quot;Yes&quot;;&quot;Yes&quot;;&quot;No&quot;"/>
    <numFmt numFmtId="224" formatCode="&quot;True&quot;;&quot;True&quot;;&quot;False&quot;"/>
    <numFmt numFmtId="225" formatCode="&quot;On&quot;;&quot;On&quot;;&quot;Off&quot;"/>
    <numFmt numFmtId="226" formatCode="[$€-2]\ #,##0.00_);[Red]\([$€-2]\ #,##0.00\)"/>
    <numFmt numFmtId="227" formatCode="0_ "/>
    <numFmt numFmtId="228" formatCode="#,##0_ ;[Red]\-#,##0\ "/>
    <numFmt numFmtId="229" formatCode="###,###,###,##0"/>
    <numFmt numFmtId="230" formatCode="#,##0.00_);[Red]\(#,##0.00\)"/>
    <numFmt numFmtId="231" formatCode="#0"/>
    <numFmt numFmtId="232" formatCode="0_);[Red]\(0\)"/>
    <numFmt numFmtId="233" formatCode="#,##0.000"/>
    <numFmt numFmtId="234" formatCode="#,##0;&quot;△ &quot;#,##0"/>
  </numFmts>
  <fonts count="89">
    <font>
      <sz val="10"/>
      <name val="ＭＳ 明朝"/>
      <family val="1"/>
    </font>
    <font>
      <b/>
      <sz val="12"/>
      <name val="System"/>
      <family val="0"/>
    </font>
    <font>
      <u val="single"/>
      <sz val="12"/>
      <name val="System"/>
      <family val="0"/>
    </font>
    <font>
      <strike/>
      <sz val="12"/>
      <name val="System"/>
      <family val="0"/>
    </font>
    <font>
      <sz val="11"/>
      <name val="明朝"/>
      <family val="3"/>
    </font>
    <font>
      <b/>
      <sz val="10"/>
      <name val="ＭＳ 明朝"/>
      <family val="1"/>
    </font>
    <font>
      <sz val="14"/>
      <name val="ＭＳ 明朝"/>
      <family val="1"/>
    </font>
    <font>
      <sz val="6"/>
      <name val="ＭＳ Ｐ明朝"/>
      <family val="1"/>
    </font>
    <font>
      <sz val="6"/>
      <name val="ＭＳ Ｐゴシック"/>
      <family val="3"/>
    </font>
    <font>
      <b/>
      <sz val="10"/>
      <color indexed="10"/>
      <name val="ＭＳ 明朝"/>
      <family val="1"/>
    </font>
    <font>
      <sz val="10"/>
      <color indexed="10"/>
      <name val="ＭＳ 明朝"/>
      <family val="1"/>
    </font>
    <font>
      <sz val="6"/>
      <name val="ＭＳ 明朝"/>
      <family val="1"/>
    </font>
    <font>
      <b/>
      <sz val="10"/>
      <name val="ＭＳ Ｐゴシック"/>
      <family val="3"/>
    </font>
    <font>
      <sz val="10"/>
      <name val="ＭＳ Ｐゴシック"/>
      <family val="3"/>
    </font>
    <font>
      <sz val="11"/>
      <name val="ＭＳ Ｐゴシック"/>
      <family val="3"/>
    </font>
    <font>
      <i/>
      <sz val="11"/>
      <name val="ＭＳ Ｐゴシック"/>
      <family val="3"/>
    </font>
    <font>
      <b/>
      <sz val="11"/>
      <name val="ＭＳ Ｐゴシック"/>
      <family val="3"/>
    </font>
    <font>
      <b/>
      <sz val="10"/>
      <color indexed="8"/>
      <name val="ＭＳ Ｐゴシック"/>
      <family val="3"/>
    </font>
    <font>
      <sz val="10"/>
      <color indexed="12"/>
      <name val="ＭＳ 明朝"/>
      <family val="1"/>
    </font>
    <font>
      <sz val="12"/>
      <color indexed="10"/>
      <name val="ＭＳ 明朝"/>
      <family val="1"/>
    </font>
    <font>
      <sz val="9"/>
      <name val="ＭＳ 明朝"/>
      <family val="1"/>
    </font>
    <font>
      <sz val="9"/>
      <color indexed="10"/>
      <name val="ＭＳ 明朝"/>
      <family val="1"/>
    </font>
    <font>
      <b/>
      <sz val="9"/>
      <color indexed="10"/>
      <name val="ＭＳ 明朝"/>
      <family val="1"/>
    </font>
    <font>
      <b/>
      <sz val="9"/>
      <name val="ＭＳ 明朝"/>
      <family val="1"/>
    </font>
    <font>
      <sz val="9"/>
      <name val="System"/>
      <family val="0"/>
    </font>
    <font>
      <sz val="7.5"/>
      <name val="ＭＳ 明朝"/>
      <family val="1"/>
    </font>
    <font>
      <sz val="11"/>
      <name val="ＭＳ 明朝"/>
      <family val="1"/>
    </font>
    <font>
      <sz val="9.5"/>
      <name val="ＭＳ 明朝"/>
      <family val="1"/>
    </font>
    <font>
      <b/>
      <sz val="9.5"/>
      <name val="ＭＳ 明朝"/>
      <family val="1"/>
    </font>
    <font>
      <sz val="10"/>
      <name val="ＭＳ ゴシック"/>
      <family val="3"/>
    </font>
    <font>
      <sz val="12"/>
      <name val="ＭＳ 明朝"/>
      <family val="1"/>
    </font>
    <font>
      <b/>
      <sz val="9.5"/>
      <color indexed="10"/>
      <name val="ＭＳ 明朝"/>
      <family val="1"/>
    </font>
    <font>
      <sz val="8"/>
      <name val="ＭＳ 明朝"/>
      <family val="1"/>
    </font>
    <font>
      <sz val="10"/>
      <name val="System"/>
      <family val="0"/>
    </font>
    <font>
      <strike/>
      <sz val="10"/>
      <name val="ＭＳ 明朝"/>
      <family val="1"/>
    </font>
    <font>
      <sz val="8.5"/>
      <name val="ＭＳ 明朝"/>
      <family val="1"/>
    </font>
    <font>
      <sz val="12"/>
      <color indexed="21"/>
      <name val="ＭＳ 明朝"/>
      <family val="1"/>
    </font>
    <font>
      <b/>
      <sz val="10"/>
      <color indexed="12"/>
      <name val="HGｺﾞｼｯｸE"/>
      <family val="3"/>
    </font>
    <font>
      <sz val="9"/>
      <color indexed="48"/>
      <name val="ＭＳ 明朝"/>
      <family val="1"/>
    </font>
    <font>
      <sz val="12"/>
      <name val="明朝"/>
      <family val="3"/>
    </font>
    <font>
      <sz val="12"/>
      <name val="標準明朝"/>
      <family val="1"/>
    </font>
    <font>
      <sz val="12"/>
      <name val="ＭＳ ゴシック"/>
      <family val="3"/>
    </font>
    <font>
      <sz val="16"/>
      <name val="標準明朝"/>
      <family val="1"/>
    </font>
    <font>
      <sz val="18"/>
      <name val="標準明朝"/>
      <family val="1"/>
    </font>
    <font>
      <sz val="12"/>
      <name val="System"/>
      <family val="0"/>
    </font>
    <font>
      <sz val="16"/>
      <color indexed="8"/>
      <name val="標準明朝"/>
      <family val="1"/>
    </font>
    <font>
      <sz val="18"/>
      <color indexed="8"/>
      <name val="標準明朝"/>
      <family val="1"/>
    </font>
    <font>
      <sz val="12"/>
      <color indexed="8"/>
      <name val="明朝"/>
      <family val="3"/>
    </font>
    <font>
      <sz val="12"/>
      <color indexed="8"/>
      <name val="標準明朝"/>
      <family val="1"/>
    </font>
    <font>
      <sz val="12"/>
      <color indexed="8"/>
      <name val="ＭＳ Ｐゴシック"/>
      <family val="3"/>
    </font>
    <font>
      <sz val="12"/>
      <name val="ＭＳ Ｐゴシック"/>
      <family val="3"/>
    </font>
    <font>
      <sz val="14"/>
      <name val="標準ゴシック"/>
      <family val="3"/>
    </font>
    <font>
      <sz val="9"/>
      <name val="ＭＳ Ｐゴシック"/>
      <family val="3"/>
    </font>
    <font>
      <sz val="10"/>
      <name val="標準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indexed="13"/>
        <bgColor indexed="64"/>
      </patternFill>
    </fill>
  </fills>
  <borders count="2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color indexed="8"/>
      </left>
      <right>
        <color indexed="63"/>
      </right>
      <top>
        <color indexed="63"/>
      </top>
      <bottom>
        <color indexed="63"/>
      </bottom>
    </border>
    <border>
      <left style="thin"/>
      <right>
        <color indexed="63"/>
      </right>
      <top style="dotted"/>
      <bottom>
        <color indexed="63"/>
      </bottom>
    </border>
    <border>
      <left style="thin"/>
      <right>
        <color indexed="63"/>
      </right>
      <top>
        <color indexed="63"/>
      </top>
      <bottom style="dotted"/>
    </border>
    <border>
      <left>
        <color indexed="63"/>
      </left>
      <right style="thin"/>
      <top>
        <color indexed="63"/>
      </top>
      <bottom>
        <color indexed="63"/>
      </bottom>
    </border>
    <border>
      <left style="thin"/>
      <right style="thin"/>
      <top>
        <color indexed="63"/>
      </top>
      <bottom style="dotted"/>
    </border>
    <border>
      <left>
        <color indexed="63"/>
      </left>
      <right>
        <color indexed="63"/>
      </right>
      <top style="thin"/>
      <bottom style="thin"/>
    </border>
    <border>
      <left style="dotted"/>
      <right style="thin"/>
      <top>
        <color indexed="63"/>
      </top>
      <bottom>
        <color indexed="63"/>
      </bottom>
    </border>
    <border>
      <left style="thin"/>
      <right style="thin"/>
      <top style="dotted"/>
      <bottom>
        <color indexed="63"/>
      </bottom>
    </border>
    <border>
      <left style="dotted"/>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dotted"/>
      <right style="thin"/>
      <top style="thin"/>
      <bottom>
        <color indexed="63"/>
      </bottom>
    </border>
    <border>
      <left style="thin"/>
      <right style="dotted"/>
      <top>
        <color indexed="63"/>
      </top>
      <bottom>
        <color indexed="63"/>
      </bottom>
    </border>
    <border>
      <left style="dotted"/>
      <right>
        <color indexed="63"/>
      </right>
      <top style="thin"/>
      <bottom style="thin"/>
    </border>
    <border>
      <left style="dotted"/>
      <right style="thin"/>
      <top style="thin"/>
      <bottom style="thin"/>
    </border>
    <border>
      <left style="dotted"/>
      <right>
        <color indexed="63"/>
      </right>
      <top>
        <color indexed="63"/>
      </top>
      <bottom>
        <color indexed="63"/>
      </bottom>
    </border>
    <border>
      <left>
        <color indexed="63"/>
      </left>
      <right>
        <color indexed="63"/>
      </right>
      <top>
        <color indexed="63"/>
      </top>
      <bottom style="dotted"/>
    </border>
    <border>
      <left style="dotted"/>
      <right style="thin"/>
      <top>
        <color indexed="63"/>
      </top>
      <bottom style="dotted"/>
    </border>
    <border>
      <left style="dotted"/>
      <right>
        <color indexed="63"/>
      </right>
      <top style="thin"/>
      <bottom>
        <color indexed="63"/>
      </bottom>
    </border>
    <border>
      <left style="dotted"/>
      <right>
        <color indexed="63"/>
      </right>
      <top>
        <color indexed="63"/>
      </top>
      <bottom style="thin"/>
    </border>
    <border>
      <left style="dotted"/>
      <right style="dotted"/>
      <top>
        <color indexed="63"/>
      </top>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color indexed="63"/>
      </top>
      <bottom style="thin"/>
    </border>
    <border>
      <left>
        <color indexed="63"/>
      </left>
      <right style="thin"/>
      <top style="thin"/>
      <bottom style="thin"/>
    </border>
    <border>
      <left style="dotted"/>
      <right style="dotted"/>
      <top>
        <color indexed="63"/>
      </top>
      <bottom style="dotted"/>
    </border>
    <border>
      <left style="dotted"/>
      <right style="dotted"/>
      <top style="dotted"/>
      <bottom>
        <color indexed="63"/>
      </bottom>
    </border>
    <border>
      <left style="dotted"/>
      <right>
        <color indexed="63"/>
      </right>
      <top style="dotted"/>
      <bottom>
        <color indexed="63"/>
      </bottom>
    </border>
    <border>
      <left style="dotted"/>
      <right style="hair"/>
      <top>
        <color indexed="63"/>
      </top>
      <bottom style="thin"/>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color indexed="8"/>
      </bottom>
    </border>
    <border>
      <left style="dotted">
        <color indexed="8"/>
      </left>
      <right>
        <color indexed="63"/>
      </right>
      <top style="thin">
        <color indexed="8"/>
      </top>
      <bottom>
        <color indexed="63"/>
      </bottom>
    </border>
    <border>
      <left style="dotted">
        <color indexed="8"/>
      </left>
      <right style="thin">
        <color indexed="8"/>
      </right>
      <top style="thin">
        <color indexed="8"/>
      </top>
      <bottom>
        <color indexed="63"/>
      </bottom>
    </border>
    <border>
      <left style="thin">
        <color indexed="8"/>
      </left>
      <right style="dotted">
        <color indexed="8"/>
      </right>
      <top style="thin">
        <color indexed="8"/>
      </top>
      <bottom>
        <color indexed="63"/>
      </bottom>
    </border>
    <border>
      <left style="dotted">
        <color indexed="8"/>
      </left>
      <right>
        <color indexed="63"/>
      </right>
      <top>
        <color indexed="63"/>
      </top>
      <bottom>
        <color indexed="63"/>
      </bottom>
    </border>
    <border>
      <left style="thin">
        <color indexed="8"/>
      </left>
      <right style="dotted">
        <color indexed="8"/>
      </right>
      <top>
        <color indexed="63"/>
      </top>
      <bottom>
        <color indexed="63"/>
      </bottom>
    </border>
    <border>
      <left style="dotted">
        <color indexed="8"/>
      </left>
      <right style="thin">
        <color indexed="8"/>
      </right>
      <top>
        <color indexed="63"/>
      </top>
      <bottom>
        <color indexed="63"/>
      </bottom>
    </border>
    <border>
      <left style="dotted">
        <color indexed="8"/>
      </left>
      <right>
        <color indexed="63"/>
      </right>
      <top>
        <color indexed="63"/>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style="thin">
        <color indexed="8"/>
      </top>
      <bottom>
        <color indexed="63"/>
      </bottom>
    </border>
    <border>
      <left style="dotted">
        <color indexed="8"/>
      </left>
      <right>
        <color indexed="63"/>
      </right>
      <top style="thin">
        <color indexed="8"/>
      </top>
      <bottom style="medium">
        <color indexed="8"/>
      </bottom>
    </border>
    <border>
      <left style="thin">
        <color indexed="8"/>
      </left>
      <right style="dotted">
        <color indexed="8"/>
      </right>
      <top style="thin">
        <color indexed="8"/>
      </top>
      <bottom style="medium">
        <color indexed="8"/>
      </bottom>
    </border>
    <border>
      <left>
        <color indexed="63"/>
      </left>
      <right style="medium">
        <color indexed="8"/>
      </right>
      <top style="thin">
        <color indexed="8"/>
      </top>
      <bottom>
        <color indexed="63"/>
      </bottom>
    </border>
    <border>
      <left style="dotted">
        <color indexed="8"/>
      </left>
      <right>
        <color indexed="63"/>
      </right>
      <top style="medium">
        <color indexed="8"/>
      </top>
      <bottom>
        <color indexed="63"/>
      </bottom>
    </border>
    <border>
      <left style="thin">
        <color indexed="8"/>
      </left>
      <right style="dotted">
        <color indexed="8"/>
      </right>
      <top style="medium">
        <color indexed="8"/>
      </top>
      <bottom>
        <color indexed="63"/>
      </bottom>
    </border>
    <border>
      <left>
        <color indexed="63"/>
      </left>
      <right style="medium">
        <color indexed="8"/>
      </right>
      <top>
        <color indexed="63"/>
      </top>
      <bottom>
        <color indexed="63"/>
      </bottom>
    </border>
    <border>
      <left style="thin">
        <color indexed="8"/>
      </left>
      <right style="dotted"/>
      <top>
        <color indexed="63"/>
      </top>
      <bottom>
        <color indexed="63"/>
      </bottom>
    </border>
    <border>
      <left style="medium">
        <color indexed="8"/>
      </left>
      <right>
        <color indexed="63"/>
      </right>
      <top>
        <color indexed="63"/>
      </top>
      <bottom style="medium">
        <color indexed="8"/>
      </bottom>
    </border>
    <border>
      <left style="medium">
        <color indexed="8"/>
      </left>
      <right>
        <color indexed="63"/>
      </right>
      <top>
        <color indexed="63"/>
      </top>
      <bottom style="medium"/>
    </border>
    <border>
      <left style="dotted">
        <color indexed="8"/>
      </left>
      <right style="thin">
        <color indexed="8"/>
      </right>
      <top>
        <color indexed="63"/>
      </top>
      <bottom style="medium"/>
    </border>
    <border>
      <left style="thin">
        <color indexed="8"/>
      </left>
      <right>
        <color indexed="63"/>
      </right>
      <top>
        <color indexed="63"/>
      </top>
      <bottom style="medium">
        <color indexed="8"/>
      </bottom>
    </border>
    <border>
      <left style="dotted">
        <color indexed="8"/>
      </left>
      <right>
        <color indexed="63"/>
      </right>
      <top>
        <color indexed="63"/>
      </top>
      <bottom style="medium">
        <color indexed="8"/>
      </bottom>
    </border>
    <border>
      <left style="thin">
        <color indexed="8"/>
      </left>
      <right style="dotted">
        <color indexed="8"/>
      </right>
      <top>
        <color indexed="63"/>
      </top>
      <bottom style="medium"/>
    </border>
    <border>
      <left style="dotted">
        <color indexed="8"/>
      </left>
      <right>
        <color indexed="63"/>
      </right>
      <top>
        <color indexed="63"/>
      </top>
      <bottom style="medium"/>
    </border>
    <border>
      <left style="thin">
        <color indexed="8"/>
      </left>
      <right>
        <color indexed="63"/>
      </right>
      <top>
        <color indexed="63"/>
      </top>
      <bottom style="medium"/>
    </border>
    <border>
      <left style="thin">
        <color indexed="8"/>
      </left>
      <right style="dotted"/>
      <top>
        <color indexed="63"/>
      </top>
      <bottom style="medium"/>
    </border>
    <border>
      <left style="dotted"/>
      <right style="medium">
        <color indexed="8"/>
      </right>
      <top>
        <color indexed="63"/>
      </top>
      <bottom style="medium"/>
    </border>
    <border>
      <left style="medium">
        <color indexed="8"/>
      </left>
      <right style="dotted">
        <color indexed="8"/>
      </right>
      <top>
        <color indexed="63"/>
      </top>
      <bottom style="medium"/>
    </border>
    <border>
      <left style="dotted">
        <color indexed="8"/>
      </left>
      <right style="medium">
        <color indexed="8"/>
      </right>
      <top>
        <color indexed="63"/>
      </top>
      <bottom style="medium"/>
    </border>
    <border>
      <left>
        <color indexed="63"/>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medium"/>
      <right>
        <color indexed="63"/>
      </right>
      <top>
        <color indexed="63"/>
      </top>
      <bottom style="medium"/>
    </border>
    <border>
      <left style="dotted"/>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style="medium"/>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dotted"/>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medium"/>
      <right style="dotted"/>
      <top>
        <color indexed="63"/>
      </top>
      <bottom style="medium"/>
    </border>
    <border>
      <left style="dotted"/>
      <right style="thin"/>
      <top>
        <color indexed="63"/>
      </top>
      <bottom style="medium"/>
    </border>
    <border>
      <left style="thin"/>
      <right style="dotted"/>
      <top>
        <color indexed="63"/>
      </top>
      <bottom style="medium"/>
    </border>
    <border>
      <left style="medium"/>
      <right>
        <color indexed="63"/>
      </right>
      <top style="medium"/>
      <bottom style="thin"/>
    </border>
    <border>
      <left style="thin"/>
      <right>
        <color indexed="63"/>
      </right>
      <top style="medium"/>
      <bottom style="thin"/>
    </border>
    <border>
      <left style="thin"/>
      <right style="medium"/>
      <top style="medium"/>
      <bottom style="thin"/>
    </border>
    <border>
      <left style="medium"/>
      <right style="thin"/>
      <top style="medium"/>
      <bottom style="thin"/>
    </border>
    <border>
      <left style="thin"/>
      <right style="thin"/>
      <top style="medium"/>
      <bottom style="thin"/>
    </border>
    <border>
      <left>
        <color indexed="63"/>
      </left>
      <right>
        <color indexed="63"/>
      </right>
      <top style="medium"/>
      <bottom style="thin"/>
    </border>
    <border>
      <left style="medium"/>
      <right style="dotted"/>
      <top style="medium"/>
      <bottom style="thin"/>
    </border>
    <border>
      <left style="dotted"/>
      <right>
        <color indexed="63"/>
      </right>
      <top style="medium"/>
      <bottom style="thin"/>
    </border>
    <border>
      <left style="medium"/>
      <right style="medium"/>
      <top style="medium"/>
      <bottom style="thin"/>
    </border>
    <border>
      <left style="thin"/>
      <right>
        <color indexed="63"/>
      </right>
      <top style="thin"/>
      <bottom style="dotted"/>
    </border>
    <border>
      <left style="medium"/>
      <right>
        <color indexed="63"/>
      </right>
      <top style="thin"/>
      <bottom style="dotted"/>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medium"/>
      <right style="dotted"/>
      <top style="thin"/>
      <bottom style="dotted"/>
    </border>
    <border>
      <left style="dotted"/>
      <right>
        <color indexed="63"/>
      </right>
      <top style="thin"/>
      <bottom style="dotted"/>
    </border>
    <border>
      <left style="thin"/>
      <right style="medium"/>
      <top style="dotted"/>
      <bottom>
        <color indexed="63"/>
      </bottom>
    </border>
    <border>
      <left style="thin"/>
      <right>
        <color indexed="63"/>
      </right>
      <top style="dotted"/>
      <bottom style="dotted"/>
    </border>
    <border>
      <left style="medium"/>
      <right style="medium"/>
      <top style="dotted"/>
      <bottom style="dotted"/>
    </border>
    <border>
      <left style="medium"/>
      <right style="thin"/>
      <top style="dotted"/>
      <bottom style="dotted"/>
    </border>
    <border>
      <left style="thin"/>
      <right style="thin"/>
      <top style="dotted"/>
      <bottom style="dotted"/>
    </border>
    <border>
      <left style="thin"/>
      <right style="medium"/>
      <top style="dotted"/>
      <bottom style="dotted"/>
    </border>
    <border>
      <left style="medium"/>
      <right style="dotted"/>
      <top style="dotted"/>
      <bottom style="dotted"/>
    </border>
    <border>
      <left style="dotted"/>
      <right>
        <color indexed="63"/>
      </right>
      <top style="dotted"/>
      <bottom style="dotted"/>
    </border>
    <border>
      <left style="medium"/>
      <right>
        <color indexed="63"/>
      </right>
      <top style="dotted"/>
      <bottom style="dotted"/>
    </border>
    <border>
      <left>
        <color indexed="63"/>
      </left>
      <right>
        <color indexed="63"/>
      </right>
      <top style="dotted"/>
      <bottom style="dotted"/>
    </border>
    <border>
      <left style="medium"/>
      <right style="medium"/>
      <top>
        <color indexed="63"/>
      </top>
      <bottom style="dotted"/>
    </border>
    <border>
      <left style="medium"/>
      <right style="thin"/>
      <top style="dotted"/>
      <bottom>
        <color indexed="63"/>
      </bottom>
    </border>
    <border>
      <left style="medium"/>
      <right style="dotted"/>
      <top style="dotted"/>
      <bottom/>
    </border>
    <border>
      <left style="medium"/>
      <right>
        <color indexed="63"/>
      </right>
      <top style="dotted"/>
      <bottom>
        <color indexed="63"/>
      </bottom>
    </border>
    <border>
      <left style="medium"/>
      <right style="medium"/>
      <top style="dotted"/>
      <bottom>
        <color indexed="63"/>
      </bottom>
    </border>
    <border>
      <left style="thin"/>
      <right>
        <color indexed="63"/>
      </right>
      <top style="dotted"/>
      <bottom style="thin"/>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dotted"/>
      <top style="dotted"/>
      <bottom style="thin"/>
    </border>
    <border>
      <left style="dotted"/>
      <right>
        <color indexed="63"/>
      </right>
      <top style="dotted"/>
      <bottom style="thin"/>
    </border>
    <border>
      <left style="medium"/>
      <right>
        <color indexed="63"/>
      </right>
      <top style="dotted"/>
      <bottom style="thin"/>
    </border>
    <border>
      <left style="medium"/>
      <right style="medium"/>
      <top style="dotted"/>
      <bottom style="thin"/>
    </border>
    <border>
      <left style="medium"/>
      <right>
        <color indexed="63"/>
      </right>
      <top style="thin"/>
      <bottom>
        <color indexed="63"/>
      </bottom>
    </border>
    <border>
      <left style="medium"/>
      <right>
        <color indexed="63"/>
      </right>
      <top style="thin"/>
      <bottom style="thin"/>
    </border>
    <border>
      <left style="medium"/>
      <right style="thin"/>
      <top style="thin"/>
      <bottom style="thin"/>
    </border>
    <border>
      <left style="thin"/>
      <right style="medium"/>
      <top style="thin"/>
      <bottom>
        <color indexed="63"/>
      </bottom>
    </border>
    <border>
      <left style="medium"/>
      <right style="thin"/>
      <top style="thin"/>
      <bottom>
        <color indexed="63"/>
      </bottom>
    </border>
    <border>
      <left style="medium"/>
      <right style="dotted"/>
      <top style="thin"/>
      <bottom/>
    </border>
    <border>
      <left style="medium"/>
      <right style="medium"/>
      <top style="thin"/>
      <bottom>
        <color indexed="63"/>
      </bottom>
    </border>
    <border>
      <left style="thin"/>
      <right style="medium"/>
      <top style="thin"/>
      <bottom style="thin"/>
    </border>
    <border>
      <left style="medium"/>
      <right style="medium"/>
      <top style="thin"/>
      <bottom style="thin"/>
    </border>
    <border>
      <left>
        <color indexed="63"/>
      </left>
      <right>
        <color indexed="63"/>
      </right>
      <top style="thin"/>
      <bottom style="dotted"/>
    </border>
    <border>
      <left style="dotted"/>
      <right style="thin"/>
      <top style="thin"/>
      <bottom style="dotted"/>
    </border>
    <border>
      <left style="medium"/>
      <right style="thin"/>
      <top/>
      <bottom style="dotted"/>
    </border>
    <border>
      <left style="medium"/>
      <right style="dotted"/>
      <top/>
      <bottom style="dotted"/>
    </border>
    <border>
      <left style="dotted"/>
      <right>
        <color indexed="63"/>
      </right>
      <top>
        <color indexed="63"/>
      </top>
      <bottom style="dotted"/>
    </border>
    <border>
      <left style="medium"/>
      <right/>
      <top/>
      <bottom style="dotted"/>
    </border>
    <border>
      <left>
        <color indexed="63"/>
      </left>
      <right>
        <color indexed="63"/>
      </right>
      <top style="dotted"/>
      <bottom style="thin"/>
    </border>
    <border>
      <left style="dotted"/>
      <right style="thin"/>
      <top style="dotted"/>
      <bottom style="thin"/>
    </border>
    <border>
      <left style="thin"/>
      <right style="dotted"/>
      <top style="dotted"/>
      <bottom style="thin"/>
    </border>
    <border>
      <left style="thin"/>
      <right style="dotted"/>
      <top style="thin"/>
      <bottom style="dotted"/>
    </border>
    <border>
      <left style="medium"/>
      <right style="medium"/>
      <top>
        <color indexed="63"/>
      </top>
      <bottom style="thin"/>
    </border>
    <border>
      <left style="medium"/>
      <right style="thin"/>
      <top>
        <color indexed="63"/>
      </top>
      <bottom style="thin"/>
    </border>
    <border>
      <left style="medium"/>
      <right style="dotted"/>
      <top style="thin"/>
      <bottom style="thin"/>
    </border>
    <border>
      <left style="thin"/>
      <right style="medium"/>
      <top>
        <color indexed="63"/>
      </top>
      <bottom style="thin"/>
    </border>
    <border>
      <left style="medium"/>
      <right style="dotted"/>
      <top/>
      <bottom style="thin"/>
    </border>
    <border>
      <left style="medium"/>
      <right>
        <color indexed="63"/>
      </right>
      <top>
        <color indexed="63"/>
      </top>
      <bottom style="thin"/>
    </border>
    <border>
      <left style="thin"/>
      <right style="medium"/>
      <top/>
      <bottom style="dotted"/>
    </border>
    <border>
      <left style="medium"/>
      <right>
        <color indexed="63"/>
      </right>
      <top style="thin"/>
      <bottom style="medium"/>
    </border>
    <border>
      <left style="thin"/>
      <right>
        <color indexed="63"/>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medium"/>
    </border>
    <border>
      <left style="dotted"/>
      <right>
        <color indexed="63"/>
      </right>
      <top style="thin"/>
      <bottom style="medium"/>
    </border>
    <border>
      <left style="medium"/>
      <right style="medium"/>
      <top style="thin"/>
      <bottom style="medium"/>
    </border>
    <border>
      <left>
        <color indexed="63"/>
      </left>
      <right>
        <color indexed="63"/>
      </right>
      <top style="medium"/>
      <bottom>
        <color indexed="63"/>
      </bottom>
    </border>
    <border>
      <left style="thin"/>
      <right>
        <color indexed="63"/>
      </right>
      <top style="medium"/>
      <bottom>
        <color indexed="63"/>
      </bottom>
    </border>
    <border>
      <left style="medium"/>
      <right>
        <color indexed="63"/>
      </right>
      <top style="medium"/>
      <bottom>
        <color indexed="63"/>
      </bottom>
    </border>
    <border>
      <left style="medium"/>
      <right>
        <color indexed="63"/>
      </right>
      <top style="dotted"/>
      <bottom style="dashed"/>
    </border>
    <border>
      <left style="thin"/>
      <right>
        <color indexed="63"/>
      </right>
      <top style="dotted"/>
      <bottom style="dashed"/>
    </border>
    <border>
      <left style="thin"/>
      <right style="medium"/>
      <top style="dotted"/>
      <bottom style="dashed"/>
    </border>
    <border>
      <left style="medium"/>
      <right>
        <color indexed="63"/>
      </right>
      <top style="dashed"/>
      <bottom style="dotted"/>
    </border>
    <border>
      <left style="thin"/>
      <right>
        <color indexed="63"/>
      </right>
      <top style="dashed"/>
      <bottom style="dotted"/>
    </border>
    <border>
      <left style="thin"/>
      <right style="medium"/>
      <top style="dashed"/>
      <bottom style="dotted"/>
    </border>
    <border>
      <left style="thin"/>
      <right>
        <color indexed="63"/>
      </right>
      <top style="dashed"/>
      <bottom style="dashed"/>
    </border>
    <border>
      <left style="medium"/>
      <right>
        <color indexed="63"/>
      </right>
      <top style="dashed"/>
      <bottom style="dashed"/>
    </border>
    <border>
      <left style="thin"/>
      <right style="medium"/>
      <top style="dashed"/>
      <bottom style="dashed"/>
    </border>
    <border>
      <left style="thin"/>
      <right style="thin"/>
      <top style="dashed"/>
      <bottom style="dashed"/>
    </border>
    <border>
      <left>
        <color indexed="63"/>
      </left>
      <right>
        <color indexed="63"/>
      </right>
      <top style="dashed"/>
      <bottom style="dashed"/>
    </border>
    <border>
      <left style="medium"/>
      <right style="medium"/>
      <top style="dashed"/>
      <bottom style="dashed"/>
    </border>
    <border>
      <left style="dotted"/>
      <right style="thin"/>
      <top style="dotted"/>
      <bottom>
        <color indexed="63"/>
      </bottom>
    </border>
    <border>
      <left style="thin"/>
      <right style="dotted"/>
      <top>
        <color indexed="63"/>
      </top>
      <bottom style="dotted"/>
    </border>
    <border>
      <left style="thin"/>
      <right style="dotted"/>
      <top style="dotted"/>
      <bottom>
        <color indexed="63"/>
      </bottom>
    </border>
    <border>
      <left style="thin"/>
      <right style="dotted"/>
      <top>
        <color indexed="63"/>
      </top>
      <bottom style="thin"/>
    </border>
    <border>
      <left style="dotted"/>
      <right style="dotted"/>
      <top>
        <color indexed="63"/>
      </top>
      <bottom style="thin"/>
    </border>
    <border>
      <left style="dotted"/>
      <right style="dotted"/>
      <top style="thin"/>
      <bottom>
        <color indexed="63"/>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color indexed="63"/>
      </left>
      <right style="thin"/>
      <top style="medium"/>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27" borderId="0" applyNumberFormat="0" applyBorder="0" applyAlignment="0" applyProtection="0"/>
    <xf numFmtId="9" fontId="4"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77" fillId="0" borderId="3" applyNumberFormat="0" applyFill="0" applyAlignment="0" applyProtection="0"/>
    <xf numFmtId="0" fontId="78" fillId="29" borderId="0" applyNumberFormat="0" applyBorder="0" applyAlignment="0" applyProtection="0"/>
    <xf numFmtId="0" fontId="79" fillId="30" borderId="4" applyNumberFormat="0" applyAlignment="0" applyProtection="0"/>
    <xf numFmtId="0" fontId="8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38" fontId="14" fillId="0" borderId="0" applyFont="0" applyFill="0" applyBorder="0" applyAlignment="0" applyProtection="0"/>
    <xf numFmtId="38" fontId="0" fillId="0" borderId="0" applyFont="0" applyFill="0" applyBorder="0" applyAlignment="0" applyProtection="0"/>
    <xf numFmtId="38" fontId="4" fillId="0" borderId="0" applyFont="0" applyFill="0" applyBorder="0" applyAlignment="0" applyProtection="0"/>
    <xf numFmtId="0" fontId="81" fillId="0" borderId="5" applyNumberFormat="0" applyFill="0" applyAlignment="0" applyProtection="0"/>
    <xf numFmtId="0" fontId="82" fillId="0" borderId="6" applyNumberFormat="0" applyFill="0" applyAlignment="0" applyProtection="0"/>
    <xf numFmtId="0" fontId="83" fillId="0" borderId="7" applyNumberFormat="0" applyFill="0" applyAlignment="0" applyProtection="0"/>
    <xf numFmtId="0" fontId="83" fillId="0" borderId="0" applyNumberFormat="0" applyFill="0" applyBorder="0" applyAlignment="0" applyProtection="0"/>
    <xf numFmtId="0" fontId="84" fillId="0" borderId="8" applyNumberFormat="0" applyFill="0" applyAlignment="0" applyProtection="0"/>
    <xf numFmtId="0" fontId="85" fillId="30" borderId="9" applyNumberFormat="0" applyAlignment="0" applyProtection="0"/>
    <xf numFmtId="0" fontId="86" fillId="0" borderId="0" applyNumberFormat="0" applyFill="0" applyBorder="0" applyAlignment="0" applyProtection="0"/>
    <xf numFmtId="189" fontId="4" fillId="0" borderId="0" applyFont="0" applyFill="0" applyBorder="0" applyAlignment="0" applyProtection="0"/>
    <xf numFmtId="191" fontId="4" fillId="0" borderId="0" applyFont="0" applyFill="0" applyBorder="0" applyAlignment="0" applyProtection="0"/>
    <xf numFmtId="0" fontId="87" fillId="31" borderId="4" applyNumberFormat="0" applyAlignment="0" applyProtection="0"/>
    <xf numFmtId="0" fontId="14" fillId="0" borderId="0">
      <alignment vertical="center"/>
      <protection/>
    </xf>
    <xf numFmtId="0" fontId="44" fillId="0" borderId="0">
      <alignment/>
      <protection/>
    </xf>
    <xf numFmtId="0" fontId="44" fillId="0" borderId="0">
      <alignment/>
      <protection/>
    </xf>
    <xf numFmtId="0" fontId="88" fillId="32" borderId="0" applyNumberFormat="0" applyBorder="0" applyAlignment="0" applyProtection="0"/>
  </cellStyleXfs>
  <cellXfs count="2099">
    <xf numFmtId="0" fontId="0" fillId="0" borderId="0" xfId="0" applyAlignment="1">
      <alignment/>
    </xf>
    <xf numFmtId="0" fontId="6" fillId="0" borderId="0" xfId="0" applyFont="1" applyAlignment="1" quotePrefix="1">
      <alignment horizontal="left"/>
    </xf>
    <xf numFmtId="2" fontId="0" fillId="0" borderId="10" xfId="0" applyNumberFormat="1" applyFont="1" applyBorder="1" applyAlignment="1" applyProtection="1">
      <alignment horizontal="center"/>
      <protection locked="0"/>
    </xf>
    <xf numFmtId="3" fontId="0" fillId="0" borderId="0" xfId="0" applyNumberFormat="1" applyFont="1" applyAlignment="1" applyProtection="1">
      <alignment/>
      <protection locked="0"/>
    </xf>
    <xf numFmtId="2" fontId="0" fillId="0" borderId="11" xfId="0" applyNumberFormat="1" applyFont="1" applyBorder="1" applyAlignment="1" applyProtection="1">
      <alignment horizontal="center"/>
      <protection locked="0"/>
    </xf>
    <xf numFmtId="213" fontId="0" fillId="0" borderId="10" xfId="0" applyNumberFormat="1" applyFont="1" applyBorder="1" applyAlignment="1" applyProtection="1">
      <alignment horizontal="center"/>
      <protection locked="0"/>
    </xf>
    <xf numFmtId="213" fontId="0" fillId="0" borderId="0" xfId="0" applyNumberFormat="1" applyFont="1" applyAlignment="1" applyProtection="1">
      <alignment/>
      <protection locked="0"/>
    </xf>
    <xf numFmtId="213" fontId="0" fillId="0" borderId="0" xfId="0" applyNumberFormat="1" applyFont="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2" fontId="0" fillId="0" borderId="0" xfId="0" applyNumberFormat="1" applyFont="1" applyAlignment="1" applyProtection="1">
      <alignment/>
      <protection locked="0"/>
    </xf>
    <xf numFmtId="2" fontId="0" fillId="0" borderId="0" xfId="0" applyNumberFormat="1" applyFont="1" applyAlignment="1" applyProtection="1">
      <alignment horizontal="center"/>
      <protection locked="0"/>
    </xf>
    <xf numFmtId="2" fontId="0" fillId="0" borderId="11" xfId="0" applyNumberFormat="1" applyFont="1" applyBorder="1" applyAlignment="1" applyProtection="1">
      <alignment horizontal="center"/>
      <protection locked="0"/>
    </xf>
    <xf numFmtId="2" fontId="0" fillId="0" borderId="12" xfId="0" applyNumberFormat="1" applyFont="1" applyBorder="1" applyAlignment="1" applyProtection="1">
      <alignment horizontal="center"/>
      <protection locked="0"/>
    </xf>
    <xf numFmtId="2" fontId="0" fillId="0" borderId="11" xfId="0" applyNumberFormat="1" applyFont="1" applyBorder="1" applyAlignment="1" applyProtection="1">
      <alignment/>
      <protection locked="0"/>
    </xf>
    <xf numFmtId="2" fontId="0" fillId="0" borderId="11" xfId="0" applyNumberFormat="1" applyFont="1" applyBorder="1" applyAlignment="1" applyProtection="1">
      <alignment horizontal="right"/>
      <protection locked="0"/>
    </xf>
    <xf numFmtId="0" fontId="0" fillId="0" borderId="11" xfId="0" applyFont="1" applyBorder="1" applyAlignment="1">
      <alignment horizontal="center"/>
    </xf>
    <xf numFmtId="2" fontId="0" fillId="0" borderId="10" xfId="0" applyNumberFormat="1" applyFont="1" applyBorder="1" applyAlignment="1" applyProtection="1">
      <alignment/>
      <protection locked="0"/>
    </xf>
    <xf numFmtId="2" fontId="0" fillId="0" borderId="10" xfId="0" applyNumberFormat="1" applyFont="1" applyBorder="1" applyAlignment="1" applyProtection="1">
      <alignment horizontal="center"/>
      <protection locked="0"/>
    </xf>
    <xf numFmtId="2" fontId="0" fillId="0" borderId="0" xfId="0" applyNumberFormat="1" applyFont="1" applyAlignment="1" applyProtection="1">
      <alignment/>
      <protection locked="0"/>
    </xf>
    <xf numFmtId="2" fontId="0" fillId="0" borderId="0" xfId="0" applyNumberFormat="1" applyFont="1" applyAlignment="1" applyProtection="1">
      <alignment horizontal="center"/>
      <protection locked="0"/>
    </xf>
    <xf numFmtId="0" fontId="0" fillId="0" borderId="0" xfId="0" applyFont="1" applyAlignment="1">
      <alignment horizontal="center"/>
    </xf>
    <xf numFmtId="213" fontId="0" fillId="0" borderId="11" xfId="0" applyNumberFormat="1" applyFont="1" applyBorder="1" applyAlignment="1" applyProtection="1">
      <alignment/>
      <protection locked="0"/>
    </xf>
    <xf numFmtId="213" fontId="0" fillId="0" borderId="11" xfId="0" applyNumberFormat="1" applyFont="1" applyBorder="1" applyAlignment="1" applyProtection="1">
      <alignment horizontal="center"/>
      <protection locked="0"/>
    </xf>
    <xf numFmtId="213" fontId="0" fillId="0" borderId="10" xfId="0" applyNumberFormat="1" applyFont="1" applyBorder="1" applyAlignment="1" applyProtection="1" quotePrefix="1">
      <alignment horizontal="center"/>
      <protection locked="0"/>
    </xf>
    <xf numFmtId="213" fontId="0" fillId="0" borderId="10" xfId="0" applyNumberFormat="1" applyFont="1" applyBorder="1" applyAlignment="1" applyProtection="1">
      <alignment/>
      <protection locked="0"/>
    </xf>
    <xf numFmtId="214" fontId="0" fillId="0" borderId="13" xfId="0" applyNumberFormat="1" applyFont="1" applyBorder="1" applyAlignment="1" applyProtection="1">
      <alignment/>
      <protection locked="0"/>
    </xf>
    <xf numFmtId="213" fontId="0" fillId="0" borderId="13" xfId="0" applyNumberFormat="1" applyFont="1" applyBorder="1" applyAlignment="1" applyProtection="1">
      <alignment horizontal="center"/>
      <protection locked="0"/>
    </xf>
    <xf numFmtId="214" fontId="0" fillId="0" borderId="0" xfId="0" applyNumberFormat="1" applyFont="1" applyBorder="1" applyAlignment="1" applyProtection="1">
      <alignment/>
      <protection locked="0"/>
    </xf>
    <xf numFmtId="213" fontId="0" fillId="0" borderId="0" xfId="0" applyNumberFormat="1" applyFont="1" applyBorder="1" applyAlignment="1" applyProtection="1">
      <alignment horizontal="center"/>
      <protection locked="0"/>
    </xf>
    <xf numFmtId="214" fontId="0" fillId="0" borderId="0" xfId="0" applyNumberFormat="1" applyFont="1" applyAlignment="1">
      <alignment/>
    </xf>
    <xf numFmtId="2" fontId="0" fillId="0" borderId="12" xfId="0" applyNumberFormat="1" applyFont="1" applyBorder="1" applyAlignment="1" applyProtection="1">
      <alignment/>
      <protection locked="0"/>
    </xf>
    <xf numFmtId="0" fontId="0" fillId="0" borderId="10" xfId="0" applyFont="1" applyBorder="1" applyAlignment="1">
      <alignment/>
    </xf>
    <xf numFmtId="0" fontId="0" fillId="0" borderId="0" xfId="0" applyFont="1" applyBorder="1" applyAlignment="1">
      <alignment/>
    </xf>
    <xf numFmtId="214" fontId="0" fillId="0" borderId="0" xfId="0" applyNumberFormat="1" applyFont="1" applyAlignment="1" applyProtection="1" quotePrefix="1">
      <alignment horizontal="left" wrapText="1"/>
      <protection locked="0"/>
    </xf>
    <xf numFmtId="0" fontId="0" fillId="0" borderId="0" xfId="0" applyAlignment="1">
      <alignment/>
    </xf>
    <xf numFmtId="2" fontId="0" fillId="0" borderId="14" xfId="0" applyNumberFormat="1" applyFont="1" applyBorder="1" applyAlignment="1" applyProtection="1">
      <alignment horizontal="center"/>
      <protection locked="0"/>
    </xf>
    <xf numFmtId="2" fontId="5" fillId="0" borderId="12" xfId="0" applyNumberFormat="1" applyFont="1" applyBorder="1" applyAlignment="1" applyProtection="1">
      <alignment horizontal="center"/>
      <protection locked="0"/>
    </xf>
    <xf numFmtId="2" fontId="0" fillId="0" borderId="15" xfId="0" applyNumberFormat="1" applyFont="1" applyBorder="1" applyAlignment="1" applyProtection="1">
      <alignment/>
      <protection locked="0"/>
    </xf>
    <xf numFmtId="0" fontId="0" fillId="33" borderId="0" xfId="0" applyFont="1" applyFill="1" applyAlignment="1">
      <alignment/>
    </xf>
    <xf numFmtId="0" fontId="0" fillId="33" borderId="0" xfId="0" applyFont="1" applyFill="1" applyAlignment="1" quotePrefix="1">
      <alignment horizontal="right"/>
    </xf>
    <xf numFmtId="0" fontId="0" fillId="33" borderId="0" xfId="0" applyNumberFormat="1" applyFont="1" applyFill="1" applyAlignment="1" applyProtection="1" quotePrefix="1">
      <alignment horizontal="right"/>
      <protection locked="0"/>
    </xf>
    <xf numFmtId="0" fontId="0" fillId="33" borderId="0" xfId="0" applyNumberFormat="1" applyFont="1" applyFill="1" applyAlignment="1" applyProtection="1">
      <alignment horizontal="center"/>
      <protection locked="0"/>
    </xf>
    <xf numFmtId="0" fontId="0" fillId="33" borderId="0" xfId="0" applyNumberFormat="1" applyFont="1" applyFill="1" applyAlignment="1" applyProtection="1">
      <alignment/>
      <protection locked="0"/>
    </xf>
    <xf numFmtId="2" fontId="0" fillId="33" borderId="0" xfId="0" applyNumberFormat="1" applyFont="1" applyFill="1" applyAlignment="1" applyProtection="1">
      <alignment/>
      <protection locked="0"/>
    </xf>
    <xf numFmtId="2" fontId="0" fillId="33" borderId="11" xfId="0" applyNumberFormat="1" applyFont="1" applyFill="1" applyBorder="1" applyAlignment="1" applyProtection="1">
      <alignment horizontal="center"/>
      <protection locked="0"/>
    </xf>
    <xf numFmtId="2" fontId="0" fillId="33" borderId="11" xfId="0" applyNumberFormat="1" applyFont="1" applyFill="1" applyBorder="1" applyAlignment="1" applyProtection="1">
      <alignment horizontal="center" shrinkToFit="1"/>
      <protection locked="0"/>
    </xf>
    <xf numFmtId="2" fontId="0" fillId="33" borderId="16" xfId="0" applyNumberFormat="1" applyFont="1" applyFill="1" applyBorder="1" applyAlignment="1" applyProtection="1">
      <alignment horizontal="center"/>
      <protection locked="0"/>
    </xf>
    <xf numFmtId="2" fontId="0" fillId="33" borderId="16" xfId="0" applyNumberFormat="1" applyFont="1" applyFill="1" applyBorder="1" applyAlignment="1" applyProtection="1">
      <alignment horizontal="center" shrinkToFit="1"/>
      <protection locked="0"/>
    </xf>
    <xf numFmtId="2" fontId="0" fillId="33" borderId="11" xfId="0" applyNumberFormat="1" applyFont="1" applyFill="1" applyBorder="1" applyAlignment="1" applyProtection="1">
      <alignment horizontal="centerContinuous"/>
      <protection locked="0"/>
    </xf>
    <xf numFmtId="2" fontId="0" fillId="33" borderId="13" xfId="0" applyNumberFormat="1" applyFont="1" applyFill="1" applyBorder="1" applyAlignment="1" applyProtection="1">
      <alignment horizontal="centerContinuous"/>
      <protection locked="0"/>
    </xf>
    <xf numFmtId="2" fontId="0" fillId="33" borderId="10" xfId="0" applyNumberFormat="1" applyFont="1" applyFill="1" applyBorder="1" applyAlignment="1" applyProtection="1">
      <alignment horizontal="center"/>
      <protection locked="0"/>
    </xf>
    <xf numFmtId="2" fontId="0" fillId="33" borderId="10" xfId="0" applyNumberFormat="1" applyFont="1" applyFill="1" applyBorder="1" applyAlignment="1" applyProtection="1">
      <alignment horizontal="center" shrinkToFit="1"/>
      <protection locked="0"/>
    </xf>
    <xf numFmtId="2" fontId="0" fillId="33" borderId="12" xfId="0" applyNumberFormat="1" applyFont="1" applyFill="1" applyBorder="1" applyAlignment="1" applyProtection="1">
      <alignment horizontal="center" shrinkToFit="1"/>
      <protection locked="0"/>
    </xf>
    <xf numFmtId="2" fontId="0" fillId="33" borderId="12" xfId="0" applyNumberFormat="1" applyFont="1" applyFill="1" applyBorder="1" applyAlignment="1" applyProtection="1">
      <alignment horizontal="center"/>
      <protection locked="0"/>
    </xf>
    <xf numFmtId="2" fontId="0" fillId="33" borderId="10" xfId="0" applyNumberFormat="1" applyFont="1" applyFill="1" applyBorder="1" applyAlignment="1" applyProtection="1" quotePrefix="1">
      <alignment horizontal="center"/>
      <protection locked="0"/>
    </xf>
    <xf numFmtId="2" fontId="0" fillId="33" borderId="11" xfId="0" applyNumberFormat="1" applyFont="1" applyFill="1" applyBorder="1" applyAlignment="1" applyProtection="1">
      <alignment horizontal="right"/>
      <protection locked="0"/>
    </xf>
    <xf numFmtId="2" fontId="0" fillId="33" borderId="16" xfId="0" applyNumberFormat="1" applyFont="1" applyFill="1" applyBorder="1" applyAlignment="1" applyProtection="1">
      <alignment horizontal="right"/>
      <protection locked="0"/>
    </xf>
    <xf numFmtId="3" fontId="0" fillId="33" borderId="11" xfId="0" applyNumberFormat="1" applyFont="1" applyFill="1" applyBorder="1" applyAlignment="1" applyProtection="1">
      <alignment horizontal="right"/>
      <protection locked="0"/>
    </xf>
    <xf numFmtId="3" fontId="0" fillId="33" borderId="12" xfId="0" applyNumberFormat="1" applyFont="1" applyFill="1" applyBorder="1" applyAlignment="1" applyProtection="1">
      <alignment/>
      <protection locked="0"/>
    </xf>
    <xf numFmtId="38" fontId="0" fillId="33" borderId="12" xfId="49" applyFont="1" applyFill="1" applyBorder="1" applyAlignment="1">
      <alignment/>
    </xf>
    <xf numFmtId="38" fontId="0" fillId="33" borderId="0" xfId="49" applyFont="1" applyFill="1" applyAlignment="1">
      <alignment/>
    </xf>
    <xf numFmtId="209" fontId="0" fillId="33" borderId="10" xfId="0" applyNumberFormat="1" applyFont="1" applyFill="1" applyBorder="1" applyAlignment="1" applyProtection="1">
      <alignment/>
      <protection locked="0"/>
    </xf>
    <xf numFmtId="0" fontId="0" fillId="33" borderId="12" xfId="0" applyFont="1" applyFill="1" applyBorder="1" applyAlignment="1">
      <alignment horizontal="center"/>
    </xf>
    <xf numFmtId="2" fontId="0" fillId="33" borderId="12" xfId="0" applyNumberFormat="1" applyFont="1" applyFill="1" applyBorder="1" applyAlignment="1" applyProtection="1">
      <alignment/>
      <protection locked="0"/>
    </xf>
    <xf numFmtId="3" fontId="0" fillId="33" borderId="10" xfId="0" applyNumberFormat="1" applyFont="1" applyFill="1" applyBorder="1" applyAlignment="1" applyProtection="1">
      <alignment/>
      <protection locked="0"/>
    </xf>
    <xf numFmtId="2" fontId="0" fillId="33" borderId="10" xfId="0" applyNumberFormat="1" applyFont="1" applyFill="1" applyBorder="1" applyAlignment="1" applyProtection="1">
      <alignment/>
      <protection locked="0"/>
    </xf>
    <xf numFmtId="38" fontId="0" fillId="33" borderId="15" xfId="0" applyNumberFormat="1" applyFont="1" applyFill="1" applyBorder="1" applyAlignment="1" applyProtection="1">
      <alignment/>
      <protection locked="0"/>
    </xf>
    <xf numFmtId="38" fontId="0" fillId="33" borderId="15" xfId="49" applyFont="1" applyFill="1" applyBorder="1" applyAlignment="1">
      <alignment/>
    </xf>
    <xf numFmtId="209" fontId="0" fillId="33" borderId="14" xfId="0" applyNumberFormat="1" applyFont="1" applyFill="1" applyBorder="1" applyAlignment="1" applyProtection="1">
      <alignment/>
      <protection locked="0"/>
    </xf>
    <xf numFmtId="3" fontId="0" fillId="33" borderId="15" xfId="0" applyNumberFormat="1" applyFont="1" applyFill="1" applyBorder="1" applyAlignment="1">
      <alignment horizontal="center"/>
    </xf>
    <xf numFmtId="2" fontId="0" fillId="33" borderId="15" xfId="0" applyNumberFormat="1" applyFont="1" applyFill="1" applyBorder="1" applyAlignment="1" applyProtection="1">
      <alignment/>
      <protection locked="0"/>
    </xf>
    <xf numFmtId="3" fontId="0" fillId="33" borderId="14" xfId="0" applyNumberFormat="1" applyFont="1" applyFill="1" applyBorder="1" applyAlignment="1" applyProtection="1">
      <alignment/>
      <protection locked="0"/>
    </xf>
    <xf numFmtId="38" fontId="0" fillId="33" borderId="14" xfId="0" applyNumberFormat="1" applyFont="1" applyFill="1" applyBorder="1" applyAlignment="1" applyProtection="1">
      <alignment/>
      <protection locked="0"/>
    </xf>
    <xf numFmtId="2" fontId="0" fillId="33" borderId="14" xfId="0" applyNumberFormat="1" applyFont="1" applyFill="1" applyBorder="1" applyAlignment="1" applyProtection="1">
      <alignment/>
      <protection locked="0"/>
    </xf>
    <xf numFmtId="2" fontId="0" fillId="33" borderId="14" xfId="0" applyNumberFormat="1" applyFont="1" applyFill="1" applyBorder="1" applyAlignment="1" applyProtection="1">
      <alignment horizontal="center"/>
      <protection locked="0"/>
    </xf>
    <xf numFmtId="2" fontId="5" fillId="33" borderId="12" xfId="0" applyNumberFormat="1" applyFont="1" applyFill="1" applyBorder="1" applyAlignment="1" applyProtection="1">
      <alignment horizontal="center"/>
      <protection locked="0"/>
    </xf>
    <xf numFmtId="3" fontId="5" fillId="33" borderId="12" xfId="0" applyNumberFormat="1" applyFont="1" applyFill="1" applyBorder="1" applyAlignment="1" applyProtection="1">
      <alignment/>
      <protection locked="0"/>
    </xf>
    <xf numFmtId="2" fontId="5" fillId="33" borderId="12" xfId="0" applyNumberFormat="1" applyFont="1" applyFill="1" applyBorder="1" applyAlignment="1" applyProtection="1">
      <alignment/>
      <protection locked="0"/>
    </xf>
    <xf numFmtId="2" fontId="0" fillId="33" borderId="10" xfId="0" applyNumberFormat="1" applyFont="1" applyFill="1" applyBorder="1" applyAlignment="1" applyProtection="1">
      <alignment horizontal="center"/>
      <protection locked="0"/>
    </xf>
    <xf numFmtId="2" fontId="0" fillId="33" borderId="12" xfId="0" applyNumberFormat="1" applyFont="1" applyFill="1" applyBorder="1" applyAlignment="1" applyProtection="1">
      <alignment horizontal="center"/>
      <protection locked="0"/>
    </xf>
    <xf numFmtId="3" fontId="0" fillId="33" borderId="0" xfId="0" applyNumberFormat="1" applyFont="1" applyFill="1" applyAlignment="1" applyProtection="1">
      <alignment/>
      <protection locked="0"/>
    </xf>
    <xf numFmtId="0" fontId="0" fillId="33" borderId="0" xfId="0" applyFont="1" applyFill="1" applyBorder="1" applyAlignment="1">
      <alignment/>
    </xf>
    <xf numFmtId="0" fontId="0" fillId="33" borderId="0" xfId="0" applyFont="1" applyFill="1" applyAlignment="1">
      <alignment/>
    </xf>
    <xf numFmtId="213" fontId="0" fillId="33" borderId="0" xfId="0" applyNumberFormat="1" applyFont="1" applyFill="1" applyAlignment="1" applyProtection="1">
      <alignment/>
      <protection locked="0"/>
    </xf>
    <xf numFmtId="213" fontId="0" fillId="33" borderId="0" xfId="0" applyNumberFormat="1" applyFont="1" applyFill="1" applyAlignment="1">
      <alignment/>
    </xf>
    <xf numFmtId="214" fontId="0" fillId="33" borderId="0" xfId="0" applyNumberFormat="1" applyFont="1" applyFill="1" applyAlignment="1" applyProtection="1" quotePrefix="1">
      <alignment horizontal="left" wrapText="1"/>
      <protection locked="0"/>
    </xf>
    <xf numFmtId="2" fontId="0" fillId="33" borderId="11" xfId="0" applyNumberFormat="1" applyFont="1" applyFill="1" applyBorder="1" applyAlignment="1" applyProtection="1">
      <alignment horizontal="center"/>
      <protection locked="0"/>
    </xf>
    <xf numFmtId="213" fontId="0" fillId="33" borderId="11" xfId="0" applyNumberFormat="1" applyFont="1" applyFill="1" applyBorder="1" applyAlignment="1" applyProtection="1">
      <alignment horizontal="center"/>
      <protection locked="0"/>
    </xf>
    <xf numFmtId="213" fontId="0" fillId="33" borderId="11" xfId="0" applyNumberFormat="1" applyFont="1" applyFill="1" applyBorder="1" applyAlignment="1" applyProtection="1">
      <alignment horizontal="center"/>
      <protection locked="0"/>
    </xf>
    <xf numFmtId="3" fontId="0" fillId="33" borderId="16" xfId="0" applyNumberFormat="1" applyFont="1" applyFill="1" applyBorder="1" applyAlignment="1" applyProtection="1">
      <alignment horizontal="center" wrapText="1"/>
      <protection locked="0"/>
    </xf>
    <xf numFmtId="2" fontId="0" fillId="33" borderId="13" xfId="0" applyNumberFormat="1" applyFont="1" applyFill="1" applyBorder="1" applyAlignment="1" applyProtection="1">
      <alignment horizontal="center"/>
      <protection locked="0"/>
    </xf>
    <xf numFmtId="2" fontId="0" fillId="33" borderId="11" xfId="0" applyNumberFormat="1" applyFont="1" applyFill="1" applyBorder="1" applyAlignment="1" applyProtection="1">
      <alignment horizontal="centerContinuous"/>
      <protection locked="0"/>
    </xf>
    <xf numFmtId="2" fontId="0" fillId="33" borderId="13" xfId="0" applyNumberFormat="1" applyFont="1" applyFill="1" applyBorder="1" applyAlignment="1" applyProtection="1">
      <alignment horizontal="centerContinuous"/>
      <protection locked="0"/>
    </xf>
    <xf numFmtId="2" fontId="0" fillId="33" borderId="16" xfId="0" applyNumberFormat="1" applyFont="1" applyFill="1" applyBorder="1" applyAlignment="1" applyProtection="1">
      <alignment horizontal="center"/>
      <protection locked="0"/>
    </xf>
    <xf numFmtId="213" fontId="0" fillId="33" borderId="10" xfId="0" applyNumberFormat="1" applyFont="1" applyFill="1" applyBorder="1" applyAlignment="1" applyProtection="1">
      <alignment horizontal="center"/>
      <protection locked="0"/>
    </xf>
    <xf numFmtId="3" fontId="0" fillId="33" borderId="12" xfId="0" applyNumberFormat="1" applyFont="1" applyFill="1" applyBorder="1" applyAlignment="1" applyProtection="1">
      <alignment horizontal="center"/>
      <protection locked="0"/>
    </xf>
    <xf numFmtId="0" fontId="0" fillId="33" borderId="10" xfId="0" applyNumberFormat="1" applyFont="1" applyFill="1" applyBorder="1" applyAlignment="1" applyProtection="1">
      <alignment horizontal="center"/>
      <protection locked="0"/>
    </xf>
    <xf numFmtId="0" fontId="0" fillId="33" borderId="0" xfId="0" applyNumberFormat="1" applyFont="1" applyFill="1" applyBorder="1" applyAlignment="1" applyProtection="1">
      <alignment horizontal="center"/>
      <protection locked="0"/>
    </xf>
    <xf numFmtId="3" fontId="0" fillId="33" borderId="11" xfId="0" applyNumberFormat="1" applyFont="1" applyFill="1" applyBorder="1" applyAlignment="1" applyProtection="1">
      <alignment horizontal="center"/>
      <protection locked="0"/>
    </xf>
    <xf numFmtId="213" fontId="0" fillId="33" borderId="10" xfId="0" applyNumberFormat="1" applyFont="1" applyFill="1" applyBorder="1" applyAlignment="1" applyProtection="1">
      <alignment horizontal="center"/>
      <protection locked="0"/>
    </xf>
    <xf numFmtId="3" fontId="0" fillId="33" borderId="15" xfId="0" applyNumberFormat="1" applyFont="1" applyFill="1" applyBorder="1" applyAlignment="1" applyProtection="1">
      <alignment horizontal="center"/>
      <protection locked="0"/>
    </xf>
    <xf numFmtId="2" fontId="11" fillId="33" borderId="10" xfId="0" applyNumberFormat="1" applyFont="1" applyFill="1" applyBorder="1" applyAlignment="1" applyProtection="1">
      <alignment horizontal="left"/>
      <protection locked="0"/>
    </xf>
    <xf numFmtId="2" fontId="0" fillId="33" borderId="0" xfId="0" applyNumberFormat="1" applyFont="1" applyFill="1" applyBorder="1" applyAlignment="1" applyProtection="1">
      <alignment horizontal="center"/>
      <protection locked="0"/>
    </xf>
    <xf numFmtId="3" fontId="0" fillId="33" borderId="10" xfId="0" applyNumberFormat="1" applyFont="1" applyFill="1" applyBorder="1" applyAlignment="1" applyProtection="1">
      <alignment horizontal="center"/>
      <protection locked="0"/>
    </xf>
    <xf numFmtId="2" fontId="0" fillId="33" borderId="10" xfId="0" applyNumberFormat="1" applyFont="1" applyFill="1" applyBorder="1" applyAlignment="1" applyProtection="1">
      <alignment/>
      <protection locked="0"/>
    </xf>
    <xf numFmtId="213" fontId="0" fillId="33" borderId="11" xfId="0" applyNumberFormat="1" applyFont="1" applyFill="1" applyBorder="1" applyAlignment="1" applyProtection="1">
      <alignment horizontal="right"/>
      <protection locked="0"/>
    </xf>
    <xf numFmtId="213" fontId="0" fillId="33" borderId="16" xfId="0" applyNumberFormat="1" applyFont="1" applyFill="1" applyBorder="1" applyAlignment="1" applyProtection="1">
      <alignment horizontal="right"/>
      <protection locked="0"/>
    </xf>
    <xf numFmtId="2" fontId="0" fillId="33" borderId="0" xfId="0" applyNumberFormat="1" applyFont="1" applyFill="1" applyBorder="1" applyAlignment="1" applyProtection="1">
      <alignment/>
      <protection locked="0"/>
    </xf>
    <xf numFmtId="215" fontId="0" fillId="33" borderId="13" xfId="0" applyNumberFormat="1" applyFont="1" applyFill="1" applyBorder="1" applyAlignment="1" applyProtection="1">
      <alignment/>
      <protection locked="0"/>
    </xf>
    <xf numFmtId="213" fontId="0" fillId="33" borderId="13" xfId="0" applyNumberFormat="1" applyFont="1" applyFill="1" applyBorder="1" applyAlignment="1" applyProtection="1">
      <alignment/>
      <protection locked="0"/>
    </xf>
    <xf numFmtId="3" fontId="0" fillId="33" borderId="13" xfId="0" applyNumberFormat="1" applyFont="1" applyFill="1" applyBorder="1" applyAlignment="1" applyProtection="1">
      <alignment/>
      <protection locked="0"/>
    </xf>
    <xf numFmtId="2" fontId="0" fillId="33" borderId="13" xfId="0" applyNumberFormat="1" applyFont="1" applyFill="1" applyBorder="1" applyAlignment="1" applyProtection="1">
      <alignment/>
      <protection locked="0"/>
    </xf>
    <xf numFmtId="3" fontId="0" fillId="33" borderId="0" xfId="0" applyNumberFormat="1" applyFont="1" applyFill="1" applyBorder="1" applyAlignment="1" applyProtection="1">
      <alignment/>
      <protection locked="0"/>
    </xf>
    <xf numFmtId="2" fontId="0" fillId="33" borderId="0" xfId="0" applyNumberFormat="1" applyFont="1" applyFill="1" applyAlignment="1" applyProtection="1">
      <alignment/>
      <protection locked="0"/>
    </xf>
    <xf numFmtId="0" fontId="0" fillId="33" borderId="0" xfId="0" applyNumberFormat="1" applyFont="1" applyFill="1" applyAlignment="1" applyProtection="1">
      <alignment/>
      <protection locked="0"/>
    </xf>
    <xf numFmtId="2" fontId="0" fillId="33" borderId="0" xfId="0" applyNumberFormat="1" applyFont="1" applyFill="1" applyAlignment="1" applyProtection="1">
      <alignment horizontal="left"/>
      <protection locked="0"/>
    </xf>
    <xf numFmtId="0" fontId="0" fillId="0" borderId="0" xfId="0" applyFont="1" applyAlignment="1" applyProtection="1">
      <alignment horizontal="center"/>
      <protection/>
    </xf>
    <xf numFmtId="0" fontId="12" fillId="0" borderId="0" xfId="0" applyFont="1" applyBorder="1" applyAlignment="1" applyProtection="1">
      <alignment horizontal="center" vertical="center"/>
      <protection/>
    </xf>
    <xf numFmtId="0" fontId="14" fillId="0" borderId="0" xfId="0" applyFont="1" applyAlignment="1">
      <alignment/>
    </xf>
    <xf numFmtId="0" fontId="14" fillId="0" borderId="0" xfId="0" applyFont="1" applyAlignment="1" applyProtection="1">
      <alignment/>
      <protection/>
    </xf>
    <xf numFmtId="0" fontId="13" fillId="0" borderId="0" xfId="0" applyFont="1" applyBorder="1" applyAlignment="1" applyProtection="1">
      <alignment horizontal="center" vertical="center"/>
      <protection/>
    </xf>
    <xf numFmtId="0" fontId="0" fillId="0" borderId="0" xfId="0" applyFont="1" applyAlignment="1" applyProtection="1">
      <alignment/>
      <protection/>
    </xf>
    <xf numFmtId="0" fontId="15" fillId="0" borderId="0" xfId="0" applyFont="1" applyAlignment="1">
      <alignment/>
    </xf>
    <xf numFmtId="0" fontId="16" fillId="0" borderId="0" xfId="0" applyFont="1" applyAlignment="1">
      <alignment/>
    </xf>
    <xf numFmtId="0" fontId="12" fillId="0" borderId="0" xfId="0" applyFont="1" applyBorder="1" applyAlignment="1" applyProtection="1">
      <alignment vertical="center"/>
      <protection/>
    </xf>
    <xf numFmtId="0" fontId="16" fillId="0" borderId="0" xfId="0" applyFont="1" applyAlignment="1" applyProtection="1">
      <alignment/>
      <protection/>
    </xf>
    <xf numFmtId="0" fontId="0" fillId="0" borderId="17" xfId="0" applyFont="1" applyBorder="1" applyAlignment="1" applyProtection="1">
      <alignment/>
      <protection/>
    </xf>
    <xf numFmtId="0" fontId="13" fillId="0" borderId="17" xfId="0" applyFont="1" applyBorder="1" applyAlignment="1" applyProtection="1">
      <alignment horizontal="center" vertical="center"/>
      <protection/>
    </xf>
    <xf numFmtId="49" fontId="0" fillId="0" borderId="0" xfId="0" applyNumberFormat="1" applyFont="1" applyAlignment="1">
      <alignment/>
    </xf>
    <xf numFmtId="3" fontId="17" fillId="0" borderId="18" xfId="49" applyNumberFormat="1" applyFont="1" applyFill="1" applyBorder="1" applyAlignment="1" applyProtection="1">
      <alignment vertical="center"/>
      <protection/>
    </xf>
    <xf numFmtId="2" fontId="5" fillId="0" borderId="16" xfId="0" applyNumberFormat="1" applyFont="1" applyBorder="1" applyAlignment="1" applyProtection="1" quotePrefix="1">
      <alignment horizontal="center"/>
      <protection locked="0"/>
    </xf>
    <xf numFmtId="0" fontId="0" fillId="0" borderId="0" xfId="0" applyNumberFormat="1" applyAlignment="1" applyProtection="1">
      <alignment/>
      <protection locked="0"/>
    </xf>
    <xf numFmtId="0" fontId="0" fillId="0" borderId="0" xfId="0" applyNumberFormat="1" applyFont="1" applyFill="1" applyBorder="1" applyAlignment="1" applyProtection="1">
      <alignment horizontal="centerContinuous"/>
      <protection locked="0"/>
    </xf>
    <xf numFmtId="2" fontId="0" fillId="0" borderId="10" xfId="0" applyNumberFormat="1" applyFont="1" applyBorder="1" applyAlignment="1" applyProtection="1">
      <alignment/>
      <protection locked="0"/>
    </xf>
    <xf numFmtId="2" fontId="0" fillId="0" borderId="12" xfId="0" applyNumberFormat="1" applyFont="1" applyBorder="1" applyAlignment="1" applyProtection="1">
      <alignment horizontal="center"/>
      <protection locked="0"/>
    </xf>
    <xf numFmtId="2" fontId="0" fillId="0" borderId="10" xfId="0" applyNumberFormat="1" applyFont="1" applyBorder="1" applyAlignment="1" applyProtection="1">
      <alignment horizontal="center"/>
      <protection locked="0"/>
    </xf>
    <xf numFmtId="3" fontId="0" fillId="0" borderId="10" xfId="0" applyNumberFormat="1" applyFont="1" applyBorder="1" applyAlignment="1" applyProtection="1">
      <alignment/>
      <protection locked="0"/>
    </xf>
    <xf numFmtId="3" fontId="0" fillId="0" borderId="12" xfId="0" applyNumberFormat="1" applyFont="1" applyBorder="1" applyAlignment="1" applyProtection="1">
      <alignment/>
      <protection locked="0"/>
    </xf>
    <xf numFmtId="212" fontId="0" fillId="0" borderId="10" xfId="0" applyNumberFormat="1" applyFont="1" applyBorder="1" applyAlignment="1" applyProtection="1">
      <alignment/>
      <protection locked="0"/>
    </xf>
    <xf numFmtId="3" fontId="0" fillId="0" borderId="14" xfId="0" applyNumberFormat="1" applyFont="1" applyBorder="1" applyAlignment="1" applyProtection="1">
      <alignment/>
      <protection locked="0"/>
    </xf>
    <xf numFmtId="2" fontId="0" fillId="0" borderId="14" xfId="0" applyNumberFormat="1" applyFont="1" applyBorder="1" applyAlignment="1" applyProtection="1">
      <alignment horizontal="center"/>
      <protection locked="0"/>
    </xf>
    <xf numFmtId="213" fontId="0" fillId="0" borderId="11" xfId="0" applyNumberFormat="1" applyFont="1" applyBorder="1" applyAlignment="1" applyProtection="1">
      <alignment/>
      <protection locked="0"/>
    </xf>
    <xf numFmtId="213" fontId="0" fillId="0" borderId="11" xfId="0" applyNumberFormat="1" applyFont="1" applyBorder="1" applyAlignment="1" applyProtection="1">
      <alignment horizontal="center"/>
      <protection locked="0"/>
    </xf>
    <xf numFmtId="213" fontId="0" fillId="0" borderId="10" xfId="0" applyNumberFormat="1" applyFont="1" applyBorder="1" applyAlignment="1" applyProtection="1">
      <alignment horizontal="center"/>
      <protection locked="0"/>
    </xf>
    <xf numFmtId="2" fontId="0" fillId="33" borderId="13" xfId="0" applyNumberFormat="1" applyFont="1" applyFill="1" applyBorder="1" applyAlignment="1" applyProtection="1">
      <alignment horizontal="right"/>
      <protection locked="0"/>
    </xf>
    <xf numFmtId="214" fontId="0" fillId="0" borderId="10" xfId="0" applyNumberFormat="1" applyFont="1" applyBorder="1" applyAlignment="1" applyProtection="1">
      <alignment/>
      <protection locked="0"/>
    </xf>
    <xf numFmtId="214" fontId="0" fillId="0" borderId="10" xfId="0" applyNumberFormat="1" applyFont="1" applyBorder="1" applyAlignment="1" applyProtection="1">
      <alignment/>
      <protection locked="0"/>
    </xf>
    <xf numFmtId="213" fontId="0" fillId="0" borderId="10" xfId="0" applyNumberFormat="1" applyFont="1" applyBorder="1" applyAlignment="1" applyProtection="1">
      <alignment horizontal="center"/>
      <protection locked="0"/>
    </xf>
    <xf numFmtId="214" fontId="0" fillId="0" borderId="19" xfId="0" applyNumberFormat="1" applyFont="1" applyBorder="1" applyAlignment="1" applyProtection="1">
      <alignment/>
      <protection locked="0"/>
    </xf>
    <xf numFmtId="213" fontId="0" fillId="0" borderId="19" xfId="0" applyNumberFormat="1" applyFont="1" applyBorder="1" applyAlignment="1" applyProtection="1">
      <alignment horizontal="center"/>
      <protection locked="0"/>
    </xf>
    <xf numFmtId="214" fontId="0" fillId="0" borderId="20" xfId="0" applyNumberFormat="1" applyFont="1" applyBorder="1" applyAlignment="1" applyProtection="1">
      <alignment/>
      <protection locked="0"/>
    </xf>
    <xf numFmtId="213" fontId="0" fillId="0" borderId="20" xfId="0" applyNumberFormat="1" applyFont="1" applyBorder="1" applyAlignment="1" applyProtection="1">
      <alignment horizontal="center"/>
      <protection locked="0"/>
    </xf>
    <xf numFmtId="214" fontId="0" fillId="0" borderId="0" xfId="0" applyNumberFormat="1" applyFont="1" applyAlignment="1" applyProtection="1" quotePrefix="1">
      <alignment horizontal="left"/>
      <protection locked="0"/>
    </xf>
    <xf numFmtId="213" fontId="0" fillId="33" borderId="0" xfId="0" applyNumberFormat="1" applyFont="1" applyFill="1" applyAlignment="1" applyProtection="1">
      <alignment/>
      <protection locked="0"/>
    </xf>
    <xf numFmtId="214" fontId="0" fillId="0" borderId="0" xfId="0" applyNumberFormat="1" applyFont="1" applyAlignment="1" applyProtection="1">
      <alignment/>
      <protection locked="0"/>
    </xf>
    <xf numFmtId="213" fontId="0" fillId="33" borderId="0" xfId="0" applyNumberFormat="1" applyFont="1" applyFill="1" applyAlignment="1">
      <alignment/>
    </xf>
    <xf numFmtId="214" fontId="0" fillId="0" borderId="0" xfId="0" applyNumberFormat="1" applyFont="1" applyAlignment="1" applyProtection="1">
      <alignment horizontal="left"/>
      <protection locked="0"/>
    </xf>
    <xf numFmtId="213" fontId="0" fillId="33" borderId="0" xfId="0" applyNumberFormat="1" applyFont="1" applyFill="1" applyAlignment="1" applyProtection="1">
      <alignment horizontal="left"/>
      <protection locked="0"/>
    </xf>
    <xf numFmtId="214" fontId="0" fillId="33" borderId="0" xfId="0" applyNumberFormat="1" applyFont="1" applyFill="1" applyAlignment="1" applyProtection="1">
      <alignment horizontal="left"/>
      <protection locked="0"/>
    </xf>
    <xf numFmtId="0" fontId="0" fillId="33" borderId="0" xfId="0" applyFont="1" applyFill="1" applyAlignment="1">
      <alignment/>
    </xf>
    <xf numFmtId="38" fontId="0" fillId="33" borderId="12" xfId="0" applyNumberFormat="1" applyFont="1" applyFill="1" applyBorder="1" applyAlignment="1" applyProtection="1">
      <alignment/>
      <protection locked="0"/>
    </xf>
    <xf numFmtId="3" fontId="0" fillId="33" borderId="12" xfId="0" applyNumberFormat="1" applyFont="1" applyFill="1" applyBorder="1" applyAlignment="1">
      <alignment horizontal="center"/>
    </xf>
    <xf numFmtId="38" fontId="0" fillId="33" borderId="10" xfId="0" applyNumberFormat="1" applyFont="1" applyFill="1" applyBorder="1" applyAlignment="1" applyProtection="1">
      <alignment/>
      <protection locked="0"/>
    </xf>
    <xf numFmtId="2" fontId="0" fillId="33" borderId="13" xfId="0" applyNumberFormat="1" applyFont="1" applyFill="1" applyBorder="1" applyAlignment="1" applyProtection="1">
      <alignment horizontal="center"/>
      <protection locked="0"/>
    </xf>
    <xf numFmtId="2" fontId="0" fillId="33" borderId="21" xfId="0" applyNumberFormat="1" applyFont="1" applyFill="1" applyBorder="1" applyAlignment="1" applyProtection="1">
      <alignment horizontal="center"/>
      <protection locked="0"/>
    </xf>
    <xf numFmtId="3" fontId="18" fillId="33" borderId="0" xfId="0" applyNumberFormat="1" applyFont="1" applyFill="1" applyBorder="1" applyAlignment="1" applyProtection="1">
      <alignment/>
      <protection locked="0"/>
    </xf>
    <xf numFmtId="38" fontId="0" fillId="33" borderId="10" xfId="49" applyFont="1" applyFill="1" applyBorder="1" applyAlignment="1">
      <alignment/>
    </xf>
    <xf numFmtId="38" fontId="0" fillId="33" borderId="14" xfId="49" applyFont="1" applyFill="1" applyBorder="1" applyAlignment="1">
      <alignment/>
    </xf>
    <xf numFmtId="220" fontId="18" fillId="33" borderId="0" xfId="0" applyNumberFormat="1" applyFont="1" applyFill="1" applyBorder="1" applyAlignment="1" applyProtection="1">
      <alignment horizontal="right"/>
      <protection locked="0"/>
    </xf>
    <xf numFmtId="0" fontId="19" fillId="33" borderId="0" xfId="0" applyNumberFormat="1" applyFont="1" applyFill="1" applyAlignment="1" applyProtection="1">
      <alignment horizontal="center"/>
      <protection locked="0"/>
    </xf>
    <xf numFmtId="38" fontId="0" fillId="33" borderId="12" xfId="49" applyFont="1" applyFill="1" applyBorder="1" applyAlignment="1">
      <alignment horizontal="right"/>
    </xf>
    <xf numFmtId="38" fontId="0" fillId="33" borderId="0" xfId="49" applyFont="1" applyFill="1" applyBorder="1" applyAlignment="1">
      <alignment horizontal="right"/>
    </xf>
    <xf numFmtId="38" fontId="0" fillId="33" borderId="15" xfId="49" applyFont="1" applyFill="1" applyBorder="1" applyAlignment="1">
      <alignment horizontal="right"/>
    </xf>
    <xf numFmtId="2" fontId="0" fillId="0" borderId="0" xfId="0" applyNumberFormat="1" applyFont="1" applyFill="1" applyAlignment="1" applyProtection="1">
      <alignment/>
      <protection locked="0"/>
    </xf>
    <xf numFmtId="3" fontId="0" fillId="0" borderId="0" xfId="0" applyNumberFormat="1" applyFont="1" applyBorder="1" applyAlignment="1" applyProtection="1">
      <alignment/>
      <protection locked="0"/>
    </xf>
    <xf numFmtId="2" fontId="0" fillId="0" borderId="0" xfId="0" applyNumberFormat="1" applyFont="1" applyBorder="1" applyAlignment="1" applyProtection="1">
      <alignment horizontal="center"/>
      <protection locked="0"/>
    </xf>
    <xf numFmtId="212" fontId="0" fillId="0" borderId="0" xfId="0" applyNumberFormat="1" applyFont="1" applyBorder="1" applyAlignment="1" applyProtection="1">
      <alignment horizontal="center"/>
      <protection locked="0"/>
    </xf>
    <xf numFmtId="220" fontId="18" fillId="33" borderId="0" xfId="0" applyNumberFormat="1" applyFont="1" applyFill="1" applyBorder="1" applyAlignment="1">
      <alignment horizontal="right"/>
    </xf>
    <xf numFmtId="209" fontId="10" fillId="33" borderId="0" xfId="0" applyNumberFormat="1" applyFont="1" applyFill="1" applyBorder="1" applyAlignment="1" applyProtection="1">
      <alignment/>
      <protection locked="0"/>
    </xf>
    <xf numFmtId="2" fontId="10" fillId="33" borderId="0" xfId="0" applyNumberFormat="1" applyFont="1" applyFill="1" applyBorder="1" applyAlignment="1" applyProtection="1">
      <alignment/>
      <protection locked="0"/>
    </xf>
    <xf numFmtId="216" fontId="0" fillId="33" borderId="0" xfId="0" applyNumberFormat="1" applyFont="1" applyFill="1" applyBorder="1" applyAlignment="1">
      <alignment horizontal="center"/>
    </xf>
    <xf numFmtId="216" fontId="0" fillId="33" borderId="0" xfId="0" applyNumberFormat="1" applyFont="1" applyFill="1" applyBorder="1" applyAlignment="1" applyProtection="1">
      <alignment/>
      <protection locked="0"/>
    </xf>
    <xf numFmtId="220" fontId="18" fillId="33" borderId="0" xfId="0" applyNumberFormat="1" applyFont="1" applyFill="1" applyBorder="1" applyAlignment="1" applyProtection="1">
      <alignment/>
      <protection locked="0"/>
    </xf>
    <xf numFmtId="1" fontId="0" fillId="0" borderId="12" xfId="0" applyNumberFormat="1" applyFont="1" applyBorder="1" applyAlignment="1" applyProtection="1" quotePrefix="1">
      <alignment horizontal="center"/>
      <protection locked="0"/>
    </xf>
    <xf numFmtId="212" fontId="0" fillId="0" borderId="10" xfId="0" applyNumberFormat="1" applyFont="1" applyBorder="1" applyAlignment="1" applyProtection="1">
      <alignment horizontal="center"/>
      <protection locked="0"/>
    </xf>
    <xf numFmtId="212" fontId="0" fillId="0" borderId="15" xfId="0" applyNumberFormat="1" applyFont="1" applyBorder="1" applyAlignment="1" applyProtection="1">
      <alignment horizontal="center"/>
      <protection locked="0"/>
    </xf>
    <xf numFmtId="214" fontId="0" fillId="0" borderId="0" xfId="0" applyNumberFormat="1" applyFont="1" applyAlignment="1" applyProtection="1">
      <alignment horizontal="left"/>
      <protection locked="0"/>
    </xf>
    <xf numFmtId="214" fontId="0" fillId="0" borderId="0" xfId="0" applyNumberFormat="1" applyFont="1" applyAlignment="1" applyProtection="1" quotePrefix="1">
      <alignment horizontal="left"/>
      <protection locked="0"/>
    </xf>
    <xf numFmtId="3" fontId="0" fillId="33" borderId="0" xfId="0" applyNumberFormat="1" applyFont="1" applyFill="1" applyAlignment="1" applyProtection="1">
      <alignment/>
      <protection locked="0"/>
    </xf>
    <xf numFmtId="214" fontId="0" fillId="0" borderId="0" xfId="0" applyNumberFormat="1" applyFont="1" applyFill="1" applyAlignment="1" applyProtection="1">
      <alignment horizontal="left"/>
      <protection locked="0"/>
    </xf>
    <xf numFmtId="213" fontId="0" fillId="33" borderId="0" xfId="0" applyNumberFormat="1" applyFont="1" applyFill="1" applyAlignment="1" applyProtection="1">
      <alignment/>
      <protection locked="0"/>
    </xf>
    <xf numFmtId="213" fontId="0" fillId="34" borderId="0" xfId="0" applyNumberFormat="1" applyFont="1" applyFill="1" applyAlignment="1" applyProtection="1">
      <alignment/>
      <protection locked="0"/>
    </xf>
    <xf numFmtId="213" fontId="0" fillId="0" borderId="10" xfId="0" applyNumberFormat="1" applyFont="1" applyBorder="1" applyAlignment="1" applyProtection="1">
      <alignment horizontal="center"/>
      <protection locked="0"/>
    </xf>
    <xf numFmtId="213" fontId="0" fillId="0" borderId="19" xfId="0" applyNumberFormat="1" applyFont="1" applyBorder="1" applyAlignment="1" applyProtection="1">
      <alignment horizontal="center"/>
      <protection locked="0"/>
    </xf>
    <xf numFmtId="214" fontId="0" fillId="0" borderId="0" xfId="0" applyNumberFormat="1" applyFont="1" applyAlignment="1" applyProtection="1" quotePrefix="1">
      <alignment/>
      <protection locked="0"/>
    </xf>
    <xf numFmtId="0" fontId="0" fillId="33" borderId="12" xfId="0" applyFont="1" applyFill="1" applyBorder="1" applyAlignment="1">
      <alignment horizontal="right"/>
    </xf>
    <xf numFmtId="3" fontId="0" fillId="33" borderId="0" xfId="0" applyNumberFormat="1" applyFont="1" applyFill="1" applyBorder="1" applyAlignment="1" applyProtection="1">
      <alignment/>
      <protection locked="0"/>
    </xf>
    <xf numFmtId="0" fontId="6" fillId="0" borderId="0" xfId="0" applyFont="1" applyAlignment="1" applyProtection="1">
      <alignment horizontal="centerContinuous"/>
      <protection locked="0"/>
    </xf>
    <xf numFmtId="0" fontId="0" fillId="0" borderId="0" xfId="0" applyAlignment="1">
      <alignment horizontal="centerContinuous"/>
    </xf>
    <xf numFmtId="0" fontId="0" fillId="0" borderId="0" xfId="0" applyAlignment="1" applyProtection="1">
      <alignment horizontal="centerContinuous"/>
      <protection locked="0"/>
    </xf>
    <xf numFmtId="0" fontId="0" fillId="0" borderId="0" xfId="0" applyAlignment="1" applyProtection="1">
      <alignment/>
      <protection locked="0"/>
    </xf>
    <xf numFmtId="0" fontId="20" fillId="0" borderId="0" xfId="0" applyFont="1" applyAlignment="1" applyProtection="1">
      <alignment/>
      <protection locked="0"/>
    </xf>
    <xf numFmtId="0" fontId="20" fillId="0" borderId="0" xfId="0" applyFont="1" applyAlignment="1">
      <alignment/>
    </xf>
    <xf numFmtId="0" fontId="0" fillId="0" borderId="11"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20" fillId="0" borderId="15" xfId="0" applyFont="1" applyBorder="1" applyAlignment="1" applyProtection="1">
      <alignment horizontal="center"/>
      <protection locked="0"/>
    </xf>
    <xf numFmtId="0" fontId="0" fillId="0" borderId="10" xfId="0" applyFont="1" applyBorder="1" applyAlignment="1" applyProtection="1">
      <alignment/>
      <protection locked="0"/>
    </xf>
    <xf numFmtId="0" fontId="0" fillId="0" borderId="10" xfId="0" applyFont="1" applyBorder="1" applyAlignment="1" applyProtection="1">
      <alignment horizontal="center"/>
      <protection locked="0"/>
    </xf>
    <xf numFmtId="3" fontId="0" fillId="0" borderId="10" xfId="0" applyNumberFormat="1" applyFont="1" applyBorder="1" applyAlignment="1" applyProtection="1">
      <alignment/>
      <protection locked="0"/>
    </xf>
    <xf numFmtId="3" fontId="0" fillId="0" borderId="10" xfId="0" applyNumberFormat="1" applyFont="1" applyBorder="1" applyAlignment="1" applyProtection="1">
      <alignment horizontal="center"/>
      <protection locked="0"/>
    </xf>
    <xf numFmtId="3" fontId="0" fillId="0" borderId="10" xfId="0" applyNumberFormat="1" applyFont="1" applyFill="1" applyBorder="1" applyAlignment="1" applyProtection="1">
      <alignment/>
      <protection locked="0"/>
    </xf>
    <xf numFmtId="3" fontId="0" fillId="0" borderId="12" xfId="0" applyNumberFormat="1" applyFont="1" applyBorder="1" applyAlignment="1" applyProtection="1">
      <alignment/>
      <protection locked="0"/>
    </xf>
    <xf numFmtId="3" fontId="20" fillId="0" borderId="0" xfId="0" applyNumberFormat="1" applyFont="1" applyAlignment="1" applyProtection="1">
      <alignment/>
      <protection locked="0"/>
    </xf>
    <xf numFmtId="0" fontId="0" fillId="0" borderId="10" xfId="0" applyFont="1" applyBorder="1" applyAlignment="1" applyProtection="1" quotePrefix="1">
      <alignment horizontal="center"/>
      <protection locked="0"/>
    </xf>
    <xf numFmtId="3" fontId="0" fillId="0" borderId="22" xfId="0" applyNumberFormat="1" applyFont="1" applyBorder="1" applyAlignment="1" applyProtection="1">
      <alignment/>
      <protection locked="0"/>
    </xf>
    <xf numFmtId="3" fontId="0" fillId="0" borderId="22" xfId="0" applyNumberFormat="1" applyFont="1" applyBorder="1" applyAlignment="1" applyProtection="1">
      <alignment horizontal="center"/>
      <protection locked="0"/>
    </xf>
    <xf numFmtId="3" fontId="0" fillId="0" borderId="20" xfId="0" applyNumberFormat="1" applyFont="1" applyFill="1" applyBorder="1" applyAlignment="1" applyProtection="1">
      <alignment/>
      <protection locked="0"/>
    </xf>
    <xf numFmtId="3" fontId="0" fillId="0" borderId="20" xfId="0" applyNumberFormat="1" applyFont="1" applyBorder="1" applyAlignment="1" applyProtection="1">
      <alignment/>
      <protection locked="0"/>
    </xf>
    <xf numFmtId="3" fontId="0" fillId="0" borderId="20" xfId="0" applyNumberFormat="1" applyFont="1" applyBorder="1" applyAlignment="1" applyProtection="1">
      <alignment horizontal="right"/>
      <protection locked="0"/>
    </xf>
    <xf numFmtId="3" fontId="0" fillId="0" borderId="22" xfId="0" applyNumberFormat="1" applyFont="1" applyBorder="1" applyAlignment="1" applyProtection="1">
      <alignment horizontal="right"/>
      <protection locked="0"/>
    </xf>
    <xf numFmtId="0" fontId="5" fillId="0" borderId="10" xfId="0" applyFont="1" applyBorder="1" applyAlignment="1" applyProtection="1">
      <alignment/>
      <protection locked="0"/>
    </xf>
    <xf numFmtId="0" fontId="5" fillId="0" borderId="10" xfId="0" applyFont="1" applyBorder="1" applyAlignment="1" applyProtection="1">
      <alignment horizontal="center"/>
      <protection locked="0"/>
    </xf>
    <xf numFmtId="0" fontId="0" fillId="0" borderId="10" xfId="0" applyFont="1" applyBorder="1" applyAlignment="1" applyProtection="1">
      <alignment horizontal="center"/>
      <protection locked="0"/>
    </xf>
    <xf numFmtId="0" fontId="20" fillId="0" borderId="12" xfId="0" applyFont="1" applyBorder="1" applyAlignment="1" applyProtection="1">
      <alignment horizontal="center"/>
      <protection locked="0"/>
    </xf>
    <xf numFmtId="1" fontId="20" fillId="0" borderId="0" xfId="0" applyNumberFormat="1" applyFont="1" applyAlignment="1" applyProtection="1">
      <alignment/>
      <protection locked="0"/>
    </xf>
    <xf numFmtId="0" fontId="0" fillId="0" borderId="12" xfId="0" applyFont="1" applyBorder="1" applyAlignment="1" applyProtection="1">
      <alignment/>
      <protection locked="0"/>
    </xf>
    <xf numFmtId="0" fontId="0" fillId="0" borderId="12" xfId="0" applyFont="1" applyBorder="1" applyAlignment="1" applyProtection="1">
      <alignment horizontal="center"/>
      <protection locked="0"/>
    </xf>
    <xf numFmtId="0" fontId="0" fillId="0" borderId="22" xfId="0" applyFont="1" applyBorder="1" applyAlignment="1" applyProtection="1">
      <alignment/>
      <protection locked="0"/>
    </xf>
    <xf numFmtId="0" fontId="0" fillId="0" borderId="22" xfId="0" applyFont="1" applyBorder="1" applyAlignment="1" applyProtection="1">
      <alignment horizontal="center"/>
      <protection locked="0"/>
    </xf>
    <xf numFmtId="0" fontId="0" fillId="0" borderId="14" xfId="0" applyFont="1" applyBorder="1" applyAlignment="1" applyProtection="1">
      <alignment/>
      <protection locked="0"/>
    </xf>
    <xf numFmtId="0" fontId="0" fillId="0" borderId="13" xfId="0" applyFont="1" applyBorder="1" applyAlignment="1" applyProtection="1">
      <alignment/>
      <protection locked="0"/>
    </xf>
    <xf numFmtId="3" fontId="0" fillId="0" borderId="13" xfId="0" applyNumberFormat="1" applyFont="1" applyBorder="1" applyAlignment="1" applyProtection="1">
      <alignment/>
      <protection locked="0"/>
    </xf>
    <xf numFmtId="3" fontId="20" fillId="0" borderId="13" xfId="0" applyNumberFormat="1" applyFont="1" applyBorder="1" applyAlignment="1" applyProtection="1">
      <alignment/>
      <protection locked="0"/>
    </xf>
    <xf numFmtId="0" fontId="0" fillId="0" borderId="0" xfId="0" applyFont="1" applyAlignment="1" applyProtection="1">
      <alignment/>
      <protection locked="0"/>
    </xf>
    <xf numFmtId="3" fontId="0" fillId="0" borderId="0" xfId="0" applyNumberFormat="1" applyFont="1" applyAlignment="1" applyProtection="1">
      <alignment/>
      <protection locked="0"/>
    </xf>
    <xf numFmtId="3" fontId="0" fillId="0" borderId="0" xfId="0" applyNumberFormat="1" applyFont="1" applyBorder="1" applyAlignment="1" applyProtection="1">
      <alignment/>
      <protection locked="0"/>
    </xf>
    <xf numFmtId="3" fontId="20" fillId="0" borderId="16" xfId="0" applyNumberFormat="1" applyFont="1" applyBorder="1" applyAlignment="1" applyProtection="1">
      <alignment/>
      <protection locked="0"/>
    </xf>
    <xf numFmtId="3" fontId="20" fillId="0" borderId="10" xfId="0" applyNumberFormat="1" applyFont="1" applyBorder="1" applyAlignment="1" applyProtection="1">
      <alignment/>
      <protection locked="0"/>
    </xf>
    <xf numFmtId="0" fontId="20" fillId="0" borderId="10" xfId="0" applyFont="1" applyBorder="1" applyAlignment="1" applyProtection="1">
      <alignment horizontal="center"/>
      <protection locked="0"/>
    </xf>
    <xf numFmtId="3" fontId="20" fillId="0" borderId="12" xfId="0" applyNumberFormat="1" applyFont="1" applyBorder="1" applyAlignment="1" applyProtection="1">
      <alignment/>
      <protection locked="0"/>
    </xf>
    <xf numFmtId="3" fontId="20" fillId="0" borderId="0" xfId="0" applyNumberFormat="1" applyFont="1" applyBorder="1" applyAlignment="1" applyProtection="1">
      <alignment/>
      <protection locked="0"/>
    </xf>
    <xf numFmtId="0" fontId="6" fillId="0" borderId="0" xfId="0" applyFont="1" applyAlignment="1">
      <alignment/>
    </xf>
    <xf numFmtId="0" fontId="20" fillId="0" borderId="0" xfId="0" applyNumberFormat="1" applyFont="1" applyAlignment="1" applyProtection="1">
      <alignment/>
      <protection locked="0"/>
    </xf>
    <xf numFmtId="0" fontId="20" fillId="0" borderId="11" xfId="0" applyNumberFormat="1" applyFont="1" applyBorder="1" applyAlignment="1" applyProtection="1">
      <alignment/>
      <protection locked="0"/>
    </xf>
    <xf numFmtId="0" fontId="24" fillId="0" borderId="11" xfId="0" applyNumberFormat="1" applyFont="1" applyBorder="1" applyAlignment="1" applyProtection="1">
      <alignment/>
      <protection locked="0"/>
    </xf>
    <xf numFmtId="0" fontId="20" fillId="0" borderId="13" xfId="0" applyNumberFormat="1" applyFont="1" applyBorder="1" applyAlignment="1" applyProtection="1">
      <alignment/>
      <protection locked="0"/>
    </xf>
    <xf numFmtId="0" fontId="20" fillId="0" borderId="23" xfId="0" applyNumberFormat="1" applyFont="1" applyBorder="1" applyAlignment="1" applyProtection="1">
      <alignment/>
      <protection locked="0"/>
    </xf>
    <xf numFmtId="0" fontId="20" fillId="0" borderId="13" xfId="0" applyNumberFormat="1" applyFont="1" applyBorder="1" applyAlignment="1" applyProtection="1">
      <alignment/>
      <protection locked="0"/>
    </xf>
    <xf numFmtId="0" fontId="20" fillId="0" borderId="10" xfId="0" applyNumberFormat="1" applyFont="1" applyBorder="1" applyAlignment="1" applyProtection="1">
      <alignment/>
      <protection locked="0"/>
    </xf>
    <xf numFmtId="0" fontId="20" fillId="0" borderId="11" xfId="0" applyNumberFormat="1" applyFont="1" applyBorder="1" applyAlignment="1" applyProtection="1">
      <alignment/>
      <protection locked="0"/>
    </xf>
    <xf numFmtId="0" fontId="20" fillId="0" borderId="10" xfId="0" applyNumberFormat="1" applyFont="1" applyBorder="1" applyAlignment="1" applyProtection="1">
      <alignment horizontal="center"/>
      <protection locked="0"/>
    </xf>
    <xf numFmtId="0" fontId="20" fillId="0" borderId="11" xfId="0" applyNumberFormat="1" applyFont="1" applyBorder="1" applyAlignment="1" applyProtection="1">
      <alignment horizontal="center"/>
      <protection locked="0"/>
    </xf>
    <xf numFmtId="0" fontId="20" fillId="0" borderId="16" xfId="0" applyNumberFormat="1" applyFont="1" applyBorder="1" applyAlignment="1" applyProtection="1">
      <alignment horizontal="center"/>
      <protection locked="0"/>
    </xf>
    <xf numFmtId="0" fontId="25" fillId="0" borderId="11" xfId="0" applyNumberFormat="1" applyFont="1" applyBorder="1" applyAlignment="1" applyProtection="1">
      <alignment horizontal="center"/>
      <protection locked="0"/>
    </xf>
    <xf numFmtId="0" fontId="20" fillId="0" borderId="11" xfId="0" applyNumberFormat="1" applyFont="1" applyBorder="1" applyAlignment="1" applyProtection="1">
      <alignment horizontal="center" shrinkToFit="1"/>
      <protection locked="0"/>
    </xf>
    <xf numFmtId="0" fontId="20" fillId="0" borderId="14" xfId="0" applyNumberFormat="1" applyFont="1" applyBorder="1" applyAlignment="1" applyProtection="1">
      <alignment/>
      <protection locked="0"/>
    </xf>
    <xf numFmtId="0" fontId="20" fillId="0" borderId="14" xfId="0" applyNumberFormat="1" applyFont="1" applyBorder="1" applyAlignment="1" applyProtection="1">
      <alignment horizontal="center"/>
      <protection locked="0"/>
    </xf>
    <xf numFmtId="0" fontId="20" fillId="0" borderId="15" xfId="0" applyNumberFormat="1" applyFont="1" applyBorder="1" applyAlignment="1" applyProtection="1">
      <alignment horizontal="center"/>
      <protection locked="0"/>
    </xf>
    <xf numFmtId="0" fontId="25" fillId="0" borderId="14" xfId="0" applyNumberFormat="1" applyFont="1" applyBorder="1" applyAlignment="1" applyProtection="1">
      <alignment horizontal="center"/>
      <protection locked="0"/>
    </xf>
    <xf numFmtId="0" fontId="20" fillId="0" borderId="14" xfId="0" applyNumberFormat="1" applyFont="1" applyBorder="1" applyAlignment="1" applyProtection="1">
      <alignment horizontal="center" shrinkToFit="1"/>
      <protection locked="0"/>
    </xf>
    <xf numFmtId="0" fontId="21" fillId="0" borderId="10" xfId="0" applyFont="1" applyBorder="1" applyAlignment="1" applyProtection="1" quotePrefix="1">
      <alignment horizontal="center"/>
      <protection locked="0"/>
    </xf>
    <xf numFmtId="3" fontId="20" fillId="0" borderId="10" xfId="0" applyNumberFormat="1" applyFont="1" applyBorder="1" applyAlignment="1" applyProtection="1">
      <alignment horizontal="center"/>
      <protection locked="0"/>
    </xf>
    <xf numFmtId="0" fontId="21" fillId="0" borderId="10" xfId="0" applyNumberFormat="1" applyFont="1" applyBorder="1" applyAlignment="1" applyProtection="1" quotePrefix="1">
      <alignment horizontal="center"/>
      <protection locked="0"/>
    </xf>
    <xf numFmtId="3" fontId="20" fillId="0" borderId="24" xfId="0" applyNumberFormat="1" applyFont="1" applyBorder="1" applyAlignment="1" applyProtection="1">
      <alignment/>
      <protection locked="0"/>
    </xf>
    <xf numFmtId="3" fontId="20" fillId="0" borderId="20" xfId="0" applyNumberFormat="1" applyFont="1" applyBorder="1" applyAlignment="1" applyProtection="1">
      <alignment/>
      <protection locked="0"/>
    </xf>
    <xf numFmtId="3" fontId="20" fillId="0" borderId="22" xfId="0" applyNumberFormat="1" applyFont="1" applyBorder="1" applyAlignment="1" applyProtection="1">
      <alignment/>
      <protection locked="0"/>
    </xf>
    <xf numFmtId="3" fontId="20" fillId="0" borderId="10" xfId="0" applyNumberFormat="1" applyFont="1" applyBorder="1" applyAlignment="1" applyProtection="1">
      <alignment horizontal="right"/>
      <protection locked="0"/>
    </xf>
    <xf numFmtId="0" fontId="23" fillId="0" borderId="10" xfId="0" applyNumberFormat="1" applyFont="1" applyBorder="1" applyAlignment="1" applyProtection="1">
      <alignment/>
      <protection locked="0"/>
    </xf>
    <xf numFmtId="3" fontId="23" fillId="0" borderId="12" xfId="0" applyNumberFormat="1" applyFont="1" applyBorder="1" applyAlignment="1" applyProtection="1">
      <alignment/>
      <protection locked="0"/>
    </xf>
    <xf numFmtId="0" fontId="22" fillId="0" borderId="10" xfId="0" applyNumberFormat="1" applyFont="1" applyBorder="1" applyAlignment="1" applyProtection="1">
      <alignment horizontal="center"/>
      <protection locked="0"/>
    </xf>
    <xf numFmtId="0" fontId="20" fillId="0" borderId="10" xfId="0" applyFont="1" applyBorder="1" applyAlignment="1" applyProtection="1">
      <alignment/>
      <protection locked="0"/>
    </xf>
    <xf numFmtId="0" fontId="20" fillId="0" borderId="25" xfId="0" applyFont="1" applyBorder="1" applyAlignment="1" applyProtection="1">
      <alignment/>
      <protection locked="0"/>
    </xf>
    <xf numFmtId="0" fontId="20" fillId="0" borderId="25" xfId="0" applyFont="1" applyBorder="1" applyAlignment="1" applyProtection="1">
      <alignment horizontal="center"/>
      <protection locked="0"/>
    </xf>
    <xf numFmtId="0" fontId="20" fillId="0" borderId="14" xfId="0" applyFont="1" applyBorder="1" applyAlignment="1" applyProtection="1">
      <alignment/>
      <protection locked="0"/>
    </xf>
    <xf numFmtId="0" fontId="20" fillId="0" borderId="14" xfId="0" applyFont="1" applyBorder="1" applyAlignment="1" applyProtection="1">
      <alignment horizontal="center"/>
      <protection locked="0"/>
    </xf>
    <xf numFmtId="3" fontId="20" fillId="0" borderId="26" xfId="0" applyNumberFormat="1" applyFont="1" applyBorder="1" applyAlignment="1" applyProtection="1">
      <alignment/>
      <protection locked="0"/>
    </xf>
    <xf numFmtId="3" fontId="0" fillId="0" borderId="0" xfId="0" applyNumberFormat="1" applyAlignment="1" applyProtection="1">
      <alignment/>
      <protection locked="0"/>
    </xf>
    <xf numFmtId="0" fontId="20" fillId="0" borderId="0" xfId="0" applyNumberFormat="1" applyFont="1" applyFill="1" applyBorder="1" applyAlignment="1" applyProtection="1">
      <alignment/>
      <protection locked="0"/>
    </xf>
    <xf numFmtId="1" fontId="0" fillId="0" borderId="0" xfId="0" applyNumberFormat="1" applyAlignment="1" applyProtection="1">
      <alignment/>
      <protection locked="0"/>
    </xf>
    <xf numFmtId="0" fontId="6" fillId="0" borderId="0" xfId="0" applyNumberFormat="1" applyFont="1" applyAlignment="1" applyProtection="1">
      <alignment/>
      <protection locked="0"/>
    </xf>
    <xf numFmtId="0" fontId="0" fillId="0" borderId="0" xfId="0" applyFont="1" applyBorder="1" applyAlignment="1" applyProtection="1">
      <alignment/>
      <protection locked="0"/>
    </xf>
    <xf numFmtId="2" fontId="26" fillId="33" borderId="0" xfId="0" applyNumberFormat="1" applyFont="1" applyFill="1" applyAlignment="1" applyProtection="1">
      <alignment horizontal="left"/>
      <protection locked="0"/>
    </xf>
    <xf numFmtId="0" fontId="0" fillId="0" borderId="27" xfId="0" applyFont="1" applyBorder="1" applyAlignment="1" applyProtection="1">
      <alignment horizontal="center"/>
      <protection locked="0"/>
    </xf>
    <xf numFmtId="2" fontId="0" fillId="33" borderId="27" xfId="0" applyNumberFormat="1" applyFont="1" applyFill="1" applyBorder="1" applyAlignment="1" applyProtection="1">
      <alignment horizontal="center"/>
      <protection locked="0"/>
    </xf>
    <xf numFmtId="3" fontId="0" fillId="0" borderId="11" xfId="0" applyNumberFormat="1" applyFont="1" applyBorder="1" applyAlignment="1" applyProtection="1">
      <alignment horizontal="center"/>
      <protection locked="0"/>
    </xf>
    <xf numFmtId="0" fontId="27" fillId="0" borderId="10" xfId="0" applyFont="1" applyBorder="1" applyAlignment="1" applyProtection="1" quotePrefix="1">
      <alignment horizontal="center"/>
      <protection locked="0"/>
    </xf>
    <xf numFmtId="229" fontId="0" fillId="33" borderId="12" xfId="0" applyNumberFormat="1" applyFont="1" applyFill="1" applyBorder="1" applyAlignment="1" applyProtection="1">
      <alignment/>
      <protection locked="0"/>
    </xf>
    <xf numFmtId="3" fontId="0" fillId="33" borderId="22" xfId="0" applyNumberFormat="1" applyFont="1" applyFill="1" applyBorder="1" applyAlignment="1" applyProtection="1">
      <alignment/>
      <protection locked="0"/>
    </xf>
    <xf numFmtId="3" fontId="0" fillId="0" borderId="12" xfId="0" applyNumberFormat="1" applyFont="1" applyBorder="1" applyAlignment="1" applyProtection="1">
      <alignment horizontal="center"/>
      <protection locked="0"/>
    </xf>
    <xf numFmtId="0" fontId="28" fillId="0" borderId="19" xfId="0" applyFont="1" applyBorder="1" applyAlignment="1" applyProtection="1">
      <alignment horizontal="center"/>
      <protection locked="0"/>
    </xf>
    <xf numFmtId="3" fontId="0" fillId="0" borderId="10" xfId="0" applyNumberFormat="1" applyFont="1" applyBorder="1" applyAlignment="1" applyProtection="1">
      <alignment horizontal="right"/>
      <protection locked="0"/>
    </xf>
    <xf numFmtId="229" fontId="0" fillId="33" borderId="10" xfId="0" applyNumberFormat="1" applyFont="1" applyFill="1" applyBorder="1" applyAlignment="1" applyProtection="1">
      <alignment/>
      <protection locked="0"/>
    </xf>
    <xf numFmtId="229" fontId="0" fillId="33" borderId="12" xfId="0" applyNumberFormat="1" applyFont="1" applyFill="1" applyBorder="1" applyAlignment="1">
      <alignment horizontal="right"/>
    </xf>
    <xf numFmtId="3" fontId="0" fillId="33" borderId="12" xfId="0" applyNumberFormat="1" applyFont="1" applyFill="1" applyBorder="1" applyAlignment="1" applyProtection="1">
      <alignment horizontal="right"/>
      <protection locked="0"/>
    </xf>
    <xf numFmtId="0" fontId="0" fillId="33" borderId="12" xfId="0" applyFont="1" applyFill="1" applyBorder="1" applyAlignment="1" applyProtection="1">
      <alignment horizontal="center"/>
      <protection locked="0"/>
    </xf>
    <xf numFmtId="3" fontId="0" fillId="0" borderId="12" xfId="0" applyNumberFormat="1" applyFont="1" applyBorder="1" applyAlignment="1" applyProtection="1">
      <alignment horizontal="right"/>
      <protection locked="0"/>
    </xf>
    <xf numFmtId="3" fontId="0" fillId="33" borderId="13" xfId="0" applyNumberFormat="1" applyFont="1" applyFill="1" applyBorder="1" applyAlignment="1" applyProtection="1">
      <alignment/>
      <protection locked="0"/>
    </xf>
    <xf numFmtId="229" fontId="0" fillId="33" borderId="13" xfId="0" applyNumberFormat="1" applyFont="1" applyFill="1" applyBorder="1" applyAlignment="1" applyProtection="1">
      <alignment/>
      <protection locked="0"/>
    </xf>
    <xf numFmtId="3" fontId="0" fillId="0" borderId="14" xfId="0" applyNumberFormat="1" applyFont="1" applyBorder="1" applyAlignment="1" applyProtection="1">
      <alignment/>
      <protection locked="0"/>
    </xf>
    <xf numFmtId="229" fontId="0" fillId="33" borderId="15" xfId="0" applyNumberFormat="1" applyFont="1" applyFill="1" applyBorder="1" applyAlignment="1" applyProtection="1">
      <alignment/>
      <protection locked="0"/>
    </xf>
    <xf numFmtId="3" fontId="0" fillId="33" borderId="0" xfId="0" applyNumberFormat="1" applyFont="1" applyFill="1" applyAlignment="1" applyProtection="1">
      <alignment/>
      <protection locked="0"/>
    </xf>
    <xf numFmtId="2" fontId="0" fillId="0" borderId="0" xfId="0" applyNumberFormat="1" applyFont="1" applyAlignment="1" applyProtection="1">
      <alignment/>
      <protection locked="0"/>
    </xf>
    <xf numFmtId="2" fontId="0" fillId="0" borderId="0" xfId="0" applyNumberFormat="1" applyFont="1" applyAlignment="1" applyProtection="1">
      <alignment horizontal="left"/>
      <protection locked="0"/>
    </xf>
    <xf numFmtId="0" fontId="6" fillId="0" borderId="0" xfId="0" applyNumberFormat="1" applyFont="1" applyAlignment="1" applyProtection="1">
      <alignment horizontal="centerContinuous"/>
      <protection locked="0"/>
    </xf>
    <xf numFmtId="0" fontId="0" fillId="0" borderId="0" xfId="0" applyNumberFormat="1" applyAlignment="1" applyProtection="1">
      <alignment horizontal="centerContinuous"/>
      <protection locked="0"/>
    </xf>
    <xf numFmtId="0" fontId="0" fillId="0" borderId="11" xfId="0" applyNumberFormat="1" applyBorder="1" applyAlignment="1" applyProtection="1">
      <alignment/>
      <protection locked="0"/>
    </xf>
    <xf numFmtId="0" fontId="0" fillId="0" borderId="11" xfId="0" applyNumberFormat="1" applyBorder="1" applyAlignment="1" applyProtection="1">
      <alignment horizontal="center"/>
      <protection locked="0"/>
    </xf>
    <xf numFmtId="0" fontId="0" fillId="0" borderId="11" xfId="0" applyNumberFormat="1" applyBorder="1" applyAlignment="1" applyProtection="1">
      <alignment horizontal="centerContinuous"/>
      <protection locked="0"/>
    </xf>
    <xf numFmtId="0" fontId="0" fillId="0" borderId="13" xfId="0" applyNumberFormat="1" applyBorder="1" applyAlignment="1" applyProtection="1">
      <alignment horizontal="centerContinuous"/>
      <protection locked="0"/>
    </xf>
    <xf numFmtId="0" fontId="0" fillId="0" borderId="16" xfId="0" applyNumberFormat="1" applyBorder="1" applyAlignment="1" applyProtection="1">
      <alignment horizontal="center"/>
      <protection locked="0"/>
    </xf>
    <xf numFmtId="0" fontId="0" fillId="0" borderId="10" xfId="0" applyNumberFormat="1" applyBorder="1" applyAlignment="1" applyProtection="1">
      <alignment/>
      <protection locked="0"/>
    </xf>
    <xf numFmtId="0" fontId="0" fillId="0" borderId="10" xfId="0" applyNumberFormat="1" applyBorder="1" applyAlignment="1" applyProtection="1">
      <alignment horizontal="center"/>
      <protection locked="0"/>
    </xf>
    <xf numFmtId="0" fontId="0" fillId="0" borderId="0" xfId="0" applyNumberFormat="1" applyAlignment="1" applyProtection="1">
      <alignment horizontal="right"/>
      <protection locked="0"/>
    </xf>
    <xf numFmtId="0" fontId="0" fillId="0" borderId="12" xfId="0" applyNumberFormat="1" applyBorder="1" applyAlignment="1" applyProtection="1">
      <alignment horizontal="center"/>
      <protection locked="0"/>
    </xf>
    <xf numFmtId="0" fontId="0" fillId="0" borderId="28" xfId="0" applyNumberFormat="1" applyBorder="1" applyAlignment="1" applyProtection="1">
      <alignment horizontal="center"/>
      <protection locked="0"/>
    </xf>
    <xf numFmtId="0" fontId="0" fillId="0" borderId="14" xfId="0" applyNumberFormat="1" applyBorder="1" applyAlignment="1" applyProtection="1">
      <alignment horizontal="center"/>
      <protection locked="0"/>
    </xf>
    <xf numFmtId="0" fontId="0" fillId="0" borderId="14" xfId="0" applyNumberFormat="1" applyBorder="1" applyAlignment="1" applyProtection="1">
      <alignment horizontal="right"/>
      <protection locked="0"/>
    </xf>
    <xf numFmtId="0" fontId="0" fillId="0" borderId="15" xfId="0" applyNumberFormat="1" applyBorder="1" applyAlignment="1" applyProtection="1">
      <alignment horizontal="right"/>
      <protection locked="0"/>
    </xf>
    <xf numFmtId="0" fontId="0" fillId="0" borderId="16" xfId="0" applyBorder="1" applyAlignment="1" applyProtection="1">
      <alignment horizontal="center"/>
      <protection locked="0"/>
    </xf>
    <xf numFmtId="3" fontId="0" fillId="0" borderId="10" xfId="0" applyNumberFormat="1" applyBorder="1" applyAlignment="1" applyProtection="1">
      <alignment/>
      <protection locked="0"/>
    </xf>
    <xf numFmtId="2" fontId="0" fillId="0" borderId="12" xfId="0" applyNumberFormat="1" applyBorder="1" applyAlignment="1" applyProtection="1">
      <alignment/>
      <protection locked="0"/>
    </xf>
    <xf numFmtId="0" fontId="0" fillId="0" borderId="10" xfId="0" applyBorder="1" applyAlignment="1" applyProtection="1" quotePrefix="1">
      <alignment horizontal="center"/>
      <protection locked="0"/>
    </xf>
    <xf numFmtId="215" fontId="0" fillId="0" borderId="10" xfId="0" applyNumberFormat="1" applyBorder="1" applyAlignment="1" applyProtection="1">
      <alignment/>
      <protection locked="0"/>
    </xf>
    <xf numFmtId="3" fontId="0" fillId="0" borderId="12" xfId="0" applyNumberFormat="1" applyBorder="1" applyAlignment="1" applyProtection="1">
      <alignment/>
      <protection locked="0"/>
    </xf>
    <xf numFmtId="0" fontId="0" fillId="0" borderId="0" xfId="0" applyBorder="1" applyAlignment="1">
      <alignment/>
    </xf>
    <xf numFmtId="3" fontId="0" fillId="0" borderId="0" xfId="0" applyNumberFormat="1" applyBorder="1" applyAlignment="1" applyProtection="1">
      <alignment/>
      <protection locked="0"/>
    </xf>
    <xf numFmtId="3" fontId="0" fillId="0" borderId="0" xfId="0" applyNumberFormat="1" applyAlignment="1">
      <alignment/>
    </xf>
    <xf numFmtId="3" fontId="0" fillId="0" borderId="16" xfId="0" applyNumberFormat="1" applyBorder="1" applyAlignment="1" applyProtection="1">
      <alignment/>
      <protection locked="0"/>
    </xf>
    <xf numFmtId="3" fontId="0" fillId="0" borderId="13" xfId="0" applyNumberFormat="1" applyBorder="1" applyAlignment="1" applyProtection="1">
      <alignment/>
      <protection locked="0"/>
    </xf>
    <xf numFmtId="3" fontId="0" fillId="0" borderId="22" xfId="0" applyNumberFormat="1" applyBorder="1" applyAlignment="1" applyProtection="1">
      <alignment/>
      <protection locked="0"/>
    </xf>
    <xf numFmtId="3" fontId="0" fillId="0" borderId="20" xfId="0" applyNumberFormat="1" applyBorder="1" applyAlignment="1" applyProtection="1">
      <alignment/>
      <protection locked="0"/>
    </xf>
    <xf numFmtId="2" fontId="0" fillId="0" borderId="22" xfId="0" applyNumberFormat="1" applyBorder="1" applyAlignment="1" applyProtection="1">
      <alignment/>
      <protection locked="0"/>
    </xf>
    <xf numFmtId="0" fontId="5" fillId="0" borderId="19" xfId="0" applyNumberFormat="1" applyFont="1" applyBorder="1" applyAlignment="1" applyProtection="1">
      <alignment horizontal="center"/>
      <protection locked="0"/>
    </xf>
    <xf numFmtId="0" fontId="0" fillId="0" borderId="12" xfId="0" applyBorder="1" applyAlignment="1">
      <alignment/>
    </xf>
    <xf numFmtId="0" fontId="0" fillId="0" borderId="10" xfId="0" applyNumberFormat="1" applyBorder="1" applyAlignment="1" applyProtection="1" quotePrefix="1">
      <alignment horizontal="center"/>
      <protection locked="0"/>
    </xf>
    <xf numFmtId="220" fontId="29" fillId="0" borderId="0" xfId="0" applyNumberFormat="1" applyFont="1" applyFill="1" applyBorder="1" applyAlignment="1" applyProtection="1">
      <alignment horizontal="right"/>
      <protection locked="0"/>
    </xf>
    <xf numFmtId="0" fontId="0" fillId="0" borderId="12" xfId="0" applyNumberFormat="1" applyBorder="1" applyAlignment="1" applyProtection="1">
      <alignment/>
      <protection locked="0"/>
    </xf>
    <xf numFmtId="0" fontId="0" fillId="0" borderId="14" xfId="0" applyNumberFormat="1" applyBorder="1" applyAlignment="1" applyProtection="1">
      <alignment/>
      <protection locked="0"/>
    </xf>
    <xf numFmtId="0" fontId="0" fillId="0" borderId="13" xfId="0" applyNumberFormat="1" applyBorder="1" applyAlignment="1" applyProtection="1">
      <alignment/>
      <protection locked="0"/>
    </xf>
    <xf numFmtId="0" fontId="0" fillId="0" borderId="0" xfId="0" applyNumberFormat="1" applyAlignment="1" applyProtection="1">
      <alignment horizontal="left"/>
      <protection locked="0"/>
    </xf>
    <xf numFmtId="0" fontId="0" fillId="0" borderId="0" xfId="0" applyNumberFormat="1" applyBorder="1" applyAlignment="1" applyProtection="1">
      <alignment/>
      <protection locked="0"/>
    </xf>
    <xf numFmtId="0" fontId="0" fillId="0" borderId="0" xfId="0" applyNumberFormat="1" applyBorder="1" applyAlignment="1" applyProtection="1">
      <alignment horizontal="center"/>
      <protection locked="0"/>
    </xf>
    <xf numFmtId="0" fontId="0" fillId="0" borderId="0" xfId="64" applyNumberFormat="1" applyFont="1" applyProtection="1">
      <alignment vertical="center"/>
      <protection locked="0"/>
    </xf>
    <xf numFmtId="0" fontId="6" fillId="33" borderId="0" xfId="64" applyNumberFormat="1" applyFont="1" applyFill="1" applyProtection="1">
      <alignment vertical="center"/>
      <protection locked="0"/>
    </xf>
    <xf numFmtId="0" fontId="0" fillId="33" borderId="0" xfId="64" applyFont="1" applyFill="1">
      <alignment vertical="center"/>
      <protection/>
    </xf>
    <xf numFmtId="0" fontId="0" fillId="33" borderId="0" xfId="64" applyNumberFormat="1" applyFont="1" applyFill="1" applyProtection="1">
      <alignment vertical="center"/>
      <protection locked="0"/>
    </xf>
    <xf numFmtId="0" fontId="0" fillId="0" borderId="0" xfId="64" applyFont="1">
      <alignment vertical="center"/>
      <protection/>
    </xf>
    <xf numFmtId="0" fontId="0" fillId="0" borderId="11" xfId="64" applyNumberFormat="1" applyFont="1" applyBorder="1" applyProtection="1">
      <alignment vertical="center"/>
      <protection locked="0"/>
    </xf>
    <xf numFmtId="0" fontId="0" fillId="0" borderId="11" xfId="64" applyNumberFormat="1" applyFont="1" applyBorder="1" applyAlignment="1" applyProtection="1">
      <alignment horizontal="center"/>
      <protection locked="0"/>
    </xf>
    <xf numFmtId="0" fontId="0" fillId="33" borderId="11" xfId="64" applyNumberFormat="1" applyFont="1" applyFill="1" applyBorder="1" applyAlignment="1" applyProtection="1">
      <alignment horizontal="centerContinuous"/>
      <protection locked="0"/>
    </xf>
    <xf numFmtId="0" fontId="0" fillId="33" borderId="13" xfId="64" applyNumberFormat="1" applyFont="1" applyFill="1" applyBorder="1" applyAlignment="1" applyProtection="1">
      <alignment horizontal="centerContinuous"/>
      <protection locked="0"/>
    </xf>
    <xf numFmtId="0" fontId="0" fillId="33" borderId="28" xfId="64" applyNumberFormat="1" applyFont="1" applyFill="1" applyBorder="1" applyAlignment="1" applyProtection="1" quotePrefix="1">
      <alignment horizontal="centerContinuous"/>
      <protection locked="0"/>
    </xf>
    <xf numFmtId="0" fontId="0" fillId="33" borderId="29" xfId="64" applyNumberFormat="1" applyFont="1" applyFill="1" applyBorder="1" applyAlignment="1" applyProtection="1">
      <alignment horizontal="centerContinuous"/>
      <protection locked="0"/>
    </xf>
    <xf numFmtId="0" fontId="0" fillId="0" borderId="10" xfId="64" applyNumberFormat="1" applyFont="1" applyBorder="1" applyProtection="1">
      <alignment vertical="center"/>
      <protection locked="0"/>
    </xf>
    <xf numFmtId="0" fontId="0" fillId="0" borderId="10" xfId="64" applyNumberFormat="1" applyFont="1" applyBorder="1" applyAlignment="1" applyProtection="1">
      <alignment horizontal="center"/>
      <protection locked="0"/>
    </xf>
    <xf numFmtId="0" fontId="0" fillId="0" borderId="11" xfId="64" applyNumberFormat="1" applyFont="1" applyFill="1" applyBorder="1" applyAlignment="1" applyProtection="1">
      <alignment horizontal="center"/>
      <protection locked="0"/>
    </xf>
    <xf numFmtId="0" fontId="0" fillId="33" borderId="11" xfId="64" applyNumberFormat="1" applyFont="1" applyFill="1" applyBorder="1" applyAlignment="1" applyProtection="1">
      <alignment horizontal="center"/>
      <protection locked="0"/>
    </xf>
    <xf numFmtId="0" fontId="0" fillId="0" borderId="16" xfId="64" applyNumberFormat="1" applyFont="1" applyFill="1" applyBorder="1" applyAlignment="1" applyProtection="1">
      <alignment horizontal="center"/>
      <protection locked="0"/>
    </xf>
    <xf numFmtId="0" fontId="0" fillId="0" borderId="24" xfId="64" applyNumberFormat="1" applyFont="1" applyBorder="1" applyProtection="1">
      <alignment vertical="center"/>
      <protection locked="0"/>
    </xf>
    <xf numFmtId="0" fontId="0" fillId="33" borderId="11" xfId="64" applyNumberFormat="1" applyFont="1" applyFill="1" applyBorder="1" applyAlignment="1" applyProtection="1">
      <alignment horizontal="right"/>
      <protection locked="0"/>
    </xf>
    <xf numFmtId="0" fontId="0" fillId="33" borderId="16" xfId="64" applyNumberFormat="1" applyFont="1" applyFill="1" applyBorder="1" applyAlignment="1" applyProtection="1">
      <alignment horizontal="right"/>
      <protection locked="0"/>
    </xf>
    <xf numFmtId="0" fontId="0" fillId="0" borderId="12" xfId="64" applyFont="1" applyBorder="1" applyAlignment="1" applyProtection="1">
      <alignment horizontal="center"/>
      <protection locked="0"/>
    </xf>
    <xf numFmtId="3" fontId="0" fillId="33" borderId="10" xfId="64" applyNumberFormat="1" applyFont="1" applyFill="1" applyBorder="1" applyProtection="1">
      <alignment vertical="center"/>
      <protection locked="0"/>
    </xf>
    <xf numFmtId="3" fontId="0" fillId="33" borderId="12" xfId="64" applyNumberFormat="1" applyFont="1" applyFill="1" applyBorder="1" applyProtection="1">
      <alignment vertical="center"/>
      <protection locked="0"/>
    </xf>
    <xf numFmtId="3" fontId="0" fillId="33" borderId="10" xfId="64" applyNumberFormat="1" applyFont="1" applyFill="1" applyBorder="1" applyAlignment="1" applyProtection="1">
      <alignment horizontal="right"/>
      <protection locked="0"/>
    </xf>
    <xf numFmtId="0" fontId="10" fillId="0" borderId="10" xfId="64" applyNumberFormat="1" applyFont="1" applyBorder="1" applyAlignment="1" applyProtection="1" quotePrefix="1">
      <alignment horizontal="center"/>
      <protection locked="0"/>
    </xf>
    <xf numFmtId="3" fontId="0" fillId="0" borderId="24" xfId="64" applyNumberFormat="1" applyFont="1" applyBorder="1" applyProtection="1">
      <alignment vertical="center"/>
      <protection locked="0"/>
    </xf>
    <xf numFmtId="3" fontId="0" fillId="0" borderId="10" xfId="64" applyNumberFormat="1" applyFont="1" applyBorder="1" applyProtection="1">
      <alignment vertical="center"/>
      <protection locked="0"/>
    </xf>
    <xf numFmtId="3" fontId="0" fillId="0" borderId="0" xfId="64" applyNumberFormat="1" applyFont="1" applyProtection="1">
      <alignment vertical="center"/>
      <protection locked="0"/>
    </xf>
    <xf numFmtId="0" fontId="0" fillId="0" borderId="12" xfId="64" applyFont="1" applyBorder="1" applyAlignment="1" applyProtection="1" quotePrefix="1">
      <alignment horizontal="center"/>
      <protection locked="0"/>
    </xf>
    <xf numFmtId="0" fontId="0" fillId="0" borderId="12" xfId="64" applyFont="1" applyBorder="1">
      <alignment vertical="center"/>
      <protection/>
    </xf>
    <xf numFmtId="0" fontId="0" fillId="0" borderId="10" xfId="64" applyFont="1" applyBorder="1">
      <alignment vertical="center"/>
      <protection/>
    </xf>
    <xf numFmtId="3" fontId="0" fillId="33" borderId="22" xfId="64" applyNumberFormat="1" applyFont="1" applyFill="1" applyBorder="1" applyProtection="1">
      <alignment vertical="center"/>
      <protection locked="0"/>
    </xf>
    <xf numFmtId="0" fontId="23" fillId="0" borderId="19" xfId="64" applyNumberFormat="1" applyFont="1" applyBorder="1" applyAlignment="1" applyProtection="1">
      <alignment horizontal="center"/>
      <protection locked="0"/>
    </xf>
    <xf numFmtId="0" fontId="0" fillId="0" borderId="10" xfId="64" applyNumberFormat="1" applyFont="1" applyBorder="1" applyAlignment="1" applyProtection="1" quotePrefix="1">
      <alignment horizontal="center"/>
      <protection locked="0"/>
    </xf>
    <xf numFmtId="3" fontId="26" fillId="0" borderId="12" xfId="64" applyNumberFormat="1" applyFont="1" applyBorder="1">
      <alignment vertical="center"/>
      <protection/>
    </xf>
    <xf numFmtId="3" fontId="0" fillId="0" borderId="0" xfId="64" applyNumberFormat="1" applyFont="1" applyBorder="1" applyProtection="1">
      <alignment vertical="center"/>
      <protection locked="0"/>
    </xf>
    <xf numFmtId="0" fontId="0" fillId="0" borderId="0" xfId="64" applyFont="1" applyBorder="1">
      <alignment vertical="center"/>
      <protection/>
    </xf>
    <xf numFmtId="0" fontId="0" fillId="0" borderId="12" xfId="64" applyNumberFormat="1" applyFont="1" applyBorder="1" applyProtection="1">
      <alignment vertical="center"/>
      <protection locked="0"/>
    </xf>
    <xf numFmtId="0" fontId="0" fillId="0" borderId="12" xfId="64" applyNumberFormat="1" applyFont="1" applyBorder="1" applyAlignment="1" applyProtection="1">
      <alignment horizontal="center"/>
      <protection locked="0"/>
    </xf>
    <xf numFmtId="0" fontId="0" fillId="0" borderId="17" xfId="64" applyFont="1" applyBorder="1">
      <alignment vertical="center"/>
      <protection/>
    </xf>
    <xf numFmtId="0" fontId="0" fillId="0" borderId="20" xfId="64" applyNumberFormat="1" applyFont="1" applyBorder="1" applyProtection="1">
      <alignment vertical="center"/>
      <protection locked="0"/>
    </xf>
    <xf numFmtId="0" fontId="0" fillId="0" borderId="22" xfId="64" applyNumberFormat="1" applyFont="1" applyBorder="1" applyAlignment="1" applyProtection="1">
      <alignment horizontal="center"/>
      <protection locked="0"/>
    </xf>
    <xf numFmtId="3" fontId="26" fillId="0" borderId="22" xfId="64" applyNumberFormat="1" applyFont="1" applyBorder="1">
      <alignment vertical="center"/>
      <protection/>
    </xf>
    <xf numFmtId="0" fontId="0" fillId="0" borderId="13" xfId="64" applyNumberFormat="1" applyFont="1" applyBorder="1" applyProtection="1">
      <alignment vertical="center"/>
      <protection locked="0"/>
    </xf>
    <xf numFmtId="3" fontId="0" fillId="33" borderId="13" xfId="64" applyNumberFormat="1" applyFont="1" applyFill="1" applyBorder="1" applyProtection="1">
      <alignment vertical="center"/>
      <protection locked="0"/>
    </xf>
    <xf numFmtId="3" fontId="0" fillId="33" borderId="13" xfId="64" applyNumberFormat="1" applyFont="1" applyFill="1" applyBorder="1" applyAlignment="1" applyProtection="1">
      <alignment/>
      <protection locked="0"/>
    </xf>
    <xf numFmtId="0" fontId="14" fillId="33" borderId="13" xfId="64" applyFill="1" applyBorder="1" applyAlignment="1">
      <alignment/>
      <protection/>
    </xf>
    <xf numFmtId="0" fontId="0" fillId="0" borderId="0" xfId="64" applyNumberFormat="1" applyFont="1" applyBorder="1" applyProtection="1">
      <alignment vertical="center"/>
      <protection locked="0"/>
    </xf>
    <xf numFmtId="3" fontId="0" fillId="33" borderId="0" xfId="64" applyNumberFormat="1" applyFont="1" applyFill="1" applyBorder="1" applyProtection="1">
      <alignment vertical="center"/>
      <protection locked="0"/>
    </xf>
    <xf numFmtId="0" fontId="26" fillId="33" borderId="0" xfId="64" applyFont="1" applyFill="1" applyAlignment="1">
      <alignment/>
      <protection/>
    </xf>
    <xf numFmtId="0" fontId="14" fillId="33" borderId="0" xfId="64" applyFill="1" applyAlignment="1">
      <alignment/>
      <protection/>
    </xf>
    <xf numFmtId="0" fontId="14" fillId="0" borderId="0" xfId="64" applyAlignment="1">
      <alignment/>
      <protection/>
    </xf>
    <xf numFmtId="3" fontId="0" fillId="0" borderId="0" xfId="64" applyNumberFormat="1" applyFont="1" applyFill="1" applyProtection="1">
      <alignment vertical="center"/>
      <protection locked="0"/>
    </xf>
    <xf numFmtId="3" fontId="0" fillId="33" borderId="0" xfId="64" applyNumberFormat="1" applyFont="1" applyFill="1" applyProtection="1">
      <alignment vertical="center"/>
      <protection locked="0"/>
    </xf>
    <xf numFmtId="1" fontId="0" fillId="33" borderId="0" xfId="64" applyNumberFormat="1" applyFont="1" applyFill="1" applyProtection="1">
      <alignment vertical="center"/>
      <protection locked="0"/>
    </xf>
    <xf numFmtId="0" fontId="26" fillId="0" borderId="0" xfId="64" applyNumberFormat="1" applyFont="1" applyProtection="1">
      <alignment vertical="center"/>
      <protection locked="0"/>
    </xf>
    <xf numFmtId="0" fontId="26" fillId="0" borderId="0" xfId="64" applyFont="1">
      <alignment vertical="center"/>
      <protection/>
    </xf>
    <xf numFmtId="0" fontId="26" fillId="33" borderId="0" xfId="64" applyFont="1" applyFill="1">
      <alignment vertical="center"/>
      <protection/>
    </xf>
    <xf numFmtId="0" fontId="26" fillId="33" borderId="0" xfId="64" applyNumberFormat="1" applyFont="1" applyFill="1" applyProtection="1">
      <alignment vertical="center"/>
      <protection locked="0"/>
    </xf>
    <xf numFmtId="0" fontId="26" fillId="0" borderId="0" xfId="64" applyNumberFormat="1" applyFont="1" applyFill="1" applyProtection="1">
      <alignment vertical="center"/>
      <protection locked="0"/>
    </xf>
    <xf numFmtId="0" fontId="26" fillId="0" borderId="11" xfId="64" applyNumberFormat="1" applyFont="1" applyBorder="1" applyProtection="1">
      <alignment vertical="center"/>
      <protection locked="0"/>
    </xf>
    <xf numFmtId="0" fontId="26" fillId="33" borderId="11" xfId="64" applyNumberFormat="1" applyFont="1" applyFill="1" applyBorder="1" applyProtection="1">
      <alignment vertical="center"/>
      <protection locked="0"/>
    </xf>
    <xf numFmtId="0" fontId="26" fillId="33" borderId="13" xfId="64" applyNumberFormat="1" applyFont="1" applyFill="1" applyBorder="1" applyProtection="1">
      <alignment vertical="center"/>
      <protection locked="0"/>
    </xf>
    <xf numFmtId="0" fontId="26" fillId="33" borderId="11" xfId="64" applyNumberFormat="1" applyFont="1" applyFill="1" applyBorder="1" applyAlignment="1" applyProtection="1">
      <alignment horizontal="centerContinuous"/>
      <protection locked="0"/>
    </xf>
    <xf numFmtId="0" fontId="26" fillId="33" borderId="13" xfId="64" applyNumberFormat="1" applyFont="1" applyFill="1" applyBorder="1" applyAlignment="1" applyProtection="1">
      <alignment horizontal="centerContinuous"/>
      <protection locked="0"/>
    </xf>
    <xf numFmtId="0" fontId="26" fillId="33" borderId="23" xfId="64" applyNumberFormat="1" applyFont="1" applyFill="1" applyBorder="1" applyAlignment="1" applyProtection="1">
      <alignment horizontal="centerContinuous"/>
      <protection locked="0"/>
    </xf>
    <xf numFmtId="0" fontId="26" fillId="0" borderId="23" xfId="64" applyNumberFormat="1" applyFont="1" applyFill="1" applyBorder="1" applyAlignment="1" applyProtection="1">
      <alignment horizontal="centerContinuous"/>
      <protection locked="0"/>
    </xf>
    <xf numFmtId="0" fontId="26" fillId="0" borderId="13" xfId="64" applyNumberFormat="1" applyFont="1" applyFill="1" applyBorder="1" applyAlignment="1" applyProtection="1">
      <alignment horizontal="centerContinuous"/>
      <protection locked="0"/>
    </xf>
    <xf numFmtId="0" fontId="26" fillId="33" borderId="29" xfId="64" applyNumberFormat="1" applyFont="1" applyFill="1" applyBorder="1" applyAlignment="1" applyProtection="1">
      <alignment horizontal="centerContinuous"/>
      <protection locked="0"/>
    </xf>
    <xf numFmtId="0" fontId="26" fillId="0" borderId="10" xfId="64" applyNumberFormat="1" applyFont="1" applyBorder="1" applyAlignment="1" applyProtection="1">
      <alignment horizontal="center"/>
      <protection locked="0"/>
    </xf>
    <xf numFmtId="0" fontId="26" fillId="33" borderId="10" xfId="64" applyNumberFormat="1" applyFont="1" applyFill="1" applyBorder="1" applyAlignment="1" applyProtection="1">
      <alignment horizontal="centerContinuous"/>
      <protection locked="0"/>
    </xf>
    <xf numFmtId="0" fontId="26" fillId="33" borderId="0" xfId="64" applyNumberFormat="1" applyFont="1" applyFill="1" applyAlignment="1" applyProtection="1">
      <alignment horizontal="centerContinuous"/>
      <protection locked="0"/>
    </xf>
    <xf numFmtId="0" fontId="26" fillId="33" borderId="11" xfId="64" applyNumberFormat="1" applyFont="1" applyFill="1" applyBorder="1" applyAlignment="1" applyProtection="1" quotePrefix="1">
      <alignment horizontal="centerContinuous"/>
      <protection locked="0"/>
    </xf>
    <xf numFmtId="0" fontId="26" fillId="0" borderId="11" xfId="64" applyNumberFormat="1" applyFont="1" applyFill="1" applyBorder="1" applyAlignment="1" applyProtection="1">
      <alignment horizontal="centerContinuous"/>
      <protection locked="0"/>
    </xf>
    <xf numFmtId="0" fontId="26" fillId="0" borderId="10" xfId="64" applyNumberFormat="1" applyFont="1" applyBorder="1" applyProtection="1">
      <alignment vertical="center"/>
      <protection locked="0"/>
    </xf>
    <xf numFmtId="0" fontId="26" fillId="33" borderId="11" xfId="64" applyNumberFormat="1" applyFont="1" applyFill="1" applyBorder="1" applyAlignment="1" applyProtection="1">
      <alignment horizontal="center"/>
      <protection locked="0"/>
    </xf>
    <xf numFmtId="0" fontId="26" fillId="33" borderId="16" xfId="64" applyNumberFormat="1" applyFont="1" applyFill="1" applyBorder="1" applyAlignment="1" applyProtection="1">
      <alignment horizontal="center"/>
      <protection locked="0"/>
    </xf>
    <xf numFmtId="0" fontId="26" fillId="33" borderId="11" xfId="64" applyNumberFormat="1" applyFont="1" applyFill="1" applyBorder="1" applyAlignment="1" applyProtection="1">
      <alignment horizontal="right"/>
      <protection locked="0"/>
    </xf>
    <xf numFmtId="0" fontId="26" fillId="33" borderId="16" xfId="64" applyNumberFormat="1" applyFont="1" applyFill="1" applyBorder="1" applyAlignment="1" applyProtection="1">
      <alignment horizontal="right"/>
      <protection locked="0"/>
    </xf>
    <xf numFmtId="0" fontId="26" fillId="0" borderId="11" xfId="64" applyNumberFormat="1" applyFont="1" applyFill="1" applyBorder="1" applyAlignment="1" applyProtection="1">
      <alignment horizontal="right"/>
      <protection locked="0"/>
    </xf>
    <xf numFmtId="0" fontId="26" fillId="0" borderId="12" xfId="64" applyFont="1" applyBorder="1" applyAlignment="1" applyProtection="1">
      <alignment horizontal="center"/>
      <protection locked="0"/>
    </xf>
    <xf numFmtId="3" fontId="26" fillId="33" borderId="10" xfId="64" applyNumberFormat="1" applyFont="1" applyFill="1" applyBorder="1" applyProtection="1">
      <alignment vertical="center"/>
      <protection locked="0"/>
    </xf>
    <xf numFmtId="3" fontId="26" fillId="33" borderId="12" xfId="64" applyNumberFormat="1" applyFont="1" applyFill="1" applyBorder="1" applyProtection="1">
      <alignment vertical="center"/>
      <protection locked="0"/>
    </xf>
    <xf numFmtId="3" fontId="26" fillId="0" borderId="10" xfId="64" applyNumberFormat="1" applyFont="1" applyFill="1" applyBorder="1" applyProtection="1">
      <alignment vertical="center"/>
      <protection locked="0"/>
    </xf>
    <xf numFmtId="0" fontId="10" fillId="0" borderId="10" xfId="64" applyFont="1" applyBorder="1" applyAlignment="1" applyProtection="1" quotePrefix="1">
      <alignment horizontal="center"/>
      <protection locked="0"/>
    </xf>
    <xf numFmtId="0" fontId="26" fillId="0" borderId="12" xfId="64" applyFont="1" applyBorder="1" applyAlignment="1" applyProtection="1" quotePrefix="1">
      <alignment horizontal="center"/>
      <protection locked="0"/>
    </xf>
    <xf numFmtId="3" fontId="26" fillId="33" borderId="22" xfId="64" applyNumberFormat="1" applyFont="1" applyFill="1" applyBorder="1" applyProtection="1">
      <alignment vertical="center"/>
      <protection locked="0"/>
    </xf>
    <xf numFmtId="0" fontId="20" fillId="0" borderId="10" xfId="64" applyFont="1" applyBorder="1" applyProtection="1">
      <alignment vertical="center"/>
      <protection locked="0"/>
    </xf>
    <xf numFmtId="0" fontId="20" fillId="0" borderId="10" xfId="64" applyFont="1" applyBorder="1" applyAlignment="1" applyProtection="1">
      <alignment horizontal="center"/>
      <protection locked="0"/>
    </xf>
    <xf numFmtId="3" fontId="26" fillId="0" borderId="12" xfId="64" applyNumberFormat="1" applyFont="1" applyFill="1" applyBorder="1">
      <alignment vertical="center"/>
      <protection/>
    </xf>
    <xf numFmtId="0" fontId="26" fillId="0" borderId="0" xfId="64" applyFont="1" applyBorder="1">
      <alignment vertical="center"/>
      <protection/>
    </xf>
    <xf numFmtId="0" fontId="20" fillId="0" borderId="20" xfId="64" applyFont="1" applyBorder="1" applyProtection="1">
      <alignment vertical="center"/>
      <protection locked="0"/>
    </xf>
    <xf numFmtId="0" fontId="20" fillId="0" borderId="20" xfId="64" applyFont="1" applyBorder="1" applyAlignment="1" applyProtection="1">
      <alignment horizontal="center"/>
      <protection locked="0"/>
    </xf>
    <xf numFmtId="3" fontId="26" fillId="0" borderId="22" xfId="64" applyNumberFormat="1" applyFont="1" applyFill="1" applyBorder="1">
      <alignment vertical="center"/>
      <protection/>
    </xf>
    <xf numFmtId="0" fontId="20" fillId="0" borderId="14" xfId="64" applyFont="1" applyBorder="1" applyProtection="1">
      <alignment vertical="center"/>
      <protection locked="0"/>
    </xf>
    <xf numFmtId="0" fontId="20" fillId="0" borderId="14" xfId="64" applyFont="1" applyBorder="1" applyAlignment="1" applyProtection="1">
      <alignment horizontal="center"/>
      <protection locked="0"/>
    </xf>
    <xf numFmtId="3" fontId="26" fillId="0" borderId="15" xfId="64" applyNumberFormat="1" applyFont="1" applyBorder="1">
      <alignment vertical="center"/>
      <protection/>
    </xf>
    <xf numFmtId="0" fontId="26" fillId="0" borderId="13" xfId="64" applyNumberFormat="1" applyFont="1" applyBorder="1" applyProtection="1">
      <alignment vertical="center"/>
      <protection locked="0"/>
    </xf>
    <xf numFmtId="3" fontId="26" fillId="33" borderId="13" xfId="64" applyNumberFormat="1" applyFont="1" applyFill="1" applyBorder="1" applyProtection="1">
      <alignment vertical="center"/>
      <protection locked="0"/>
    </xf>
    <xf numFmtId="0" fontId="26" fillId="0" borderId="13" xfId="64" applyNumberFormat="1" applyFont="1" applyFill="1" applyBorder="1" applyProtection="1">
      <alignment vertical="center"/>
      <protection locked="0"/>
    </xf>
    <xf numFmtId="3" fontId="26" fillId="0" borderId="0" xfId="64" applyNumberFormat="1" applyFont="1" applyProtection="1">
      <alignment vertical="center"/>
      <protection locked="0"/>
    </xf>
    <xf numFmtId="3" fontId="26" fillId="33" borderId="0" xfId="64" applyNumberFormat="1" applyFont="1" applyFill="1" applyProtection="1">
      <alignment vertical="center"/>
      <protection locked="0"/>
    </xf>
    <xf numFmtId="3" fontId="26" fillId="0" borderId="0" xfId="64" applyNumberFormat="1" applyFont="1" applyFill="1" applyProtection="1">
      <alignment vertical="center"/>
      <protection locked="0"/>
    </xf>
    <xf numFmtId="3" fontId="11" fillId="33" borderId="0" xfId="64" applyNumberFormat="1" applyFont="1" applyFill="1" applyProtection="1">
      <alignment vertical="center"/>
      <protection locked="0"/>
    </xf>
    <xf numFmtId="3" fontId="32" fillId="33" borderId="0" xfId="64" applyNumberFormat="1" applyFont="1" applyFill="1" applyProtection="1">
      <alignment vertical="center"/>
      <protection locked="0"/>
    </xf>
    <xf numFmtId="0" fontId="26" fillId="0" borderId="0" xfId="64" applyFont="1" applyFill="1">
      <alignment vertical="center"/>
      <protection/>
    </xf>
    <xf numFmtId="0" fontId="0" fillId="33" borderId="0" xfId="0" applyFill="1" applyAlignment="1">
      <alignment horizontal="centerContinuous"/>
    </xf>
    <xf numFmtId="0" fontId="0" fillId="33" borderId="0" xfId="0" applyNumberFormat="1" applyFill="1" applyAlignment="1" applyProtection="1">
      <alignment horizontal="centerContinuous"/>
      <protection locked="0"/>
    </xf>
    <xf numFmtId="0" fontId="0" fillId="33" borderId="0" xfId="0" applyNumberFormat="1" applyFill="1" applyAlignment="1" applyProtection="1">
      <alignment/>
      <protection locked="0"/>
    </xf>
    <xf numFmtId="0" fontId="6" fillId="33" borderId="0" xfId="0" applyNumberFormat="1" applyFont="1" applyFill="1" applyAlignment="1" applyProtection="1">
      <alignment/>
      <protection locked="0"/>
    </xf>
    <xf numFmtId="0" fontId="0" fillId="33" borderId="11" xfId="0" applyNumberFormat="1" applyFill="1" applyBorder="1" applyAlignment="1" applyProtection="1" quotePrefix="1">
      <alignment horizontal="centerContinuous"/>
      <protection locked="0"/>
    </xf>
    <xf numFmtId="0" fontId="0" fillId="33" borderId="13" xfId="0" applyNumberFormat="1" applyFill="1" applyBorder="1" applyAlignment="1" applyProtection="1">
      <alignment horizontal="centerContinuous"/>
      <protection locked="0"/>
    </xf>
    <xf numFmtId="0" fontId="0" fillId="33" borderId="11" xfId="0" applyNumberFormat="1" applyFill="1" applyBorder="1" applyAlignment="1" applyProtection="1">
      <alignment horizontal="centerContinuous"/>
      <protection locked="0"/>
    </xf>
    <xf numFmtId="0" fontId="0" fillId="33" borderId="29" xfId="0" applyNumberFormat="1" applyFill="1" applyBorder="1" applyAlignment="1" applyProtection="1">
      <alignment horizontal="centerContinuous"/>
      <protection locked="0"/>
    </xf>
    <xf numFmtId="0" fontId="0" fillId="33" borderId="11" xfId="0" applyNumberFormat="1" applyFill="1" applyBorder="1" applyAlignment="1" applyProtection="1">
      <alignment/>
      <protection locked="0"/>
    </xf>
    <xf numFmtId="0" fontId="0" fillId="33" borderId="13" xfId="0" applyNumberFormat="1" applyFill="1" applyBorder="1" applyAlignment="1" applyProtection="1">
      <alignment/>
      <protection locked="0"/>
    </xf>
    <xf numFmtId="0" fontId="0" fillId="0" borderId="30" xfId="0" applyNumberFormat="1" applyBorder="1" applyAlignment="1" applyProtection="1">
      <alignment/>
      <protection locked="0"/>
    </xf>
    <xf numFmtId="0" fontId="0" fillId="0" borderId="11" xfId="0" applyNumberFormat="1" applyFill="1" applyBorder="1" applyAlignment="1" applyProtection="1">
      <alignment horizontal="center"/>
      <protection locked="0"/>
    </xf>
    <xf numFmtId="0" fontId="0" fillId="33" borderId="11" xfId="0" applyNumberFormat="1" applyFill="1" applyBorder="1" applyAlignment="1" applyProtection="1">
      <alignment horizontal="center"/>
      <protection locked="0"/>
    </xf>
    <xf numFmtId="0" fontId="0" fillId="0" borderId="16" xfId="0" applyNumberFormat="1" applyFill="1" applyBorder="1" applyAlignment="1" applyProtection="1">
      <alignment horizontal="center"/>
      <protection locked="0"/>
    </xf>
    <xf numFmtId="0" fontId="27" fillId="0" borderId="11" xfId="0" applyNumberFormat="1" applyFont="1" applyFill="1" applyBorder="1" applyAlignment="1" applyProtection="1">
      <alignment horizontal="center"/>
      <protection locked="0"/>
    </xf>
    <xf numFmtId="0" fontId="0" fillId="0" borderId="24" xfId="0" applyNumberFormat="1" applyBorder="1" applyAlignment="1" applyProtection="1">
      <alignment/>
      <protection locked="0"/>
    </xf>
    <xf numFmtId="0" fontId="0" fillId="0" borderId="11" xfId="0" applyNumberFormat="1" applyBorder="1" applyAlignment="1" applyProtection="1">
      <alignment horizontal="right"/>
      <protection locked="0"/>
    </xf>
    <xf numFmtId="0" fontId="0" fillId="33" borderId="11" xfId="0" applyNumberFormat="1" applyFill="1" applyBorder="1" applyAlignment="1" applyProtection="1">
      <alignment horizontal="right"/>
      <protection locked="0"/>
    </xf>
    <xf numFmtId="0" fontId="0" fillId="33" borderId="16" xfId="0" applyNumberFormat="1" applyFill="1" applyBorder="1" applyAlignment="1" applyProtection="1">
      <alignment horizontal="right"/>
      <protection locked="0"/>
    </xf>
    <xf numFmtId="3" fontId="0" fillId="33" borderId="10" xfId="0" applyNumberFormat="1" applyFill="1" applyBorder="1" applyAlignment="1" applyProtection="1">
      <alignment/>
      <protection locked="0"/>
    </xf>
    <xf numFmtId="3" fontId="0" fillId="33" borderId="12" xfId="0" applyNumberFormat="1" applyFill="1" applyBorder="1" applyAlignment="1" applyProtection="1">
      <alignment/>
      <protection locked="0"/>
    </xf>
    <xf numFmtId="3" fontId="0" fillId="33" borderId="10" xfId="0" applyNumberFormat="1" applyFill="1" applyBorder="1" applyAlignment="1" applyProtection="1">
      <alignment horizontal="right"/>
      <protection locked="0"/>
    </xf>
    <xf numFmtId="3" fontId="0" fillId="0" borderId="24" xfId="0" applyNumberFormat="1" applyBorder="1" applyAlignment="1" applyProtection="1">
      <alignment/>
      <protection locked="0"/>
    </xf>
    <xf numFmtId="3" fontId="0" fillId="33" borderId="22" xfId="0" applyNumberFormat="1" applyFill="1" applyBorder="1" applyAlignment="1" applyProtection="1">
      <alignment/>
      <protection locked="0"/>
    </xf>
    <xf numFmtId="0" fontId="5" fillId="0" borderId="19" xfId="0" applyNumberFormat="1" applyFont="1" applyBorder="1" applyAlignment="1" applyProtection="1">
      <alignment horizontal="right"/>
      <protection locked="0"/>
    </xf>
    <xf numFmtId="0" fontId="20" fillId="0" borderId="31" xfId="0" applyFont="1" applyBorder="1" applyAlignment="1" applyProtection="1">
      <alignment horizontal="center"/>
      <protection locked="0"/>
    </xf>
    <xf numFmtId="0" fontId="0" fillId="0" borderId="0" xfId="0" applyNumberFormat="1" applyFont="1" applyBorder="1" applyAlignment="1" applyProtection="1">
      <alignment/>
      <protection locked="0"/>
    </xf>
    <xf numFmtId="3" fontId="0" fillId="0" borderId="0" xfId="0" applyNumberFormat="1" applyFont="1" applyAlignment="1" applyProtection="1">
      <alignment/>
      <protection locked="0"/>
    </xf>
    <xf numFmtId="0" fontId="0" fillId="0" borderId="0" xfId="0" applyFont="1" applyAlignment="1">
      <alignment/>
    </xf>
    <xf numFmtId="3" fontId="0" fillId="33" borderId="0" xfId="0" applyNumberFormat="1" applyFill="1" applyAlignment="1" applyProtection="1">
      <alignment/>
      <protection locked="0"/>
    </xf>
    <xf numFmtId="0" fontId="0" fillId="33" borderId="0" xfId="0" applyFont="1" applyFill="1" applyAlignment="1">
      <alignment/>
    </xf>
    <xf numFmtId="0" fontId="0" fillId="0" borderId="0" xfId="0" applyNumberFormat="1" applyAlignment="1" applyProtection="1">
      <alignment horizontal="center"/>
      <protection locked="0"/>
    </xf>
    <xf numFmtId="0" fontId="0" fillId="33" borderId="0" xfId="0" applyFill="1" applyAlignment="1">
      <alignment/>
    </xf>
    <xf numFmtId="1" fontId="0" fillId="33" borderId="0" xfId="0" applyNumberFormat="1" applyFill="1" applyAlignment="1" applyProtection="1">
      <alignment/>
      <protection locked="0"/>
    </xf>
    <xf numFmtId="0" fontId="6" fillId="0" borderId="0" xfId="64" applyNumberFormat="1" applyFont="1" applyAlignment="1" applyProtection="1">
      <alignment horizontal="left"/>
      <protection locked="0"/>
    </xf>
    <xf numFmtId="0" fontId="0" fillId="0" borderId="0" xfId="64" applyNumberFormat="1" applyFont="1" applyAlignment="1" applyProtection="1">
      <alignment horizontal="center"/>
      <protection locked="0"/>
    </xf>
    <xf numFmtId="0" fontId="33" fillId="0" borderId="0" xfId="64" applyFont="1">
      <alignment vertical="center"/>
      <protection/>
    </xf>
    <xf numFmtId="0" fontId="0" fillId="0" borderId="0" xfId="64" applyFont="1" applyFill="1">
      <alignment vertical="center"/>
      <protection/>
    </xf>
    <xf numFmtId="216" fontId="0" fillId="0" borderId="0" xfId="64" applyNumberFormat="1" applyFont="1">
      <alignment vertical="center"/>
      <protection/>
    </xf>
    <xf numFmtId="0" fontId="0" fillId="0" borderId="0" xfId="64" applyNumberFormat="1" applyFont="1" applyBorder="1" applyAlignment="1" applyProtection="1">
      <alignment horizontal="center"/>
      <protection locked="0"/>
    </xf>
    <xf numFmtId="0" fontId="0" fillId="0" borderId="0" xfId="64" applyNumberFormat="1" applyFont="1" applyBorder="1" applyAlignment="1" applyProtection="1">
      <alignment horizontal="centerContinuous"/>
      <protection locked="0"/>
    </xf>
    <xf numFmtId="0" fontId="0" fillId="0" borderId="28" xfId="64" applyNumberFormat="1" applyFont="1" applyBorder="1" applyAlignment="1" applyProtection="1">
      <alignment horizontal="center"/>
      <protection locked="0"/>
    </xf>
    <xf numFmtId="0" fontId="0" fillId="0" borderId="32" xfId="64" applyNumberFormat="1" applyFont="1" applyBorder="1" applyAlignment="1" applyProtection="1">
      <alignment horizontal="center"/>
      <protection locked="0"/>
    </xf>
    <xf numFmtId="0" fontId="0" fillId="0" borderId="33" xfId="64" applyNumberFormat="1" applyFont="1" applyBorder="1" applyAlignment="1" applyProtection="1">
      <alignment horizontal="center"/>
      <protection locked="0"/>
    </xf>
    <xf numFmtId="0" fontId="0" fillId="0" borderId="12" xfId="64" applyNumberFormat="1" applyFont="1" applyBorder="1" applyAlignment="1" applyProtection="1">
      <alignment horizontal="center" shrinkToFit="1"/>
      <protection locked="0"/>
    </xf>
    <xf numFmtId="3" fontId="0" fillId="0" borderId="0" xfId="64" applyNumberFormat="1" applyFont="1" applyBorder="1">
      <alignment vertical="center"/>
      <protection/>
    </xf>
    <xf numFmtId="0" fontId="0" fillId="0" borderId="24" xfId="64" applyFont="1" applyBorder="1">
      <alignment vertical="center"/>
      <protection/>
    </xf>
    <xf numFmtId="3" fontId="0" fillId="0" borderId="10" xfId="64" applyNumberFormat="1" applyFont="1" applyBorder="1">
      <alignment vertical="center"/>
      <protection/>
    </xf>
    <xf numFmtId="3" fontId="0" fillId="0" borderId="31" xfId="64" applyNumberFormat="1" applyFont="1" applyBorder="1">
      <alignment vertical="center"/>
      <protection/>
    </xf>
    <xf numFmtId="0" fontId="0" fillId="0" borderId="21" xfId="64" applyFont="1" applyBorder="1">
      <alignment vertical="center"/>
      <protection/>
    </xf>
    <xf numFmtId="3" fontId="0" fillId="35" borderId="0" xfId="64" applyNumberFormat="1" applyFont="1" applyFill="1" applyBorder="1" applyProtection="1">
      <alignment vertical="center"/>
      <protection locked="0"/>
    </xf>
    <xf numFmtId="3" fontId="0" fillId="0" borderId="34" xfId="64" applyNumberFormat="1" applyFont="1" applyBorder="1" applyProtection="1">
      <alignment vertical="center"/>
      <protection locked="0"/>
    </xf>
    <xf numFmtId="0" fontId="0" fillId="0" borderId="12" xfId="64" applyNumberFormat="1" applyFont="1" applyBorder="1" applyAlignment="1" applyProtection="1" quotePrefix="1">
      <alignment horizontal="center"/>
      <protection locked="0"/>
    </xf>
    <xf numFmtId="2" fontId="0" fillId="0" borderId="0" xfId="64" applyNumberFormat="1" applyFont="1" applyBorder="1">
      <alignment vertical="center"/>
      <protection/>
    </xf>
    <xf numFmtId="3" fontId="0" fillId="35" borderId="0" xfId="64" applyNumberFormat="1" applyFont="1" applyFill="1" applyBorder="1">
      <alignment vertical="center"/>
      <protection/>
    </xf>
    <xf numFmtId="3" fontId="0" fillId="0" borderId="0" xfId="64" applyNumberFormat="1" applyFont="1">
      <alignment vertical="center"/>
      <protection/>
    </xf>
    <xf numFmtId="2" fontId="0" fillId="0" borderId="10" xfId="64" applyNumberFormat="1" applyFont="1" applyBorder="1">
      <alignment vertical="center"/>
      <protection/>
    </xf>
    <xf numFmtId="3" fontId="0" fillId="0" borderId="0" xfId="64" applyNumberFormat="1" applyFont="1" applyBorder="1" applyAlignment="1" applyProtection="1">
      <alignment horizontal="center"/>
      <protection locked="0"/>
    </xf>
    <xf numFmtId="3" fontId="0" fillId="0" borderId="35" xfId="64" applyNumberFormat="1" applyFont="1" applyBorder="1">
      <alignment vertical="center"/>
      <protection/>
    </xf>
    <xf numFmtId="0" fontId="0" fillId="0" borderId="36" xfId="64" applyFont="1" applyBorder="1">
      <alignment vertical="center"/>
      <protection/>
    </xf>
    <xf numFmtId="2" fontId="0" fillId="0" borderId="20" xfId="64" applyNumberFormat="1" applyFont="1" applyBorder="1">
      <alignment vertical="center"/>
      <protection/>
    </xf>
    <xf numFmtId="0" fontId="5" fillId="0" borderId="19" xfId="64" applyNumberFormat="1" applyFont="1" applyBorder="1" applyAlignment="1" applyProtection="1">
      <alignment horizontal="center"/>
      <protection locked="0"/>
    </xf>
    <xf numFmtId="3" fontId="5" fillId="0" borderId="0" xfId="64" applyNumberFormat="1" applyFont="1" applyBorder="1" applyProtection="1">
      <alignment vertical="center"/>
      <protection locked="0"/>
    </xf>
    <xf numFmtId="230" fontId="5" fillId="0" borderId="0" xfId="64" applyNumberFormat="1" applyFont="1" applyBorder="1" applyProtection="1">
      <alignment vertical="center"/>
      <protection locked="0"/>
    </xf>
    <xf numFmtId="3" fontId="0" fillId="0" borderId="0" xfId="64" applyNumberFormat="1" applyFont="1" applyAlignment="1">
      <alignment horizontal="center"/>
      <protection/>
    </xf>
    <xf numFmtId="3" fontId="0" fillId="0" borderId="10" xfId="64" applyNumberFormat="1" applyFont="1" applyBorder="1" applyAlignment="1" applyProtection="1">
      <alignment horizontal="center"/>
      <protection locked="0"/>
    </xf>
    <xf numFmtId="230" fontId="0" fillId="0" borderId="0" xfId="64" applyNumberFormat="1" applyFont="1" applyBorder="1" applyProtection="1">
      <alignment vertical="center"/>
      <protection locked="0"/>
    </xf>
    <xf numFmtId="2" fontId="0" fillId="0" borderId="10" xfId="64" applyNumberFormat="1" applyFont="1" applyBorder="1" applyProtection="1">
      <alignment vertical="center"/>
      <protection locked="0"/>
    </xf>
    <xf numFmtId="3" fontId="10" fillId="0" borderId="0" xfId="64" applyNumberFormat="1" applyFont="1" applyBorder="1" applyProtection="1">
      <alignment vertical="center"/>
      <protection locked="0"/>
    </xf>
    <xf numFmtId="3" fontId="0" fillId="0" borderId="0" xfId="64" applyNumberFormat="1" applyFont="1" applyBorder="1" applyAlignment="1">
      <alignment horizontal="center"/>
      <protection/>
    </xf>
    <xf numFmtId="0" fontId="0" fillId="0" borderId="19" xfId="64" applyNumberFormat="1" applyFont="1" applyBorder="1" applyProtection="1">
      <alignment vertical="center"/>
      <protection locked="0"/>
    </xf>
    <xf numFmtId="0" fontId="0" fillId="0" borderId="19" xfId="64" applyNumberFormat="1" applyFont="1" applyBorder="1" applyAlignment="1" applyProtection="1">
      <alignment horizontal="center"/>
      <protection locked="0"/>
    </xf>
    <xf numFmtId="0" fontId="0" fillId="0" borderId="14" xfId="64" applyNumberFormat="1" applyFont="1" applyBorder="1" applyProtection="1">
      <alignment vertical="center"/>
      <protection locked="0"/>
    </xf>
    <xf numFmtId="0" fontId="0" fillId="0" borderId="14" xfId="64" applyNumberFormat="1" applyFont="1" applyBorder="1" applyAlignment="1" applyProtection="1">
      <alignment horizontal="center"/>
      <protection locked="0"/>
    </xf>
    <xf numFmtId="230" fontId="0" fillId="0" borderId="17" xfId="64" applyNumberFormat="1" applyFont="1" applyBorder="1" applyProtection="1">
      <alignment vertical="center"/>
      <protection locked="0"/>
    </xf>
    <xf numFmtId="3" fontId="0" fillId="0" borderId="17" xfId="64" applyNumberFormat="1" applyFont="1" applyBorder="1" applyAlignment="1">
      <alignment horizontal="center"/>
      <protection/>
    </xf>
    <xf numFmtId="3" fontId="0" fillId="0" borderId="17" xfId="64" applyNumberFormat="1" applyFont="1" applyBorder="1">
      <alignment vertical="center"/>
      <protection/>
    </xf>
    <xf numFmtId="0" fontId="34" fillId="0" borderId="13" xfId="64" applyFont="1" applyBorder="1" applyAlignment="1">
      <alignment/>
      <protection/>
    </xf>
    <xf numFmtId="0" fontId="14" fillId="0" borderId="13" xfId="64" applyBorder="1" applyAlignment="1">
      <alignment vertical="top"/>
      <protection/>
    </xf>
    <xf numFmtId="0" fontId="34" fillId="0" borderId="0" xfId="64" applyFont="1" applyAlignment="1">
      <alignment/>
      <protection/>
    </xf>
    <xf numFmtId="0" fontId="0" fillId="0" borderId="0" xfId="64" applyFont="1" applyAlignment="1">
      <alignment horizontal="center"/>
      <protection/>
    </xf>
    <xf numFmtId="0" fontId="6" fillId="0" borderId="0" xfId="0" applyNumberFormat="1" applyFont="1" applyFill="1" applyAlignment="1" applyProtection="1">
      <alignment horizontal="centerContinuous"/>
      <protection locked="0"/>
    </xf>
    <xf numFmtId="0" fontId="0" fillId="0" borderId="0" xfId="0" applyFill="1" applyAlignment="1">
      <alignment horizontal="centerContinuous"/>
    </xf>
    <xf numFmtId="0" fontId="0" fillId="0" borderId="0" xfId="0" applyNumberFormat="1" applyFill="1" applyAlignment="1" applyProtection="1">
      <alignment horizontal="centerContinuous"/>
      <protection locked="0"/>
    </xf>
    <xf numFmtId="3" fontId="0" fillId="33" borderId="0" xfId="0" applyNumberFormat="1" applyFill="1" applyAlignment="1" applyProtection="1">
      <alignment horizontal="right"/>
      <protection locked="0"/>
    </xf>
    <xf numFmtId="3" fontId="0" fillId="33" borderId="0" xfId="0" applyNumberFormat="1" applyFill="1" applyAlignment="1" applyProtection="1">
      <alignment horizontal="centerContinuous"/>
      <protection locked="0"/>
    </xf>
    <xf numFmtId="0" fontId="20" fillId="33" borderId="0" xfId="0" applyFont="1" applyFill="1" applyAlignment="1">
      <alignment/>
    </xf>
    <xf numFmtId="0" fontId="0" fillId="0" borderId="0" xfId="0" applyFill="1" applyAlignment="1">
      <alignment/>
    </xf>
    <xf numFmtId="0" fontId="30" fillId="0" borderId="0" xfId="0" applyNumberFormat="1" applyFont="1" applyFill="1" applyAlignment="1" applyProtection="1">
      <alignment/>
      <protection locked="0"/>
    </xf>
    <xf numFmtId="0" fontId="0" fillId="0" borderId="0" xfId="0" applyNumberFormat="1" applyFill="1" applyAlignment="1" applyProtection="1">
      <alignment/>
      <protection locked="0"/>
    </xf>
    <xf numFmtId="0" fontId="0" fillId="33" borderId="0" xfId="0" applyNumberFormat="1" applyFill="1" applyAlignment="1" applyProtection="1">
      <alignment horizontal="left"/>
      <protection locked="0"/>
    </xf>
    <xf numFmtId="0" fontId="30" fillId="33" borderId="0" xfId="0" applyNumberFormat="1" applyFont="1" applyFill="1" applyAlignment="1" applyProtection="1">
      <alignment/>
      <protection locked="0"/>
    </xf>
    <xf numFmtId="0" fontId="0" fillId="33" borderId="0" xfId="0" applyNumberFormat="1" applyFill="1" applyAlignment="1" applyProtection="1" quotePrefix="1">
      <alignment horizontal="left"/>
      <protection locked="0"/>
    </xf>
    <xf numFmtId="0" fontId="0" fillId="0" borderId="16" xfId="0" applyFont="1" applyFill="1" applyBorder="1" applyAlignment="1">
      <alignment vertical="center"/>
    </xf>
    <xf numFmtId="0" fontId="0" fillId="0" borderId="13" xfId="0" applyFont="1" applyFill="1" applyBorder="1" applyAlignment="1">
      <alignment vertical="center"/>
    </xf>
    <xf numFmtId="3" fontId="0" fillId="0" borderId="11" xfId="0" applyNumberFormat="1" applyFont="1" applyFill="1" applyBorder="1" applyAlignment="1" applyProtection="1">
      <alignment horizontal="center" vertical="center"/>
      <protection locked="0"/>
    </xf>
    <xf numFmtId="0" fontId="0" fillId="0" borderId="11" xfId="0" applyFont="1" applyFill="1" applyBorder="1" applyAlignment="1">
      <alignment horizontal="center" vertical="center"/>
    </xf>
    <xf numFmtId="0" fontId="0" fillId="33" borderId="11" xfId="0" applyNumberFormat="1" applyFont="1" applyFill="1" applyBorder="1" applyAlignment="1" applyProtection="1">
      <alignment horizontal="center" vertical="center"/>
      <protection locked="0"/>
    </xf>
    <xf numFmtId="3" fontId="0" fillId="33" borderId="16" xfId="0" applyNumberFormat="1" applyFont="1" applyFill="1" applyBorder="1" applyAlignment="1" applyProtection="1" quotePrefix="1">
      <alignment horizontal="center" vertical="center"/>
      <protection locked="0"/>
    </xf>
    <xf numFmtId="0" fontId="0" fillId="33" borderId="0" xfId="0" applyNumberFormat="1" applyFont="1" applyFill="1" applyAlignment="1" applyProtection="1">
      <alignment vertical="center"/>
      <protection locked="0"/>
    </xf>
    <xf numFmtId="3" fontId="0" fillId="33" borderId="11" xfId="0" applyNumberFormat="1" applyFont="1" applyFill="1" applyBorder="1" applyAlignment="1" applyProtection="1">
      <alignment vertical="center"/>
      <protection locked="0"/>
    </xf>
    <xf numFmtId="0" fontId="0" fillId="33" borderId="11" xfId="0" applyFont="1" applyFill="1" applyBorder="1" applyAlignment="1">
      <alignment vertical="center"/>
    </xf>
    <xf numFmtId="3" fontId="0" fillId="33" borderId="11" xfId="0" applyNumberFormat="1" applyFont="1" applyFill="1" applyBorder="1" applyAlignment="1" applyProtection="1">
      <alignment horizontal="centerContinuous" vertical="center"/>
      <protection locked="0"/>
    </xf>
    <xf numFmtId="0" fontId="0" fillId="33" borderId="13" xfId="0" applyNumberFormat="1" applyFont="1" applyFill="1" applyBorder="1" applyAlignment="1" applyProtection="1">
      <alignment horizontal="centerContinuous" vertical="center"/>
      <protection locked="0"/>
    </xf>
    <xf numFmtId="3" fontId="0" fillId="33" borderId="13" xfId="0" applyNumberFormat="1" applyFont="1" applyFill="1" applyBorder="1" applyAlignment="1" applyProtection="1">
      <alignment horizontal="centerContinuous" vertical="center"/>
      <protection locked="0"/>
    </xf>
    <xf numFmtId="3" fontId="0" fillId="0" borderId="10" xfId="0" applyNumberFormat="1" applyFont="1" applyFill="1" applyBorder="1" applyAlignment="1" applyProtection="1">
      <alignment horizontal="center" vertical="center"/>
      <protection locked="0"/>
    </xf>
    <xf numFmtId="0" fontId="0" fillId="0" borderId="12" xfId="0" applyFont="1" applyFill="1" applyBorder="1" applyAlignment="1">
      <alignment horizontal="center" vertical="center"/>
    </xf>
    <xf numFmtId="0" fontId="0" fillId="0" borderId="0" xfId="0" applyFont="1" applyFill="1" applyAlignment="1">
      <alignment vertical="center"/>
    </xf>
    <xf numFmtId="0" fontId="0" fillId="0" borderId="10" xfId="0" applyFont="1" applyFill="1" applyBorder="1" applyAlignment="1">
      <alignment vertical="center"/>
    </xf>
    <xf numFmtId="0" fontId="0" fillId="0" borderId="10"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1" xfId="0" applyNumberFormat="1" applyFont="1" applyFill="1" applyBorder="1" applyAlignment="1" applyProtection="1" quotePrefix="1">
      <alignment horizontal="center" vertical="center"/>
      <protection locked="0"/>
    </xf>
    <xf numFmtId="0" fontId="0" fillId="33" borderId="37" xfId="0" applyNumberFormat="1" applyFont="1" applyFill="1" applyBorder="1" applyAlignment="1" applyProtection="1" quotePrefix="1">
      <alignment horizontal="right" vertical="center"/>
      <protection locked="0"/>
    </xf>
    <xf numFmtId="3" fontId="0" fillId="33" borderId="37" xfId="0" applyNumberFormat="1" applyFont="1" applyFill="1" applyBorder="1" applyAlignment="1" applyProtection="1">
      <alignment horizontal="center" vertical="center"/>
      <protection locked="0"/>
    </xf>
    <xf numFmtId="3" fontId="0" fillId="33" borderId="12" xfId="0" applyNumberFormat="1" applyFont="1" applyFill="1" applyBorder="1" applyAlignment="1" applyProtection="1">
      <alignment horizontal="center" vertical="center"/>
      <protection locked="0"/>
    </xf>
    <xf numFmtId="0" fontId="0" fillId="33" borderId="0" xfId="0" applyNumberFormat="1" applyFont="1" applyFill="1" applyBorder="1" applyAlignment="1" applyProtection="1">
      <alignment vertical="center"/>
      <protection locked="0"/>
    </xf>
    <xf numFmtId="3" fontId="0" fillId="33" borderId="10" xfId="0" applyNumberFormat="1" applyFont="1" applyFill="1" applyBorder="1" applyAlignment="1" applyProtection="1">
      <alignment horizontal="center" vertical="center"/>
      <protection locked="0"/>
    </xf>
    <xf numFmtId="0" fontId="0" fillId="33" borderId="12" xfId="0" applyFont="1" applyFill="1" applyBorder="1" applyAlignment="1">
      <alignment horizontal="center" vertical="center"/>
    </xf>
    <xf numFmtId="0" fontId="0" fillId="33" borderId="37" xfId="0" applyNumberFormat="1" applyFont="1" applyFill="1" applyBorder="1" applyAlignment="1" applyProtection="1" quotePrefix="1">
      <alignment horizontal="center" vertical="center"/>
      <protection locked="0"/>
    </xf>
    <xf numFmtId="0" fontId="20" fillId="33" borderId="0" xfId="0" applyFont="1" applyFill="1" applyBorder="1" applyAlignment="1">
      <alignment/>
    </xf>
    <xf numFmtId="0" fontId="20" fillId="0" borderId="0" xfId="0" applyFont="1" applyFill="1" applyBorder="1" applyAlignment="1">
      <alignment/>
    </xf>
    <xf numFmtId="0" fontId="20" fillId="0" borderId="15" xfId="0" applyFont="1" applyFill="1" applyBorder="1" applyAlignment="1">
      <alignment vertical="center"/>
    </xf>
    <xf numFmtId="0" fontId="20" fillId="0" borderId="17" xfId="0" applyFont="1" applyFill="1" applyBorder="1" applyAlignment="1">
      <alignment vertical="center"/>
    </xf>
    <xf numFmtId="3" fontId="0" fillId="0" borderId="14" xfId="0" applyNumberFormat="1" applyFont="1" applyFill="1" applyBorder="1" applyAlignment="1" applyProtection="1">
      <alignment horizontal="center" vertical="center"/>
      <protection locked="0"/>
    </xf>
    <xf numFmtId="0" fontId="0" fillId="0" borderId="14" xfId="0" applyFont="1" applyFill="1" applyBorder="1" applyAlignment="1">
      <alignment horizontal="center" vertical="center"/>
    </xf>
    <xf numFmtId="0" fontId="0" fillId="0" borderId="14" xfId="0" applyNumberFormat="1" applyFont="1" applyFill="1" applyBorder="1" applyAlignment="1" applyProtection="1">
      <alignment horizontal="center" vertical="center"/>
      <protection locked="0"/>
    </xf>
    <xf numFmtId="9" fontId="32" fillId="0" borderId="14" xfId="43" applyFont="1" applyFill="1" applyBorder="1" applyAlignment="1" applyProtection="1">
      <alignment horizontal="right" vertical="center"/>
      <protection locked="0"/>
    </xf>
    <xf numFmtId="9" fontId="32" fillId="0" borderId="38" xfId="43" applyFont="1" applyFill="1" applyBorder="1" applyAlignment="1" applyProtection="1">
      <alignment horizontal="right" vertical="center"/>
      <protection locked="0"/>
    </xf>
    <xf numFmtId="3" fontId="32" fillId="0" borderId="38" xfId="0" applyNumberFormat="1" applyFont="1" applyFill="1" applyBorder="1" applyAlignment="1" applyProtection="1">
      <alignment horizontal="right" vertical="center"/>
      <protection locked="0"/>
    </xf>
    <xf numFmtId="3" fontId="32" fillId="0" borderId="15" xfId="0" applyNumberFormat="1" applyFont="1" applyFill="1" applyBorder="1" applyAlignment="1" applyProtection="1" quotePrefix="1">
      <alignment horizontal="right" vertical="center"/>
      <protection locked="0"/>
    </xf>
    <xf numFmtId="0" fontId="20" fillId="33" borderId="0" xfId="0" applyNumberFormat="1" applyFont="1" applyFill="1" applyBorder="1" applyAlignment="1" applyProtection="1">
      <alignment vertical="center"/>
      <protection locked="0"/>
    </xf>
    <xf numFmtId="3" fontId="20" fillId="33" borderId="14" xfId="0" applyNumberFormat="1" applyFont="1" applyFill="1" applyBorder="1" applyAlignment="1" applyProtection="1">
      <alignment vertical="center"/>
      <protection locked="0"/>
    </xf>
    <xf numFmtId="0" fontId="20" fillId="33" borderId="14" xfId="0" applyFont="1" applyFill="1" applyBorder="1" applyAlignment="1">
      <alignment vertical="center"/>
    </xf>
    <xf numFmtId="3" fontId="0" fillId="0" borderId="10" xfId="52" applyNumberFormat="1" applyFill="1" applyBorder="1" applyAlignment="1" applyProtection="1">
      <alignment/>
      <protection locked="0"/>
    </xf>
    <xf numFmtId="3" fontId="0" fillId="0" borderId="11" xfId="0" applyNumberFormat="1" applyFill="1" applyBorder="1" applyAlignment="1" applyProtection="1">
      <alignment horizontal="center"/>
      <protection locked="0"/>
    </xf>
    <xf numFmtId="231" fontId="0" fillId="33" borderId="10" xfId="0" applyNumberFormat="1" applyFill="1" applyBorder="1" applyAlignment="1">
      <alignment horizontal="center"/>
    </xf>
    <xf numFmtId="3" fontId="26" fillId="33" borderId="11" xfId="0" applyNumberFormat="1" applyFont="1" applyFill="1" applyBorder="1" applyAlignment="1" applyProtection="1">
      <alignment horizontal="center"/>
      <protection locked="0"/>
    </xf>
    <xf numFmtId="4" fontId="0" fillId="33" borderId="11" xfId="0" applyNumberFormat="1" applyFill="1" applyBorder="1" applyAlignment="1" applyProtection="1">
      <alignment/>
      <protection locked="0"/>
    </xf>
    <xf numFmtId="4" fontId="0" fillId="33" borderId="37" xfId="0" applyNumberFormat="1" applyFill="1" applyBorder="1" applyAlignment="1" applyProtection="1">
      <alignment horizontal="right"/>
      <protection locked="0"/>
    </xf>
    <xf numFmtId="3" fontId="0" fillId="33" borderId="37" xfId="0" applyNumberFormat="1" applyFill="1" applyBorder="1" applyAlignment="1" applyProtection="1">
      <alignment/>
      <protection locked="0"/>
    </xf>
    <xf numFmtId="3" fontId="0" fillId="33" borderId="16" xfId="0" applyNumberFormat="1" applyFill="1" applyBorder="1" applyAlignment="1" applyProtection="1" quotePrefix="1">
      <alignment horizontal="center"/>
      <protection locked="0"/>
    </xf>
    <xf numFmtId="0" fontId="20" fillId="33" borderId="0" xfId="0" applyNumberFormat="1" applyFont="1" applyFill="1" applyAlignment="1" applyProtection="1">
      <alignment/>
      <protection locked="0"/>
    </xf>
    <xf numFmtId="3" fontId="0" fillId="33" borderId="10" xfId="52" applyNumberFormat="1" applyFill="1" applyBorder="1" applyAlignment="1" applyProtection="1">
      <alignment/>
      <protection locked="0"/>
    </xf>
    <xf numFmtId="4" fontId="0" fillId="33" borderId="37" xfId="0" applyNumberFormat="1" applyFill="1" applyBorder="1" applyAlignment="1" applyProtection="1">
      <alignment/>
      <protection locked="0"/>
    </xf>
    <xf numFmtId="3" fontId="0" fillId="0" borderId="10" xfId="52" applyNumberFormat="1" applyFont="1" applyFill="1" applyBorder="1" applyAlignment="1" applyProtection="1">
      <alignment/>
      <protection locked="0"/>
    </xf>
    <xf numFmtId="3" fontId="0" fillId="0" borderId="10" xfId="0" applyNumberFormat="1" applyFill="1" applyBorder="1" applyAlignment="1" applyProtection="1">
      <alignment horizontal="center"/>
      <protection locked="0"/>
    </xf>
    <xf numFmtId="3" fontId="26" fillId="33" borderId="10" xfId="0" applyNumberFormat="1" applyFont="1" applyFill="1" applyBorder="1" applyAlignment="1" applyProtection="1">
      <alignment horizontal="center"/>
      <protection locked="0"/>
    </xf>
    <xf numFmtId="4" fontId="0" fillId="33" borderId="10" xfId="0" applyNumberFormat="1" applyFont="1" applyFill="1" applyBorder="1" applyAlignment="1" applyProtection="1">
      <alignment/>
      <protection locked="0"/>
    </xf>
    <xf numFmtId="4" fontId="0" fillId="33" borderId="34" xfId="0" applyNumberFormat="1" applyFont="1" applyFill="1" applyBorder="1" applyAlignment="1" applyProtection="1">
      <alignment horizontal="right"/>
      <protection locked="0"/>
    </xf>
    <xf numFmtId="3" fontId="0" fillId="33" borderId="34" xfId="0" applyNumberFormat="1" applyFont="1" applyFill="1" applyBorder="1" applyAlignment="1" applyProtection="1">
      <alignment/>
      <protection locked="0"/>
    </xf>
    <xf numFmtId="3" fontId="0" fillId="33" borderId="12" xfId="0" applyNumberFormat="1" applyFill="1" applyBorder="1" applyAlignment="1" applyProtection="1">
      <alignment horizontal="center"/>
      <protection locked="0"/>
    </xf>
    <xf numFmtId="3" fontId="0" fillId="33" borderId="10" xfId="52" applyNumberFormat="1" applyFont="1" applyFill="1" applyBorder="1" applyAlignment="1" applyProtection="1">
      <alignment/>
      <protection locked="0"/>
    </xf>
    <xf numFmtId="4" fontId="0" fillId="33" borderId="34" xfId="0" applyNumberFormat="1" applyFont="1" applyFill="1" applyBorder="1" applyAlignment="1" applyProtection="1">
      <alignment/>
      <protection locked="0"/>
    </xf>
    <xf numFmtId="3" fontId="0" fillId="33" borderId="10" xfId="52" applyNumberFormat="1" applyFont="1" applyFill="1" applyBorder="1" applyAlignment="1" applyProtection="1">
      <alignment/>
      <protection locked="0"/>
    </xf>
    <xf numFmtId="4" fontId="0" fillId="33" borderId="10" xfId="0" applyNumberFormat="1" applyFill="1" applyBorder="1" applyAlignment="1" applyProtection="1">
      <alignment horizontal="right"/>
      <protection locked="0"/>
    </xf>
    <xf numFmtId="4" fontId="0" fillId="33" borderId="34" xfId="0" applyNumberFormat="1" applyFill="1" applyBorder="1" applyAlignment="1" applyProtection="1">
      <alignment horizontal="right"/>
      <protection locked="0"/>
    </xf>
    <xf numFmtId="3" fontId="0" fillId="33" borderId="34" xfId="0" applyNumberFormat="1" applyFill="1" applyBorder="1" applyAlignment="1" applyProtection="1">
      <alignment/>
      <protection locked="0"/>
    </xf>
    <xf numFmtId="4" fontId="0" fillId="33" borderId="34" xfId="0" applyNumberFormat="1" applyFill="1" applyBorder="1" applyAlignment="1" applyProtection="1">
      <alignment/>
      <protection locked="0"/>
    </xf>
    <xf numFmtId="4" fontId="0" fillId="33" borderId="10" xfId="0" applyNumberFormat="1" applyFill="1" applyBorder="1" applyAlignment="1" applyProtection="1">
      <alignment/>
      <protection locked="0"/>
    </xf>
    <xf numFmtId="4" fontId="0" fillId="34" borderId="34" xfId="0" applyNumberFormat="1" applyFont="1" applyFill="1" applyBorder="1" applyAlignment="1" applyProtection="1">
      <alignment horizontal="right"/>
      <protection locked="0"/>
    </xf>
    <xf numFmtId="0" fontId="0" fillId="33" borderId="34" xfId="0" applyNumberFormat="1" applyFill="1" applyBorder="1" applyAlignment="1" applyProtection="1">
      <alignment/>
      <protection locked="0"/>
    </xf>
    <xf numFmtId="0" fontId="0" fillId="33" borderId="10" xfId="0" applyFill="1" applyBorder="1" applyAlignment="1">
      <alignment horizontal="center"/>
    </xf>
    <xf numFmtId="3" fontId="0" fillId="0" borderId="12" xfId="52" applyNumberFormat="1" applyFill="1" applyBorder="1" applyAlignment="1" applyProtection="1">
      <alignment/>
      <protection locked="0"/>
    </xf>
    <xf numFmtId="3" fontId="0" fillId="0" borderId="12" xfId="52" applyNumberFormat="1" applyFont="1" applyFill="1" applyBorder="1" applyAlignment="1" applyProtection="1">
      <alignment/>
      <protection locked="0"/>
    </xf>
    <xf numFmtId="3" fontId="0" fillId="0" borderId="12" xfId="0" applyNumberFormat="1" applyFill="1" applyBorder="1" applyAlignment="1" applyProtection="1">
      <alignment horizontal="center"/>
      <protection locked="0"/>
    </xf>
    <xf numFmtId="3" fontId="26" fillId="33" borderId="12" xfId="0" applyNumberFormat="1" applyFont="1" applyFill="1" applyBorder="1" applyAlignment="1" applyProtection="1">
      <alignment horizontal="center"/>
      <protection locked="0"/>
    </xf>
    <xf numFmtId="4" fontId="0" fillId="33" borderId="31" xfId="0" applyNumberFormat="1" applyFill="1" applyBorder="1" applyAlignment="1" applyProtection="1">
      <alignment/>
      <protection locked="0"/>
    </xf>
    <xf numFmtId="4" fontId="0" fillId="33" borderId="39" xfId="0" applyNumberFormat="1" applyFill="1" applyBorder="1" applyAlignment="1" applyProtection="1">
      <alignment horizontal="right"/>
      <protection locked="0"/>
    </xf>
    <xf numFmtId="3" fontId="0" fillId="33" borderId="24" xfId="0" applyNumberFormat="1" applyFill="1" applyBorder="1" applyAlignment="1" applyProtection="1">
      <alignment/>
      <protection locked="0"/>
    </xf>
    <xf numFmtId="4" fontId="0" fillId="33" borderId="39" xfId="0" applyNumberFormat="1" applyFill="1" applyBorder="1" applyAlignment="1" applyProtection="1">
      <alignment/>
      <protection locked="0"/>
    </xf>
    <xf numFmtId="3" fontId="0" fillId="33" borderId="39" xfId="0" applyNumberFormat="1" applyFill="1" applyBorder="1" applyAlignment="1" applyProtection="1">
      <alignment/>
      <protection locked="0"/>
    </xf>
    <xf numFmtId="3" fontId="0" fillId="0" borderId="10" xfId="52" applyNumberFormat="1" applyFill="1" applyBorder="1" applyAlignment="1" applyProtection="1">
      <alignment vertical="center"/>
      <protection locked="0"/>
    </xf>
    <xf numFmtId="3" fontId="0" fillId="0" borderId="10" xfId="52" applyNumberFormat="1" applyFont="1" applyFill="1" applyBorder="1" applyAlignment="1" applyProtection="1">
      <alignment vertical="center"/>
      <protection locked="0"/>
    </xf>
    <xf numFmtId="3" fontId="0" fillId="0" borderId="10" xfId="0" applyNumberFormat="1" applyFill="1" applyBorder="1" applyAlignment="1" applyProtection="1">
      <alignment horizontal="center" vertical="center"/>
      <protection locked="0"/>
    </xf>
    <xf numFmtId="0" fontId="0" fillId="33" borderId="12" xfId="0" applyFill="1" applyBorder="1" applyAlignment="1">
      <alignment horizontal="center"/>
    </xf>
    <xf numFmtId="3" fontId="26" fillId="33" borderId="10" xfId="0" applyNumberFormat="1" applyFont="1" applyFill="1" applyBorder="1" applyAlignment="1" applyProtection="1">
      <alignment horizontal="center" vertical="center"/>
      <protection locked="0"/>
    </xf>
    <xf numFmtId="4" fontId="0" fillId="33" borderId="10" xfId="0" applyNumberFormat="1" applyFill="1" applyBorder="1" applyAlignment="1" applyProtection="1">
      <alignment vertical="center"/>
      <protection locked="0"/>
    </xf>
    <xf numFmtId="4" fontId="0" fillId="33" borderId="34" xfId="0" applyNumberFormat="1" applyFill="1" applyBorder="1" applyAlignment="1" applyProtection="1">
      <alignment horizontal="right" vertical="center"/>
      <protection locked="0"/>
    </xf>
    <xf numFmtId="3" fontId="0" fillId="33" borderId="34" xfId="0" applyNumberFormat="1" applyFill="1" applyBorder="1" applyAlignment="1" applyProtection="1">
      <alignment vertical="center"/>
      <protection locked="0"/>
    </xf>
    <xf numFmtId="0" fontId="20" fillId="33" borderId="0" xfId="0" applyFont="1" applyFill="1" applyAlignment="1">
      <alignment vertical="center"/>
    </xf>
    <xf numFmtId="3" fontId="0" fillId="33" borderId="10" xfId="52" applyNumberFormat="1" applyFill="1" applyBorder="1" applyAlignment="1" applyProtection="1">
      <alignment vertical="center"/>
      <protection locked="0"/>
    </xf>
    <xf numFmtId="4" fontId="0" fillId="33" borderId="34" xfId="0" applyNumberFormat="1" applyFill="1" applyBorder="1" applyAlignment="1" applyProtection="1">
      <alignment vertical="center"/>
      <protection locked="0"/>
    </xf>
    <xf numFmtId="231" fontId="0" fillId="33" borderId="10" xfId="0" applyNumberFormat="1" applyFill="1" applyBorder="1" applyAlignment="1">
      <alignment horizontal="center" vertical="center"/>
    </xf>
    <xf numFmtId="0" fontId="20" fillId="33" borderId="0" xfId="0" applyNumberFormat="1" applyFont="1" applyFill="1" applyBorder="1" applyAlignment="1" applyProtection="1">
      <alignment/>
      <protection locked="0"/>
    </xf>
    <xf numFmtId="0" fontId="0" fillId="33" borderId="0" xfId="0" applyFill="1" applyBorder="1" applyAlignment="1">
      <alignment/>
    </xf>
    <xf numFmtId="38" fontId="0" fillId="0" borderId="19" xfId="52" applyFill="1" applyBorder="1" applyAlignment="1" applyProtection="1">
      <alignment/>
      <protection locked="0"/>
    </xf>
    <xf numFmtId="3" fontId="0" fillId="0" borderId="19" xfId="0" applyNumberFormat="1" applyFill="1" applyBorder="1" applyAlignment="1" applyProtection="1">
      <alignment horizontal="center"/>
      <protection locked="0"/>
    </xf>
    <xf numFmtId="231" fontId="0" fillId="33" borderId="25" xfId="0" applyNumberFormat="1" applyFill="1" applyBorder="1" applyAlignment="1">
      <alignment horizontal="center"/>
    </xf>
    <xf numFmtId="3" fontId="0" fillId="33" borderId="40" xfId="0" applyNumberFormat="1" applyFill="1" applyBorder="1" applyAlignment="1" applyProtection="1">
      <alignment/>
      <protection locked="0"/>
    </xf>
    <xf numFmtId="3" fontId="0" fillId="33" borderId="40" xfId="0" applyNumberFormat="1" applyFill="1" applyBorder="1" applyAlignment="1" applyProtection="1">
      <alignment horizontal="right"/>
      <protection locked="0"/>
    </xf>
    <xf numFmtId="3" fontId="0" fillId="33" borderId="41" xfId="0" applyNumberFormat="1" applyFill="1" applyBorder="1" applyAlignment="1" applyProtection="1">
      <alignment/>
      <protection locked="0"/>
    </xf>
    <xf numFmtId="38" fontId="0" fillId="33" borderId="19" xfId="52" applyFill="1" applyBorder="1" applyAlignment="1" applyProtection="1">
      <alignment horizontal="right"/>
      <protection locked="0"/>
    </xf>
    <xf numFmtId="38" fontId="0" fillId="33" borderId="25" xfId="52" applyFill="1" applyBorder="1" applyAlignment="1" applyProtection="1">
      <alignment/>
      <protection locked="0"/>
    </xf>
    <xf numFmtId="38" fontId="0" fillId="0" borderId="10" xfId="52" applyFill="1" applyBorder="1" applyAlignment="1" applyProtection="1">
      <alignment/>
      <protection locked="0"/>
    </xf>
    <xf numFmtId="3" fontId="0" fillId="33" borderId="0" xfId="0" applyNumberFormat="1" applyFill="1" applyBorder="1" applyAlignment="1" applyProtection="1">
      <alignment/>
      <protection locked="0"/>
    </xf>
    <xf numFmtId="3" fontId="0" fillId="33" borderId="0" xfId="0" applyNumberFormat="1" applyFill="1" applyBorder="1" applyAlignment="1" applyProtection="1">
      <alignment horizontal="right"/>
      <protection locked="0"/>
    </xf>
    <xf numFmtId="3" fontId="0" fillId="33" borderId="21" xfId="0" applyNumberFormat="1" applyFill="1" applyBorder="1" applyAlignment="1" applyProtection="1">
      <alignment/>
      <protection locked="0"/>
    </xf>
    <xf numFmtId="38" fontId="0" fillId="33" borderId="10" xfId="52" applyFill="1" applyBorder="1" applyAlignment="1" applyProtection="1">
      <alignment horizontal="right"/>
      <protection locked="0"/>
    </xf>
    <xf numFmtId="38" fontId="0" fillId="33" borderId="12" xfId="52" applyFill="1" applyBorder="1" applyAlignment="1" applyProtection="1">
      <alignment/>
      <protection locked="0"/>
    </xf>
    <xf numFmtId="38" fontId="0" fillId="0" borderId="14" xfId="52" applyFill="1" applyBorder="1" applyAlignment="1" applyProtection="1">
      <alignment vertical="center"/>
      <protection locked="0"/>
    </xf>
    <xf numFmtId="3" fontId="0" fillId="0" borderId="14" xfId="0" applyNumberFormat="1" applyFill="1" applyBorder="1" applyAlignment="1" applyProtection="1">
      <alignment horizontal="center" vertical="center"/>
      <protection locked="0"/>
    </xf>
    <xf numFmtId="0" fontId="0" fillId="33" borderId="15" xfId="0" applyFill="1" applyBorder="1" applyAlignment="1">
      <alignment horizontal="center"/>
    </xf>
    <xf numFmtId="0" fontId="0" fillId="33" borderId="17" xfId="0" applyFont="1" applyFill="1" applyBorder="1" applyAlignment="1">
      <alignment vertical="center"/>
    </xf>
    <xf numFmtId="0" fontId="0" fillId="33" borderId="17" xfId="0" applyFont="1" applyFill="1" applyBorder="1" applyAlignment="1">
      <alignment horizontal="right" vertical="center"/>
    </xf>
    <xf numFmtId="0" fontId="0" fillId="33" borderId="17" xfId="0" applyFont="1" applyFill="1" applyBorder="1" applyAlignment="1">
      <alignment/>
    </xf>
    <xf numFmtId="0" fontId="0" fillId="33" borderId="42" xfId="0" applyFont="1" applyFill="1" applyBorder="1" applyAlignment="1">
      <alignment/>
    </xf>
    <xf numFmtId="0" fontId="35" fillId="33" borderId="0" xfId="0" applyFont="1" applyFill="1" applyAlignment="1">
      <alignment/>
    </xf>
    <xf numFmtId="38" fontId="0" fillId="33" borderId="14" xfId="52" applyFill="1" applyBorder="1" applyAlignment="1" applyProtection="1">
      <alignment horizontal="right" vertical="center"/>
      <protection locked="0"/>
    </xf>
    <xf numFmtId="38" fontId="0" fillId="33" borderId="15" xfId="52" applyFill="1" applyBorder="1" applyAlignment="1" applyProtection="1">
      <alignment vertical="center"/>
      <protection locked="0"/>
    </xf>
    <xf numFmtId="38" fontId="0" fillId="0" borderId="0" xfId="52" applyFont="1" applyFill="1" applyBorder="1" applyAlignment="1" applyProtection="1">
      <alignment/>
      <protection locked="0"/>
    </xf>
    <xf numFmtId="38" fontId="0" fillId="0" borderId="0" xfId="52" applyFill="1" applyBorder="1" applyAlignment="1" applyProtection="1">
      <alignment/>
      <protection locked="0"/>
    </xf>
    <xf numFmtId="0" fontId="0" fillId="0" borderId="0" xfId="0" applyNumberFormat="1" applyFont="1" applyFill="1" applyBorder="1" applyAlignment="1" applyProtection="1">
      <alignment/>
      <protection locked="0"/>
    </xf>
    <xf numFmtId="0" fontId="0" fillId="33" borderId="0" xfId="0" applyFont="1" applyFill="1" applyAlignment="1">
      <alignment horizontal="right"/>
    </xf>
    <xf numFmtId="38" fontId="0" fillId="33" borderId="0" xfId="52" applyFill="1" applyBorder="1" applyAlignment="1" applyProtection="1">
      <alignment horizontal="right"/>
      <protection locked="0"/>
    </xf>
    <xf numFmtId="38" fontId="0" fillId="33" borderId="0" xfId="52" applyFill="1" applyBorder="1" applyAlignment="1" applyProtection="1">
      <alignment/>
      <protection locked="0"/>
    </xf>
    <xf numFmtId="0" fontId="0" fillId="0" borderId="0" xfId="0" applyFont="1" applyFill="1" applyAlignment="1">
      <alignment/>
    </xf>
    <xf numFmtId="232" fontId="0" fillId="0" borderId="0" xfId="0" applyNumberFormat="1" applyFont="1" applyFill="1" applyAlignment="1">
      <alignment/>
    </xf>
    <xf numFmtId="3" fontId="6" fillId="0" borderId="0" xfId="0" applyNumberFormat="1" applyFont="1" applyFill="1" applyBorder="1" applyAlignment="1" applyProtection="1">
      <alignment/>
      <protection locked="0"/>
    </xf>
    <xf numFmtId="3" fontId="6" fillId="33" borderId="0" xfId="0" applyNumberFormat="1" applyFont="1" applyFill="1" applyBorder="1" applyAlignment="1" applyProtection="1">
      <alignment/>
      <protection locked="0"/>
    </xf>
    <xf numFmtId="0" fontId="30" fillId="0" borderId="0" xfId="0" applyFont="1" applyFill="1" applyAlignment="1">
      <alignment/>
    </xf>
    <xf numFmtId="0" fontId="30" fillId="33" borderId="0" xfId="0" applyFont="1" applyFill="1" applyAlignment="1">
      <alignment/>
    </xf>
    <xf numFmtId="232" fontId="0" fillId="0" borderId="0" xfId="0" applyNumberFormat="1" applyFill="1" applyAlignment="1">
      <alignment/>
    </xf>
    <xf numFmtId="0" fontId="30" fillId="0" borderId="0" xfId="0" applyNumberFormat="1" applyFont="1" applyFill="1" applyBorder="1" applyAlignment="1" applyProtection="1">
      <alignment/>
      <protection locked="0"/>
    </xf>
    <xf numFmtId="0" fontId="30" fillId="33" borderId="0" xfId="0" applyNumberFormat="1" applyFont="1" applyFill="1" applyBorder="1" applyAlignment="1" applyProtection="1">
      <alignment/>
      <protection locked="0"/>
    </xf>
    <xf numFmtId="3" fontId="30" fillId="0" borderId="0" xfId="0" applyNumberFormat="1" applyFont="1" applyFill="1" applyBorder="1" applyAlignment="1" applyProtection="1">
      <alignment/>
      <protection locked="0"/>
    </xf>
    <xf numFmtId="0" fontId="35" fillId="0" borderId="0" xfId="0" applyFont="1" applyFill="1" applyAlignment="1">
      <alignment/>
    </xf>
    <xf numFmtId="3" fontId="30" fillId="33" borderId="0" xfId="0" applyNumberFormat="1" applyFont="1" applyFill="1" applyBorder="1" applyAlignment="1" applyProtection="1">
      <alignment/>
      <protection locked="0"/>
    </xf>
    <xf numFmtId="0" fontId="0" fillId="33" borderId="0" xfId="0" applyFill="1" applyAlignment="1">
      <alignment horizontal="right"/>
    </xf>
    <xf numFmtId="0" fontId="36" fillId="0" borderId="0" xfId="0" applyFont="1" applyFill="1" applyAlignment="1">
      <alignment/>
    </xf>
    <xf numFmtId="0" fontId="26" fillId="0" borderId="0" xfId="0" applyFont="1" applyFill="1" applyAlignment="1">
      <alignment/>
    </xf>
    <xf numFmtId="0" fontId="20" fillId="0" borderId="0" xfId="0" applyFont="1" applyFill="1" applyAlignment="1">
      <alignment/>
    </xf>
    <xf numFmtId="231" fontId="0" fillId="33" borderId="0" xfId="0" applyNumberFormat="1" applyFill="1" applyAlignment="1">
      <alignment/>
    </xf>
    <xf numFmtId="0" fontId="30" fillId="0" borderId="0" xfId="0" applyFont="1" applyBorder="1" applyAlignment="1">
      <alignment horizontal="center" vertical="center"/>
    </xf>
    <xf numFmtId="0" fontId="0" fillId="0" borderId="0" xfId="0" applyAlignment="1">
      <alignment vertical="center"/>
    </xf>
    <xf numFmtId="0" fontId="0" fillId="0" borderId="28" xfId="0" applyBorder="1" applyAlignment="1">
      <alignment horizontal="center" vertical="center"/>
    </xf>
    <xf numFmtId="0" fontId="0" fillId="0" borderId="27" xfId="0" applyBorder="1" applyAlignment="1">
      <alignment horizontal="center" vertical="center"/>
    </xf>
    <xf numFmtId="0" fontId="0" fillId="33" borderId="10" xfId="0" applyFill="1" applyBorder="1" applyAlignment="1">
      <alignment horizontal="center" vertical="center"/>
    </xf>
    <xf numFmtId="0" fontId="0" fillId="33" borderId="12" xfId="0" applyFont="1" applyFill="1" applyBorder="1" applyAlignment="1">
      <alignment vertical="center"/>
    </xf>
    <xf numFmtId="0" fontId="0" fillId="33" borderId="0" xfId="0" applyFill="1" applyAlignment="1">
      <alignment vertical="center"/>
    </xf>
    <xf numFmtId="0" fontId="0" fillId="33" borderId="14" xfId="0" applyFill="1" applyBorder="1" applyAlignment="1">
      <alignment horizontal="center" vertical="center"/>
    </xf>
    <xf numFmtId="0" fontId="0" fillId="33" borderId="15" xfId="0" applyFont="1" applyFill="1" applyBorder="1" applyAlignment="1">
      <alignment vertical="center"/>
    </xf>
    <xf numFmtId="0" fontId="0" fillId="33" borderId="12" xfId="0" applyFont="1" applyFill="1" applyBorder="1" applyAlignment="1">
      <alignment vertical="center"/>
    </xf>
    <xf numFmtId="0" fontId="0" fillId="33" borderId="15" xfId="0" applyFill="1" applyBorder="1" applyAlignment="1">
      <alignment horizontal="center" vertical="center"/>
    </xf>
    <xf numFmtId="0" fontId="0" fillId="33" borderId="15" xfId="0" applyFont="1" applyFill="1" applyBorder="1" applyAlignment="1">
      <alignment vertical="center"/>
    </xf>
    <xf numFmtId="0" fontId="0" fillId="33" borderId="0" xfId="0" applyFill="1" applyAlignment="1">
      <alignment horizontal="center" vertical="center"/>
    </xf>
    <xf numFmtId="0" fontId="0" fillId="0" borderId="0" xfId="0" applyAlignment="1">
      <alignment horizontal="center" vertical="center"/>
    </xf>
    <xf numFmtId="0" fontId="0" fillId="0" borderId="0" xfId="0" applyAlignment="1">
      <alignment vertical="top"/>
    </xf>
    <xf numFmtId="0" fontId="6" fillId="0" borderId="0" xfId="0" applyFont="1" applyAlignment="1">
      <alignment vertical="top"/>
    </xf>
    <xf numFmtId="0" fontId="6" fillId="33" borderId="0" xfId="0" applyFont="1" applyFill="1" applyAlignment="1">
      <alignment horizontal="centerContinuous" vertical="top"/>
    </xf>
    <xf numFmtId="0" fontId="6" fillId="0" borderId="0" xfId="0" applyFont="1" applyAlignment="1">
      <alignment horizontal="centerContinuous"/>
    </xf>
    <xf numFmtId="0" fontId="30" fillId="33" borderId="0" xfId="0" applyFont="1" applyFill="1" applyAlignment="1">
      <alignment horizontal="left" vertical="top"/>
    </xf>
    <xf numFmtId="3" fontId="0" fillId="33" borderId="11" xfId="0" applyNumberFormat="1" applyFill="1" applyBorder="1" applyAlignment="1" applyProtection="1">
      <alignment/>
      <protection locked="0"/>
    </xf>
    <xf numFmtId="4" fontId="0" fillId="0" borderId="28" xfId="0" applyNumberFormat="1" applyBorder="1" applyAlignment="1" applyProtection="1">
      <alignment horizontal="centerContinuous"/>
      <protection locked="0"/>
    </xf>
    <xf numFmtId="4" fontId="0" fillId="0" borderId="23" xfId="0" applyNumberFormat="1" applyBorder="1" applyAlignment="1" applyProtection="1">
      <alignment horizontal="centerContinuous"/>
      <protection locked="0"/>
    </xf>
    <xf numFmtId="0" fontId="0" fillId="0" borderId="23" xfId="0" applyBorder="1" applyAlignment="1" applyProtection="1">
      <alignment horizontal="centerContinuous"/>
      <protection locked="0"/>
    </xf>
    <xf numFmtId="3" fontId="0" fillId="0" borderId="43" xfId="0" applyNumberFormat="1" applyBorder="1" applyAlignment="1" applyProtection="1">
      <alignment horizontal="centerContinuous"/>
      <protection locked="0"/>
    </xf>
    <xf numFmtId="3" fontId="0" fillId="0" borderId="11" xfId="0" applyNumberFormat="1" applyBorder="1" applyAlignment="1" applyProtection="1">
      <alignment horizontal="center"/>
      <protection locked="0"/>
    </xf>
    <xf numFmtId="0" fontId="0" fillId="0" borderId="11" xfId="0" applyBorder="1" applyAlignment="1" applyProtection="1">
      <alignment/>
      <protection locked="0"/>
    </xf>
    <xf numFmtId="0" fontId="0" fillId="0" borderId="29" xfId="0" applyBorder="1" applyAlignment="1" applyProtection="1">
      <alignment/>
      <protection locked="0"/>
    </xf>
    <xf numFmtId="3" fontId="0" fillId="33" borderId="16" xfId="0" applyNumberFormat="1" applyFill="1" applyBorder="1" applyAlignment="1" applyProtection="1">
      <alignment horizontal="center"/>
      <protection locked="0"/>
    </xf>
    <xf numFmtId="3" fontId="0" fillId="33" borderId="10" xfId="0" applyNumberFormat="1" applyFill="1" applyBorder="1" applyAlignment="1" applyProtection="1">
      <alignment horizontal="center"/>
      <protection locked="0"/>
    </xf>
    <xf numFmtId="0" fontId="0" fillId="0" borderId="11" xfId="0" applyBorder="1" applyAlignment="1" applyProtection="1" quotePrefix="1">
      <alignment horizontal="centerContinuous"/>
      <protection locked="0"/>
    </xf>
    <xf numFmtId="4" fontId="0" fillId="0" borderId="13" xfId="0" applyNumberFormat="1" applyBorder="1" applyAlignment="1" applyProtection="1">
      <alignment horizontal="centerContinuous"/>
      <protection locked="0"/>
    </xf>
    <xf numFmtId="0" fontId="0" fillId="0" borderId="13" xfId="0" applyBorder="1" applyAlignment="1" applyProtection="1">
      <alignment horizontal="centerContinuous"/>
      <protection locked="0"/>
    </xf>
    <xf numFmtId="3" fontId="0" fillId="0" borderId="16" xfId="0" applyNumberFormat="1" applyBorder="1" applyAlignment="1" applyProtection="1">
      <alignment horizontal="center"/>
      <protection locked="0"/>
    </xf>
    <xf numFmtId="3" fontId="0" fillId="0" borderId="10" xfId="0" applyNumberFormat="1" applyBorder="1" applyAlignment="1" applyProtection="1">
      <alignment horizontal="center"/>
      <protection locked="0"/>
    </xf>
    <xf numFmtId="3" fontId="0" fillId="0" borderId="11" xfId="0" applyNumberFormat="1" applyBorder="1" applyAlignment="1" applyProtection="1">
      <alignment/>
      <protection locked="0"/>
    </xf>
    <xf numFmtId="4" fontId="0" fillId="0" borderId="11" xfId="0" applyNumberFormat="1" applyBorder="1" applyAlignment="1" applyProtection="1">
      <alignment/>
      <protection locked="0"/>
    </xf>
    <xf numFmtId="3" fontId="0" fillId="0" borderId="12" xfId="0" applyNumberFormat="1" applyBorder="1" applyAlignment="1" applyProtection="1">
      <alignment horizontal="center"/>
      <protection locked="0"/>
    </xf>
    <xf numFmtId="3" fontId="0" fillId="33" borderId="15" xfId="0" applyNumberFormat="1" applyFill="1" applyBorder="1" applyAlignment="1" applyProtection="1">
      <alignment horizontal="center"/>
      <protection locked="0"/>
    </xf>
    <xf numFmtId="0" fontId="0" fillId="33" borderId="16" xfId="0" applyFill="1" applyBorder="1" applyAlignment="1">
      <alignment horizontal="center"/>
    </xf>
    <xf numFmtId="0" fontId="5" fillId="33" borderId="16" xfId="0" applyFont="1" applyFill="1" applyBorder="1" applyAlignment="1">
      <alignment horizontal="center"/>
    </xf>
    <xf numFmtId="0" fontId="0" fillId="0" borderId="16" xfId="0" applyBorder="1" applyAlignment="1">
      <alignment/>
    </xf>
    <xf numFmtId="221" fontId="0" fillId="33" borderId="12" xfId="0" applyNumberFormat="1" applyFill="1" applyBorder="1" applyAlignment="1" applyProtection="1">
      <alignment horizontal="right"/>
      <protection locked="0"/>
    </xf>
    <xf numFmtId="221" fontId="0" fillId="0" borderId="12" xfId="0" applyNumberFormat="1" applyBorder="1" applyAlignment="1" applyProtection="1">
      <alignment horizontal="right"/>
      <protection locked="0"/>
    </xf>
    <xf numFmtId="3" fontId="0" fillId="33" borderId="12" xfId="0" applyNumberFormat="1" applyFill="1" applyBorder="1" applyAlignment="1" applyProtection="1">
      <alignment horizontal="right"/>
      <protection locked="0"/>
    </xf>
    <xf numFmtId="3" fontId="0" fillId="0" borderId="12" xfId="0" applyNumberFormat="1" applyBorder="1" applyAlignment="1" applyProtection="1">
      <alignment horizontal="right"/>
      <protection locked="0"/>
    </xf>
    <xf numFmtId="3" fontId="0" fillId="33" borderId="15" xfId="0" applyNumberFormat="1" applyFill="1" applyBorder="1" applyAlignment="1" applyProtection="1">
      <alignment horizontal="right"/>
      <protection locked="0"/>
    </xf>
    <xf numFmtId="3" fontId="0" fillId="0" borderId="15" xfId="0" applyNumberFormat="1" applyBorder="1" applyAlignment="1" applyProtection="1">
      <alignment horizontal="right"/>
      <protection locked="0"/>
    </xf>
    <xf numFmtId="0" fontId="6" fillId="33" borderId="0" xfId="0" applyFont="1" applyFill="1" applyAlignment="1">
      <alignment horizontal="centerContinuous"/>
    </xf>
    <xf numFmtId="4" fontId="0" fillId="33" borderId="28" xfId="0" applyNumberFormat="1" applyFill="1" applyBorder="1" applyAlignment="1" applyProtection="1">
      <alignment horizontal="centerContinuous"/>
      <protection locked="0"/>
    </xf>
    <xf numFmtId="4" fontId="0" fillId="33" borderId="23" xfId="0" applyNumberFormat="1" applyFill="1" applyBorder="1" applyAlignment="1" applyProtection="1">
      <alignment horizontal="centerContinuous"/>
      <protection locked="0"/>
    </xf>
    <xf numFmtId="0" fontId="0" fillId="33" borderId="23" xfId="0" applyFill="1" applyBorder="1" applyAlignment="1" applyProtection="1">
      <alignment horizontal="centerContinuous"/>
      <protection locked="0"/>
    </xf>
    <xf numFmtId="3" fontId="0" fillId="33" borderId="43" xfId="0" applyNumberFormat="1" applyFill="1" applyBorder="1" applyAlignment="1" applyProtection="1">
      <alignment horizontal="centerContinuous"/>
      <protection locked="0"/>
    </xf>
    <xf numFmtId="3" fontId="0" fillId="33" borderId="11" xfId="0" applyNumberFormat="1" applyFill="1" applyBorder="1" applyAlignment="1" applyProtection="1">
      <alignment horizontal="center"/>
      <protection locked="0"/>
    </xf>
    <xf numFmtId="0" fontId="0" fillId="33" borderId="11" xfId="0" applyFill="1" applyBorder="1" applyAlignment="1" applyProtection="1">
      <alignment/>
      <protection locked="0"/>
    </xf>
    <xf numFmtId="0" fontId="0" fillId="33" borderId="29" xfId="0" applyFill="1" applyBorder="1" applyAlignment="1" applyProtection="1">
      <alignment/>
      <protection locked="0"/>
    </xf>
    <xf numFmtId="3" fontId="0" fillId="33" borderId="16" xfId="0" applyNumberFormat="1" applyFill="1" applyBorder="1" applyAlignment="1" applyProtection="1">
      <alignment/>
      <protection locked="0"/>
    </xf>
    <xf numFmtId="0" fontId="0" fillId="33" borderId="11" xfId="0" applyFill="1" applyBorder="1" applyAlignment="1" applyProtection="1" quotePrefix="1">
      <alignment horizontal="centerContinuous"/>
      <protection locked="0"/>
    </xf>
    <xf numFmtId="4" fontId="0" fillId="33" borderId="13" xfId="0" applyNumberFormat="1" applyFill="1" applyBorder="1" applyAlignment="1" applyProtection="1">
      <alignment horizontal="centerContinuous"/>
      <protection locked="0"/>
    </xf>
    <xf numFmtId="0" fontId="0" fillId="33" borderId="13" xfId="0" applyFill="1" applyBorder="1" applyAlignment="1" applyProtection="1">
      <alignment horizontal="centerContinuous"/>
      <protection locked="0"/>
    </xf>
    <xf numFmtId="0" fontId="0" fillId="33" borderId="16" xfId="0" applyFill="1" applyBorder="1" applyAlignment="1">
      <alignment/>
    </xf>
    <xf numFmtId="0" fontId="0" fillId="33" borderId="12" xfId="0" applyFill="1" applyBorder="1" applyAlignment="1">
      <alignment/>
    </xf>
    <xf numFmtId="0" fontId="6" fillId="0" borderId="0" xfId="0" applyFont="1" applyBorder="1" applyAlignment="1">
      <alignment horizontal="centerContinuous"/>
    </xf>
    <xf numFmtId="0" fontId="0" fillId="0" borderId="0" xfId="0" applyNumberFormat="1" applyBorder="1" applyAlignment="1" applyProtection="1">
      <alignment horizontal="centerContinuous"/>
      <protection locked="0"/>
    </xf>
    <xf numFmtId="0" fontId="0" fillId="33" borderId="0" xfId="0" applyFill="1" applyBorder="1" applyAlignment="1">
      <alignment horizontal="centerContinuous"/>
    </xf>
    <xf numFmtId="1" fontId="0" fillId="0" borderId="0" xfId="0" applyNumberFormat="1" applyFill="1" applyAlignment="1" applyProtection="1">
      <alignment/>
      <protection locked="0"/>
    </xf>
    <xf numFmtId="1" fontId="0" fillId="33" borderId="11" xfId="0" applyNumberFormat="1" applyFont="1" applyFill="1" applyBorder="1" applyAlignment="1" applyProtection="1">
      <alignment horizontal="center"/>
      <protection locked="0"/>
    </xf>
    <xf numFmtId="1" fontId="0" fillId="33" borderId="13" xfId="0" applyNumberFormat="1" applyFill="1" applyBorder="1" applyAlignment="1" applyProtection="1" quotePrefix="1">
      <alignment horizontal="center"/>
      <protection locked="0"/>
    </xf>
    <xf numFmtId="1" fontId="0" fillId="33" borderId="13" xfId="0" applyNumberFormat="1" applyFont="1" applyFill="1" applyBorder="1" applyAlignment="1" applyProtection="1">
      <alignment horizontal="right"/>
      <protection locked="0"/>
    </xf>
    <xf numFmtId="1" fontId="0" fillId="33" borderId="11" xfId="0" applyNumberFormat="1" applyFill="1" applyBorder="1" applyAlignment="1" applyProtection="1">
      <alignment horizontal="center"/>
      <protection locked="0"/>
    </xf>
    <xf numFmtId="1" fontId="0" fillId="33" borderId="13" xfId="0" applyNumberFormat="1" applyFill="1" applyBorder="1" applyAlignment="1" applyProtection="1">
      <alignment horizontal="right"/>
      <protection locked="0"/>
    </xf>
    <xf numFmtId="1" fontId="0" fillId="33" borderId="16" xfId="0" applyNumberFormat="1" applyFill="1" applyBorder="1" applyAlignment="1" applyProtection="1" quotePrefix="1">
      <alignment horizontal="center"/>
      <protection locked="0"/>
    </xf>
    <xf numFmtId="1" fontId="0" fillId="0" borderId="10" xfId="0" applyNumberFormat="1" applyBorder="1" applyAlignment="1" applyProtection="1">
      <alignment/>
      <protection locked="0"/>
    </xf>
    <xf numFmtId="1" fontId="0" fillId="33" borderId="28" xfId="0" applyNumberFormat="1" applyFont="1" applyFill="1" applyBorder="1" applyAlignment="1" applyProtection="1">
      <alignment horizontal="center"/>
      <protection locked="0"/>
    </xf>
    <xf numFmtId="1" fontId="0" fillId="33" borderId="32" xfId="0" applyNumberFormat="1" applyFont="1" applyFill="1" applyBorder="1" applyAlignment="1" applyProtection="1">
      <alignment horizontal="center"/>
      <protection locked="0"/>
    </xf>
    <xf numFmtId="1" fontId="0" fillId="33" borderId="28" xfId="0" applyNumberFormat="1" applyFill="1" applyBorder="1" applyAlignment="1" applyProtection="1">
      <alignment horizontal="center"/>
      <protection locked="0"/>
    </xf>
    <xf numFmtId="1" fontId="0" fillId="33" borderId="32" xfId="0" applyNumberFormat="1" applyFill="1" applyBorder="1" applyAlignment="1" applyProtection="1">
      <alignment horizontal="center"/>
      <protection locked="0"/>
    </xf>
    <xf numFmtId="1" fontId="0" fillId="33" borderId="15" xfId="0" applyNumberFormat="1" applyFill="1" applyBorder="1" applyAlignment="1" applyProtection="1">
      <alignment horizontal="center"/>
      <protection locked="0"/>
    </xf>
    <xf numFmtId="1" fontId="5" fillId="0" borderId="10" xfId="0" applyNumberFormat="1" applyFont="1" applyBorder="1" applyAlignment="1" applyProtection="1">
      <alignment horizontal="center"/>
      <protection locked="0"/>
    </xf>
    <xf numFmtId="2" fontId="5" fillId="33" borderId="11" xfId="0" applyNumberFormat="1" applyFont="1" applyFill="1" applyBorder="1" applyAlignment="1" applyProtection="1">
      <alignment horizontal="right"/>
      <protection locked="0"/>
    </xf>
    <xf numFmtId="2" fontId="5" fillId="33" borderId="39" xfId="0" applyNumberFormat="1" applyFont="1" applyFill="1" applyBorder="1" applyAlignment="1" applyProtection="1">
      <alignment horizontal="right"/>
      <protection locked="0"/>
    </xf>
    <xf numFmtId="2" fontId="5" fillId="33" borderId="13" xfId="0" applyNumberFormat="1" applyFont="1" applyFill="1" applyBorder="1" applyAlignment="1" applyProtection="1">
      <alignment horizontal="right"/>
      <protection locked="0"/>
    </xf>
    <xf numFmtId="0" fontId="0" fillId="0" borderId="0" xfId="0" applyFill="1" applyBorder="1" applyAlignment="1">
      <alignment/>
    </xf>
    <xf numFmtId="38" fontId="0" fillId="0" borderId="10" xfId="52" applyFont="1" applyBorder="1" applyAlignment="1" applyProtection="1">
      <alignment/>
      <protection locked="0"/>
    </xf>
    <xf numFmtId="38" fontId="0" fillId="0" borderId="10" xfId="52" applyFont="1" applyBorder="1" applyAlignment="1" applyProtection="1">
      <alignment horizontal="center"/>
      <protection locked="0"/>
    </xf>
    <xf numFmtId="2" fontId="0" fillId="33" borderId="39" xfId="0" applyNumberFormat="1" applyFont="1" applyFill="1" applyBorder="1" applyAlignment="1" applyProtection="1">
      <alignment/>
      <protection locked="0"/>
    </xf>
    <xf numFmtId="2" fontId="0" fillId="33" borderId="34" xfId="0" applyNumberFormat="1" applyFont="1" applyFill="1" applyBorder="1" applyAlignment="1" applyProtection="1">
      <alignment/>
      <protection locked="0"/>
    </xf>
    <xf numFmtId="1" fontId="0" fillId="0" borderId="0" xfId="0" applyNumberFormat="1" applyFill="1" applyBorder="1" applyAlignment="1" applyProtection="1">
      <alignment/>
      <protection locked="0"/>
    </xf>
    <xf numFmtId="2" fontId="0" fillId="33" borderId="39" xfId="0" applyNumberFormat="1" applyFont="1" applyFill="1" applyBorder="1" applyAlignment="1" applyProtection="1">
      <alignment horizontal="center"/>
      <protection locked="0"/>
    </xf>
    <xf numFmtId="38" fontId="0" fillId="0" borderId="12" xfId="52" applyFont="1" applyBorder="1" applyAlignment="1" applyProtection="1">
      <alignment/>
      <protection locked="0"/>
    </xf>
    <xf numFmtId="2" fontId="0" fillId="33" borderId="31" xfId="0" applyNumberFormat="1" applyFont="1" applyFill="1" applyBorder="1" applyAlignment="1">
      <alignment/>
    </xf>
    <xf numFmtId="2" fontId="0" fillId="33" borderId="39" xfId="0" applyNumberFormat="1" applyFont="1" applyFill="1" applyBorder="1" applyAlignment="1">
      <alignment/>
    </xf>
    <xf numFmtId="2" fontId="0" fillId="33" borderId="0" xfId="0" applyNumberFormat="1" applyFont="1" applyFill="1" applyBorder="1" applyAlignment="1">
      <alignment/>
    </xf>
    <xf numFmtId="1" fontId="0" fillId="0" borderId="0" xfId="0" applyNumberFormat="1" applyFill="1" applyBorder="1" applyAlignment="1" applyProtection="1">
      <alignment horizontal="center"/>
      <protection locked="0"/>
    </xf>
    <xf numFmtId="2" fontId="0" fillId="0" borderId="12" xfId="0" applyNumberFormat="1" applyBorder="1" applyAlignment="1" applyProtection="1">
      <alignment horizontal="center"/>
      <protection locked="0"/>
    </xf>
    <xf numFmtId="2" fontId="0" fillId="33" borderId="31" xfId="0" applyNumberFormat="1" applyFont="1" applyFill="1" applyBorder="1" applyAlignment="1" applyProtection="1">
      <alignment/>
      <protection locked="0"/>
    </xf>
    <xf numFmtId="2" fontId="0" fillId="33" borderId="24" xfId="0" applyNumberFormat="1" applyFont="1" applyFill="1" applyBorder="1" applyAlignment="1" applyProtection="1">
      <alignment/>
      <protection locked="0"/>
    </xf>
    <xf numFmtId="38" fontId="10" fillId="0" borderId="0" xfId="52" applyFont="1" applyFill="1" applyBorder="1" applyAlignment="1" applyProtection="1">
      <alignment/>
      <protection locked="0"/>
    </xf>
    <xf numFmtId="2" fontId="0" fillId="33" borderId="0" xfId="0" applyNumberFormat="1" applyFont="1" applyFill="1" applyBorder="1" applyAlignment="1" applyProtection="1">
      <alignment/>
      <protection locked="0"/>
    </xf>
    <xf numFmtId="1" fontId="0" fillId="0" borderId="10" xfId="0" applyNumberFormat="1" applyFill="1" applyBorder="1" applyAlignment="1" applyProtection="1">
      <alignment/>
      <protection locked="0"/>
    </xf>
    <xf numFmtId="2" fontId="0" fillId="33" borderId="21" xfId="0" applyNumberFormat="1" applyFont="1" applyFill="1" applyBorder="1" applyAlignment="1" applyProtection="1">
      <alignment/>
      <protection locked="0"/>
    </xf>
    <xf numFmtId="38" fontId="0" fillId="0" borderId="20" xfId="52" applyFont="1" applyBorder="1" applyAlignment="1" applyProtection="1">
      <alignment/>
      <protection locked="0"/>
    </xf>
    <xf numFmtId="2" fontId="0" fillId="0" borderId="22" xfId="0" applyNumberFormat="1" applyBorder="1" applyAlignment="1" applyProtection="1">
      <alignment horizontal="center"/>
      <protection locked="0"/>
    </xf>
    <xf numFmtId="2" fontId="0" fillId="33" borderId="20" xfId="0" applyNumberFormat="1" applyFont="1" applyFill="1" applyBorder="1" applyAlignment="1" applyProtection="1">
      <alignment/>
      <protection locked="0"/>
    </xf>
    <xf numFmtId="2" fontId="0" fillId="33" borderId="44" xfId="0" applyNumberFormat="1" applyFont="1" applyFill="1" applyBorder="1" applyAlignment="1" applyProtection="1">
      <alignment/>
      <protection locked="0"/>
    </xf>
    <xf numFmtId="2" fontId="0" fillId="33" borderId="35" xfId="0" applyNumberFormat="1" applyFont="1" applyFill="1" applyBorder="1" applyAlignment="1" applyProtection="1">
      <alignment/>
      <protection locked="0"/>
    </xf>
    <xf numFmtId="38" fontId="0" fillId="0" borderId="19" xfId="52" applyFont="1" applyBorder="1" applyAlignment="1" applyProtection="1">
      <alignment horizontal="right"/>
      <protection locked="0"/>
    </xf>
    <xf numFmtId="38" fontId="0" fillId="0" borderId="19" xfId="52" applyFont="1" applyBorder="1" applyAlignment="1" applyProtection="1">
      <alignment horizontal="center"/>
      <protection locked="0"/>
    </xf>
    <xf numFmtId="2" fontId="0" fillId="33" borderId="19" xfId="0" applyNumberFormat="1" applyFont="1" applyFill="1" applyBorder="1" applyAlignment="1" applyProtection="1">
      <alignment/>
      <protection locked="0"/>
    </xf>
    <xf numFmtId="2" fontId="0" fillId="33" borderId="45" xfId="0" applyNumberFormat="1" applyFont="1" applyFill="1" applyBorder="1" applyAlignment="1" applyProtection="1">
      <alignment/>
      <protection locked="0"/>
    </xf>
    <xf numFmtId="2" fontId="0" fillId="33" borderId="46" xfId="0" applyNumberFormat="1" applyFont="1" applyFill="1" applyBorder="1" applyAlignment="1" applyProtection="1">
      <alignment/>
      <protection locked="0"/>
    </xf>
    <xf numFmtId="38" fontId="0" fillId="0" borderId="10" xfId="52" applyFont="1" applyBorder="1" applyAlignment="1" applyProtection="1">
      <alignment horizontal="right"/>
      <protection locked="0"/>
    </xf>
    <xf numFmtId="38" fontId="37" fillId="0" borderId="0" xfId="52" applyFont="1" applyFill="1" applyBorder="1" applyAlignment="1" applyProtection="1">
      <alignment/>
      <protection locked="0"/>
    </xf>
    <xf numFmtId="38" fontId="0" fillId="0" borderId="14" xfId="52" applyFont="1" applyBorder="1" applyAlignment="1" applyProtection="1">
      <alignment horizontal="right"/>
      <protection locked="0"/>
    </xf>
    <xf numFmtId="38" fontId="0" fillId="0" borderId="14" xfId="52" applyFont="1" applyBorder="1" applyAlignment="1" applyProtection="1">
      <alignment horizontal="center"/>
      <protection locked="0"/>
    </xf>
    <xf numFmtId="2" fontId="0" fillId="33" borderId="47" xfId="0" applyNumberFormat="1" applyFont="1" applyFill="1" applyBorder="1" applyAlignment="1" applyProtection="1">
      <alignment/>
      <protection locked="0"/>
    </xf>
    <xf numFmtId="2" fontId="0" fillId="33" borderId="38" xfId="0" applyNumberFormat="1" applyFont="1" applyFill="1" applyBorder="1" applyAlignment="1" applyProtection="1">
      <alignment/>
      <protection locked="0"/>
    </xf>
    <xf numFmtId="38" fontId="37" fillId="0" borderId="0" xfId="52" applyFont="1" applyFill="1" applyBorder="1" applyAlignment="1" applyProtection="1">
      <alignment horizontal="center"/>
      <protection locked="0"/>
    </xf>
    <xf numFmtId="38" fontId="0" fillId="0" borderId="0" xfId="52" applyFont="1" applyBorder="1" applyAlignment="1" applyProtection="1">
      <alignment horizontal="left"/>
      <protection locked="0"/>
    </xf>
    <xf numFmtId="38" fontId="0" fillId="0" borderId="0" xfId="52" applyFont="1" applyBorder="1" applyAlignment="1" applyProtection="1">
      <alignment/>
      <protection locked="0"/>
    </xf>
    <xf numFmtId="2" fontId="0" fillId="33" borderId="0" xfId="0" applyNumberFormat="1" applyFill="1" applyBorder="1" applyAlignment="1" applyProtection="1">
      <alignment/>
      <protection locked="0"/>
    </xf>
    <xf numFmtId="2" fontId="10" fillId="33" borderId="0" xfId="0" applyNumberFormat="1" applyFont="1" applyFill="1" applyBorder="1" applyAlignment="1" applyProtection="1">
      <alignment/>
      <protection locked="0"/>
    </xf>
    <xf numFmtId="1" fontId="0" fillId="0" borderId="0" xfId="0" applyNumberFormat="1" applyBorder="1" applyAlignment="1" applyProtection="1">
      <alignment/>
      <protection locked="0"/>
    </xf>
    <xf numFmtId="38" fontId="0" fillId="0" borderId="0" xfId="52" applyFont="1" applyBorder="1" applyAlignment="1" applyProtection="1">
      <alignment horizontal="left" vertical="top"/>
      <protection locked="0"/>
    </xf>
    <xf numFmtId="38" fontId="0" fillId="0" borderId="0" xfId="52" applyFont="1" applyBorder="1" applyAlignment="1" applyProtection="1">
      <alignment vertical="top"/>
      <protection locked="0"/>
    </xf>
    <xf numFmtId="2" fontId="0" fillId="33" borderId="0" xfId="0" applyNumberFormat="1" applyFill="1" applyBorder="1" applyAlignment="1" applyProtection="1">
      <alignment vertical="top"/>
      <protection locked="0"/>
    </xf>
    <xf numFmtId="2" fontId="0" fillId="33" borderId="0" xfId="0" applyNumberFormat="1" applyFill="1" applyBorder="1" applyAlignment="1">
      <alignment vertical="top"/>
    </xf>
    <xf numFmtId="1" fontId="0" fillId="0" borderId="0" xfId="0" applyNumberFormat="1" applyBorder="1" applyAlignment="1" applyProtection="1">
      <alignment vertical="top"/>
      <protection locked="0"/>
    </xf>
    <xf numFmtId="38" fontId="10" fillId="0" borderId="0" xfId="52" applyFont="1" applyBorder="1" applyAlignment="1" applyProtection="1">
      <alignment/>
      <protection locked="0"/>
    </xf>
    <xf numFmtId="0" fontId="0" fillId="0" borderId="0" xfId="0" applyBorder="1" applyAlignment="1">
      <alignment vertical="top"/>
    </xf>
    <xf numFmtId="1" fontId="0" fillId="0" borderId="0" xfId="0" applyNumberFormat="1" applyBorder="1" applyAlignment="1" applyProtection="1">
      <alignment/>
      <protection locked="0"/>
    </xf>
    <xf numFmtId="0" fontId="0" fillId="0" borderId="10" xfId="0" applyNumberFormat="1" applyBorder="1" applyAlignment="1" applyProtection="1">
      <alignment horizontal="centerContinuous"/>
      <protection locked="0"/>
    </xf>
    <xf numFmtId="0" fontId="0" fillId="0" borderId="14" xfId="0" applyNumberFormat="1" applyBorder="1" applyAlignment="1" applyProtection="1">
      <alignment horizontal="centerContinuous"/>
      <protection locked="0"/>
    </xf>
    <xf numFmtId="0" fontId="0" fillId="0" borderId="17" xfId="0" applyNumberFormat="1" applyBorder="1" applyAlignment="1" applyProtection="1">
      <alignment horizontal="centerContinuous"/>
      <protection locked="0"/>
    </xf>
    <xf numFmtId="0" fontId="0" fillId="0" borderId="0" xfId="0" applyNumberFormat="1" applyFill="1" applyBorder="1" applyAlignment="1" applyProtection="1">
      <alignment horizontal="centerContinuous"/>
      <protection locked="0"/>
    </xf>
    <xf numFmtId="2" fontId="0" fillId="0" borderId="0" xfId="0" applyNumberFormat="1" applyFill="1" applyBorder="1" applyAlignment="1" applyProtection="1">
      <alignment/>
      <protection locked="0"/>
    </xf>
    <xf numFmtId="2" fontId="10" fillId="0" borderId="0" xfId="0" applyNumberFormat="1" applyFont="1" applyFill="1" applyBorder="1" applyAlignment="1" applyProtection="1">
      <alignment/>
      <protection locked="0"/>
    </xf>
    <xf numFmtId="1" fontId="0" fillId="0" borderId="13" xfId="0" applyNumberFormat="1" applyFill="1" applyBorder="1" applyAlignment="1" applyProtection="1">
      <alignment/>
      <protection locked="0"/>
    </xf>
    <xf numFmtId="2" fontId="0" fillId="0" borderId="13" xfId="0" applyNumberFormat="1" applyFill="1" applyBorder="1" applyAlignment="1" applyProtection="1">
      <alignment/>
      <protection locked="0"/>
    </xf>
    <xf numFmtId="2" fontId="0" fillId="0" borderId="0" xfId="0" applyNumberFormat="1" applyFill="1" applyAlignment="1">
      <alignment/>
    </xf>
    <xf numFmtId="2" fontId="0" fillId="0" borderId="0" xfId="0" applyNumberFormat="1" applyFill="1" applyAlignment="1" applyProtection="1">
      <alignment/>
      <protection locked="0"/>
    </xf>
    <xf numFmtId="0" fontId="6" fillId="0" borderId="0" xfId="0" applyNumberFormat="1" applyFont="1" applyFill="1" applyAlignment="1" applyProtection="1">
      <alignment horizontal="left"/>
      <protection locked="0"/>
    </xf>
    <xf numFmtId="216" fontId="0" fillId="34" borderId="0" xfId="0" applyNumberFormat="1" applyFont="1" applyFill="1" applyBorder="1" applyAlignment="1">
      <alignment/>
    </xf>
    <xf numFmtId="0" fontId="0" fillId="34" borderId="0" xfId="0" applyFont="1" applyFill="1" applyAlignment="1">
      <alignment/>
    </xf>
    <xf numFmtId="214" fontId="0" fillId="34" borderId="0" xfId="0" applyNumberFormat="1" applyFont="1" applyFill="1" applyAlignment="1" applyProtection="1" quotePrefix="1">
      <alignment horizontal="left" wrapText="1"/>
      <protection locked="0"/>
    </xf>
    <xf numFmtId="0" fontId="39" fillId="0" borderId="0" xfId="0" applyFont="1" applyFill="1" applyAlignment="1" applyProtection="1">
      <alignment/>
      <protection locked="0"/>
    </xf>
    <xf numFmtId="3" fontId="40" fillId="0" borderId="48" xfId="0" applyNumberFormat="1" applyFont="1" applyFill="1" applyBorder="1" applyAlignment="1">
      <alignment/>
    </xf>
    <xf numFmtId="4" fontId="40" fillId="0" borderId="48" xfId="0" applyNumberFormat="1" applyFont="1" applyFill="1" applyBorder="1" applyAlignment="1">
      <alignment/>
    </xf>
    <xf numFmtId="233" fontId="40" fillId="0" borderId="48" xfId="0" applyNumberFormat="1" applyFont="1" applyFill="1" applyBorder="1" applyAlignment="1">
      <alignment/>
    </xf>
    <xf numFmtId="0" fontId="40" fillId="0" borderId="48" xfId="0" applyFont="1" applyFill="1" applyBorder="1" applyAlignment="1">
      <alignment horizontal="center"/>
    </xf>
    <xf numFmtId="0" fontId="40" fillId="0" borderId="0" xfId="0" applyFont="1" applyFill="1" applyBorder="1" applyAlignment="1">
      <alignment/>
    </xf>
    <xf numFmtId="3" fontId="40" fillId="0" borderId="49" xfId="0" applyNumberFormat="1" applyFont="1" applyFill="1" applyBorder="1" applyAlignment="1">
      <alignment/>
    </xf>
    <xf numFmtId="3" fontId="40" fillId="0" borderId="18" xfId="0" applyNumberFormat="1" applyFont="1" applyFill="1" applyBorder="1" applyAlignment="1">
      <alignment/>
    </xf>
    <xf numFmtId="4" fontId="40" fillId="0" borderId="18" xfId="0" applyNumberFormat="1" applyFont="1" applyFill="1" applyBorder="1" applyAlignment="1">
      <alignment/>
    </xf>
    <xf numFmtId="233" fontId="40" fillId="0" borderId="18" xfId="0" applyNumberFormat="1" applyFont="1" applyFill="1" applyBorder="1" applyAlignment="1">
      <alignment/>
    </xf>
    <xf numFmtId="0" fontId="40" fillId="0" borderId="50" xfId="0" applyFont="1" applyFill="1" applyBorder="1" applyAlignment="1">
      <alignment horizontal="center"/>
    </xf>
    <xf numFmtId="0" fontId="40" fillId="0" borderId="18" xfId="0" applyFont="1" applyFill="1" applyBorder="1" applyAlignment="1">
      <alignment horizontal="center"/>
    </xf>
    <xf numFmtId="0" fontId="40" fillId="0" borderId="18" xfId="0" applyFont="1" applyFill="1" applyBorder="1" applyAlignment="1">
      <alignment/>
    </xf>
    <xf numFmtId="3" fontId="40" fillId="0" borderId="49" xfId="0" applyNumberFormat="1" applyFont="1" applyBorder="1" applyAlignment="1">
      <alignment/>
    </xf>
    <xf numFmtId="3" fontId="40" fillId="0" borderId="18" xfId="0" applyNumberFormat="1" applyFont="1" applyBorder="1" applyAlignment="1">
      <alignment/>
    </xf>
    <xf numFmtId="4" fontId="40" fillId="0" borderId="18" xfId="0" applyNumberFormat="1" applyFont="1" applyBorder="1" applyAlignment="1">
      <alignment/>
    </xf>
    <xf numFmtId="233" fontId="40" fillId="0" borderId="18" xfId="0" applyNumberFormat="1" applyFont="1" applyBorder="1" applyAlignment="1">
      <alignment/>
    </xf>
    <xf numFmtId="49" fontId="40" fillId="0" borderId="18" xfId="0" applyNumberFormat="1" applyFont="1" applyFill="1" applyBorder="1" applyAlignment="1">
      <alignment horizontal="center"/>
    </xf>
    <xf numFmtId="0" fontId="40" fillId="0" borderId="0" xfId="0" applyFont="1" applyFill="1" applyBorder="1" applyAlignment="1">
      <alignment horizontal="center"/>
    </xf>
    <xf numFmtId="3" fontId="40" fillId="0" borderId="51" xfId="0" applyNumberFormat="1" applyFont="1" applyFill="1" applyBorder="1" applyAlignment="1">
      <alignment horizontal="center" vertical="center"/>
    </xf>
    <xf numFmtId="3" fontId="40" fillId="0" borderId="52" xfId="0" applyNumberFormat="1" applyFont="1" applyFill="1" applyBorder="1" applyAlignment="1">
      <alignment horizontal="center" vertical="center"/>
    </xf>
    <xf numFmtId="4" fontId="40" fillId="0" borderId="52" xfId="0" applyNumberFormat="1" applyFont="1" applyFill="1" applyBorder="1" applyAlignment="1">
      <alignment horizontal="center" vertical="center"/>
    </xf>
    <xf numFmtId="233" fontId="40" fillId="0" borderId="52" xfId="0" applyNumberFormat="1" applyFont="1" applyFill="1" applyBorder="1" applyAlignment="1">
      <alignment horizontal="center" vertical="center"/>
    </xf>
    <xf numFmtId="0" fontId="40" fillId="0" borderId="53" xfId="0" applyFont="1" applyFill="1" applyBorder="1" applyAlignment="1">
      <alignment horizontal="center"/>
    </xf>
    <xf numFmtId="3" fontId="40" fillId="0" borderId="54" xfId="0" applyNumberFormat="1" applyFont="1" applyFill="1" applyBorder="1" applyAlignment="1">
      <alignment horizontal="centerContinuous" vertical="center"/>
    </xf>
    <xf numFmtId="3" fontId="40" fillId="0" borderId="48" xfId="0" applyNumberFormat="1" applyFont="1" applyFill="1" applyBorder="1" applyAlignment="1">
      <alignment horizontal="centerContinuous" vertical="center"/>
    </xf>
    <xf numFmtId="3" fontId="40" fillId="0" borderId="55" xfId="0" applyNumberFormat="1" applyFont="1" applyFill="1" applyBorder="1" applyAlignment="1">
      <alignment horizontal="centerContinuous" vertical="center"/>
    </xf>
    <xf numFmtId="4" fontId="40" fillId="0" borderId="48" xfId="0" applyNumberFormat="1" applyFont="1" applyFill="1" applyBorder="1" applyAlignment="1">
      <alignment horizontal="centerContinuous" vertical="center"/>
    </xf>
    <xf numFmtId="4" fontId="40" fillId="0" borderId="55" xfId="0" applyNumberFormat="1" applyFont="1" applyFill="1" applyBorder="1" applyAlignment="1">
      <alignment horizontal="centerContinuous" vertical="center"/>
    </xf>
    <xf numFmtId="233" fontId="40" fillId="0" borderId="48" xfId="0" applyNumberFormat="1" applyFont="1" applyFill="1" applyBorder="1" applyAlignment="1">
      <alignment horizontal="centerContinuous" vertical="center"/>
    </xf>
    <xf numFmtId="233" fontId="40" fillId="0" borderId="55" xfId="0" applyNumberFormat="1" applyFont="1" applyFill="1" applyBorder="1" applyAlignment="1">
      <alignment horizontal="centerContinuous" vertical="center"/>
    </xf>
    <xf numFmtId="0" fontId="40" fillId="0" borderId="55" xfId="0" applyFont="1" applyFill="1" applyBorder="1" applyAlignment="1">
      <alignment horizontal="center"/>
    </xf>
    <xf numFmtId="0" fontId="42" fillId="0" borderId="55" xfId="0" applyFont="1" applyFill="1" applyBorder="1" applyAlignment="1">
      <alignment/>
    </xf>
    <xf numFmtId="0" fontId="39" fillId="0" borderId="56" xfId="0" applyFont="1" applyFill="1" applyBorder="1" applyAlignment="1" applyProtection="1">
      <alignment/>
      <protection locked="0"/>
    </xf>
    <xf numFmtId="0" fontId="39" fillId="0" borderId="0" xfId="0" applyFont="1" applyFill="1" applyBorder="1" applyAlignment="1" applyProtection="1">
      <alignment/>
      <protection locked="0"/>
    </xf>
    <xf numFmtId="3" fontId="40" fillId="0" borderId="0" xfId="0" applyNumberFormat="1" applyFont="1" applyFill="1" applyAlignment="1">
      <alignment/>
    </xf>
    <xf numFmtId="0" fontId="43" fillId="0" borderId="0" xfId="0" applyFont="1" applyFill="1" applyAlignment="1">
      <alignment/>
    </xf>
    <xf numFmtId="0" fontId="45" fillId="0" borderId="0" xfId="0" applyFont="1" applyAlignment="1">
      <alignment/>
    </xf>
    <xf numFmtId="0" fontId="46" fillId="0" borderId="0" xfId="0" applyFont="1" applyAlignment="1">
      <alignment/>
    </xf>
    <xf numFmtId="0" fontId="47" fillId="0" borderId="0" xfId="0" applyFont="1" applyAlignment="1" applyProtection="1">
      <alignment/>
      <protection locked="0"/>
    </xf>
    <xf numFmtId="3" fontId="48" fillId="0" borderId="0" xfId="0" applyNumberFormat="1" applyFont="1" applyAlignment="1">
      <alignment/>
    </xf>
    <xf numFmtId="0" fontId="45" fillId="0" borderId="55" xfId="0" applyFont="1" applyBorder="1" applyAlignment="1">
      <alignment/>
    </xf>
    <xf numFmtId="0" fontId="48" fillId="0" borderId="55" xfId="0" applyFont="1" applyBorder="1" applyAlignment="1">
      <alignment horizontal="center"/>
    </xf>
    <xf numFmtId="233" fontId="48" fillId="0" borderId="55" xfId="0" applyNumberFormat="1" applyFont="1" applyBorder="1" applyAlignment="1">
      <alignment horizontal="centerContinuous" vertical="center"/>
    </xf>
    <xf numFmtId="233" fontId="48" fillId="0" borderId="48" xfId="0" applyNumberFormat="1" applyFont="1" applyBorder="1" applyAlignment="1">
      <alignment horizontal="centerContinuous" vertical="center"/>
    </xf>
    <xf numFmtId="4" fontId="48" fillId="0" borderId="55" xfId="0" applyNumberFormat="1" applyFont="1" applyBorder="1" applyAlignment="1">
      <alignment horizontal="centerContinuous" vertical="center"/>
    </xf>
    <xf numFmtId="4" fontId="48" fillId="0" borderId="48" xfId="0" applyNumberFormat="1" applyFont="1" applyBorder="1" applyAlignment="1">
      <alignment horizontal="centerContinuous" vertical="center"/>
    </xf>
    <xf numFmtId="3" fontId="48" fillId="0" borderId="55" xfId="0" applyNumberFormat="1" applyFont="1" applyBorder="1" applyAlignment="1">
      <alignment horizontal="centerContinuous" vertical="center"/>
    </xf>
    <xf numFmtId="3" fontId="48" fillId="0" borderId="48" xfId="0" applyNumberFormat="1" applyFont="1" applyBorder="1" applyAlignment="1">
      <alignment horizontal="centerContinuous" vertical="center"/>
    </xf>
    <xf numFmtId="3" fontId="48" fillId="0" borderId="54" xfId="0" applyNumberFormat="1" applyFont="1" applyBorder="1" applyAlignment="1">
      <alignment horizontal="centerContinuous" vertical="center"/>
    </xf>
    <xf numFmtId="0" fontId="47" fillId="0" borderId="18" xfId="0" applyFont="1" applyBorder="1" applyAlignment="1" applyProtection="1">
      <alignment/>
      <protection locked="0"/>
    </xf>
    <xf numFmtId="0" fontId="48" fillId="0" borderId="50" xfId="0" applyFont="1" applyBorder="1" applyAlignment="1">
      <alignment horizontal="center"/>
    </xf>
    <xf numFmtId="233" fontId="48" fillId="0" borderId="52" xfId="0" applyNumberFormat="1" applyFont="1" applyBorder="1" applyAlignment="1">
      <alignment horizontal="center" vertical="center"/>
    </xf>
    <xf numFmtId="4" fontId="48" fillId="0" borderId="52" xfId="0" applyNumberFormat="1" applyFont="1" applyBorder="1" applyAlignment="1">
      <alignment horizontal="center" vertical="center"/>
    </xf>
    <xf numFmtId="3" fontId="48" fillId="0" borderId="52" xfId="0" applyNumberFormat="1" applyFont="1" applyBorder="1" applyAlignment="1">
      <alignment horizontal="center" vertical="center"/>
    </xf>
    <xf numFmtId="3" fontId="48" fillId="0" borderId="51" xfId="0" applyNumberFormat="1" applyFont="1" applyBorder="1" applyAlignment="1">
      <alignment horizontal="center" vertical="center"/>
    </xf>
    <xf numFmtId="0" fontId="48" fillId="0" borderId="18" xfId="0" applyFont="1" applyBorder="1" applyAlignment="1">
      <alignment/>
    </xf>
    <xf numFmtId="233" fontId="48" fillId="0" borderId="18" xfId="0" applyNumberFormat="1" applyFont="1" applyBorder="1" applyAlignment="1">
      <alignment/>
    </xf>
    <xf numFmtId="4" fontId="48" fillId="0" borderId="18" xfId="0" applyNumberFormat="1" applyFont="1" applyBorder="1" applyAlignment="1">
      <alignment/>
    </xf>
    <xf numFmtId="3" fontId="48" fillId="0" borderId="18" xfId="0" applyNumberFormat="1" applyFont="1" applyBorder="1" applyAlignment="1">
      <alignment/>
    </xf>
    <xf numFmtId="3" fontId="48" fillId="0" borderId="49" xfId="0" applyNumberFormat="1" applyFont="1" applyBorder="1" applyAlignment="1">
      <alignment/>
    </xf>
    <xf numFmtId="0" fontId="48" fillId="0" borderId="18" xfId="0" applyFont="1" applyBorder="1" applyAlignment="1">
      <alignment horizontal="center" shrinkToFit="1"/>
    </xf>
    <xf numFmtId="0" fontId="48" fillId="0" borderId="18" xfId="0" applyFont="1" applyBorder="1" applyAlignment="1">
      <alignment horizontal="center"/>
    </xf>
    <xf numFmtId="233" fontId="48" fillId="0" borderId="49" xfId="0" applyNumberFormat="1" applyFont="1" applyBorder="1" applyAlignment="1">
      <alignment/>
    </xf>
    <xf numFmtId="4" fontId="48" fillId="0" borderId="49" xfId="0" applyNumberFormat="1" applyFont="1" applyBorder="1" applyAlignment="1">
      <alignment/>
    </xf>
    <xf numFmtId="233" fontId="48" fillId="0" borderId="50" xfId="0" applyNumberFormat="1" applyFont="1" applyBorder="1" applyAlignment="1">
      <alignment/>
    </xf>
    <xf numFmtId="233" fontId="48" fillId="0" borderId="53" xfId="0" applyNumberFormat="1" applyFont="1" applyBorder="1" applyAlignment="1">
      <alignment/>
    </xf>
    <xf numFmtId="4" fontId="48" fillId="0" borderId="50" xfId="0" applyNumberFormat="1" applyFont="1" applyBorder="1" applyAlignment="1">
      <alignment/>
    </xf>
    <xf numFmtId="4" fontId="48" fillId="0" borderId="53" xfId="0" applyNumberFormat="1" applyFont="1" applyBorder="1" applyAlignment="1">
      <alignment/>
    </xf>
    <xf numFmtId="3" fontId="48" fillId="0" borderId="50" xfId="0" applyNumberFormat="1" applyFont="1" applyBorder="1" applyAlignment="1">
      <alignment/>
    </xf>
    <xf numFmtId="3" fontId="48" fillId="0" borderId="53" xfId="0" applyNumberFormat="1" applyFont="1" applyBorder="1" applyAlignment="1">
      <alignment/>
    </xf>
    <xf numFmtId="0" fontId="48" fillId="0" borderId="48" xfId="0" applyFont="1" applyBorder="1" applyAlignment="1">
      <alignment horizontal="center"/>
    </xf>
    <xf numFmtId="233" fontId="48" fillId="0" borderId="48" xfId="0" applyNumberFormat="1" applyFont="1" applyBorder="1" applyAlignment="1">
      <alignment/>
    </xf>
    <xf numFmtId="4" fontId="48" fillId="0" borderId="48" xfId="0" applyNumberFormat="1" applyFont="1" applyBorder="1" applyAlignment="1">
      <alignment/>
    </xf>
    <xf numFmtId="3" fontId="48" fillId="0" borderId="48" xfId="0" applyNumberFormat="1" applyFont="1" applyBorder="1" applyAlignment="1">
      <alignment/>
    </xf>
    <xf numFmtId="0" fontId="48" fillId="0" borderId="55" xfId="0" applyFont="1" applyBorder="1" applyAlignment="1">
      <alignment horizontal="center" vertical="center"/>
    </xf>
    <xf numFmtId="0" fontId="48" fillId="0" borderId="48" xfId="0" applyFont="1" applyBorder="1" applyAlignment="1">
      <alignment horizontal="centerContinuous" vertical="center"/>
    </xf>
    <xf numFmtId="0" fontId="48" fillId="0" borderId="54" xfId="0" applyFont="1" applyBorder="1" applyAlignment="1">
      <alignment horizontal="centerContinuous" vertical="center"/>
    </xf>
    <xf numFmtId="0" fontId="48" fillId="0" borderId="18" xfId="0" applyFont="1" applyBorder="1" applyAlignment="1">
      <alignment horizontal="center" vertical="center"/>
    </xf>
    <xf numFmtId="3" fontId="48" fillId="0" borderId="55" xfId="0" applyNumberFormat="1" applyFont="1" applyBorder="1" applyAlignment="1">
      <alignment horizontal="center" vertical="center" shrinkToFit="1"/>
    </xf>
    <xf numFmtId="0" fontId="48" fillId="0" borderId="57" xfId="0" applyFont="1" applyBorder="1" applyAlignment="1">
      <alignment horizontal="center" vertical="center" shrinkToFit="1"/>
    </xf>
    <xf numFmtId="0" fontId="48" fillId="0" borderId="55" xfId="0" applyFont="1" applyBorder="1" applyAlignment="1">
      <alignment horizontal="center" vertical="center" shrinkToFit="1"/>
    </xf>
    <xf numFmtId="0" fontId="48" fillId="0" borderId="58" xfId="0" applyFont="1" applyBorder="1" applyAlignment="1">
      <alignment horizontal="center" vertical="center" shrinkToFit="1"/>
    </xf>
    <xf numFmtId="0" fontId="48" fillId="0" borderId="55" xfId="0" applyFont="1" applyBorder="1" applyAlignment="1">
      <alignment/>
    </xf>
    <xf numFmtId="0" fontId="48" fillId="0" borderId="55" xfId="0" applyFont="1" applyBorder="1" applyAlignment="1">
      <alignment horizontal="center" shrinkToFit="1"/>
    </xf>
    <xf numFmtId="3" fontId="48" fillId="0" borderId="55" xfId="0" applyNumberFormat="1" applyFont="1" applyBorder="1" applyAlignment="1">
      <alignment/>
    </xf>
    <xf numFmtId="0" fontId="48" fillId="0" borderId="57" xfId="0" applyFont="1" applyBorder="1" applyAlignment="1">
      <alignment/>
    </xf>
    <xf numFmtId="4" fontId="48" fillId="0" borderId="59" xfId="0" applyNumberFormat="1" applyFont="1" applyBorder="1" applyAlignment="1">
      <alignment/>
    </xf>
    <xf numFmtId="0" fontId="48" fillId="0" borderId="58" xfId="0" applyFont="1" applyBorder="1" applyAlignment="1">
      <alignment/>
    </xf>
    <xf numFmtId="0" fontId="48" fillId="0" borderId="60" xfId="0" applyFont="1" applyBorder="1" applyAlignment="1">
      <alignment/>
    </xf>
    <xf numFmtId="4" fontId="48" fillId="0" borderId="61" xfId="0" applyNumberFormat="1" applyFont="1" applyBorder="1" applyAlignment="1">
      <alignment/>
    </xf>
    <xf numFmtId="0" fontId="48" fillId="0" borderId="62" xfId="0" applyFont="1" applyBorder="1" applyAlignment="1">
      <alignment/>
    </xf>
    <xf numFmtId="0" fontId="48" fillId="0" borderId="60" xfId="0" applyFont="1" applyBorder="1" applyAlignment="1">
      <alignment horizontal="center"/>
    </xf>
    <xf numFmtId="0" fontId="48" fillId="0" borderId="62" xfId="0" applyFont="1" applyBorder="1" applyAlignment="1">
      <alignment horizontal="center"/>
    </xf>
    <xf numFmtId="0" fontId="48" fillId="0" borderId="63" xfId="0" applyFont="1" applyBorder="1" applyAlignment="1">
      <alignment horizontal="center"/>
    </xf>
    <xf numFmtId="0" fontId="48" fillId="0" borderId="48" xfId="0" applyFont="1" applyBorder="1" applyAlignment="1">
      <alignment/>
    </xf>
    <xf numFmtId="3" fontId="48" fillId="0" borderId="55" xfId="0" applyNumberFormat="1" applyFont="1" applyBorder="1" applyAlignment="1">
      <alignment vertical="center"/>
    </xf>
    <xf numFmtId="3" fontId="48" fillId="0" borderId="48" xfId="0" applyNumberFormat="1" applyFont="1" applyBorder="1" applyAlignment="1">
      <alignment vertical="center"/>
    </xf>
    <xf numFmtId="3" fontId="48" fillId="0" borderId="54" xfId="0" applyNumberFormat="1" applyFont="1" applyBorder="1" applyAlignment="1">
      <alignment vertical="center"/>
    </xf>
    <xf numFmtId="0" fontId="47" fillId="0" borderId="0" xfId="0" applyFont="1" applyBorder="1" applyAlignment="1">
      <alignment/>
    </xf>
    <xf numFmtId="3" fontId="47" fillId="0" borderId="0" xfId="0" applyNumberFormat="1" applyFont="1" applyBorder="1" applyAlignment="1">
      <alignment/>
    </xf>
    <xf numFmtId="3" fontId="48" fillId="0" borderId="0" xfId="0" applyNumberFormat="1" applyFont="1" applyBorder="1" applyAlignment="1">
      <alignment/>
    </xf>
    <xf numFmtId="0" fontId="47" fillId="0" borderId="0" xfId="0" applyFont="1" applyBorder="1" applyAlignment="1" applyProtection="1">
      <alignment/>
      <protection locked="0"/>
    </xf>
    <xf numFmtId="0" fontId="49" fillId="0" borderId="0" xfId="0" applyFont="1" applyAlignment="1" applyProtection="1">
      <alignment/>
      <protection locked="0"/>
    </xf>
    <xf numFmtId="0" fontId="45" fillId="0" borderId="0" xfId="0" applyFont="1" applyAlignment="1">
      <alignment horizontal="left"/>
    </xf>
    <xf numFmtId="0" fontId="46" fillId="0" borderId="0" xfId="0" applyFont="1" applyAlignment="1">
      <alignment horizontal="left"/>
    </xf>
    <xf numFmtId="0" fontId="45" fillId="0" borderId="64" xfId="0" applyFont="1" applyBorder="1" applyAlignment="1">
      <alignment vertical="center"/>
    </xf>
    <xf numFmtId="0" fontId="48" fillId="0" borderId="64" xfId="0" applyFont="1" applyBorder="1" applyAlignment="1">
      <alignment horizontal="center" vertical="center"/>
    </xf>
    <xf numFmtId="3" fontId="48" fillId="0" borderId="64" xfId="0" applyNumberFormat="1" applyFont="1" applyBorder="1" applyAlignment="1">
      <alignment horizontal="centerContinuous" vertical="center"/>
    </xf>
    <xf numFmtId="3" fontId="48" fillId="0" borderId="65" xfId="0" applyNumberFormat="1" applyFont="1" applyBorder="1" applyAlignment="1">
      <alignment horizontal="centerContinuous" vertical="center"/>
    </xf>
    <xf numFmtId="233" fontId="48" fillId="0" borderId="65" xfId="0" applyNumberFormat="1" applyFont="1" applyBorder="1" applyAlignment="1">
      <alignment horizontal="centerContinuous" vertical="center"/>
    </xf>
    <xf numFmtId="4" fontId="48" fillId="0" borderId="66" xfId="0" applyNumberFormat="1" applyFont="1" applyBorder="1" applyAlignment="1">
      <alignment horizontal="centerContinuous" vertical="center"/>
    </xf>
    <xf numFmtId="4" fontId="48" fillId="0" borderId="65" xfId="0" applyNumberFormat="1" applyFont="1" applyBorder="1" applyAlignment="1">
      <alignment horizontal="centerContinuous" vertical="center"/>
    </xf>
    <xf numFmtId="4" fontId="48" fillId="0" borderId="67" xfId="0" applyNumberFormat="1" applyFont="1" applyBorder="1" applyAlignment="1">
      <alignment horizontal="centerContinuous" vertical="center"/>
    </xf>
    <xf numFmtId="3" fontId="48" fillId="0" borderId="66" xfId="0" applyNumberFormat="1" applyFont="1" applyBorder="1" applyAlignment="1">
      <alignment horizontal="centerContinuous" vertical="center"/>
    </xf>
    <xf numFmtId="3" fontId="48" fillId="0" borderId="67" xfId="0" applyNumberFormat="1" applyFont="1" applyBorder="1" applyAlignment="1">
      <alignment horizontal="centerContinuous" vertical="center"/>
    </xf>
    <xf numFmtId="0" fontId="49" fillId="0" borderId="68" xfId="0" applyFont="1" applyBorder="1" applyAlignment="1">
      <alignment vertical="center"/>
    </xf>
    <xf numFmtId="0" fontId="48" fillId="0" borderId="68" xfId="0" applyFont="1" applyBorder="1" applyAlignment="1">
      <alignment horizontal="center" vertical="center"/>
    </xf>
    <xf numFmtId="3" fontId="48" fillId="0" borderId="69" xfId="0" applyNumberFormat="1" applyFont="1" applyBorder="1" applyAlignment="1">
      <alignment horizontal="center" vertical="center"/>
    </xf>
    <xf numFmtId="3" fontId="48" fillId="0" borderId="70" xfId="0" applyNumberFormat="1" applyFont="1" applyBorder="1" applyAlignment="1">
      <alignment horizontal="center" vertical="center"/>
    </xf>
    <xf numFmtId="3" fontId="48" fillId="0" borderId="71" xfId="0" applyNumberFormat="1" applyFont="1" applyBorder="1" applyAlignment="1">
      <alignment horizontal="center" vertical="center"/>
    </xf>
    <xf numFmtId="3" fontId="48" fillId="0" borderId="48" xfId="0" applyNumberFormat="1" applyFont="1" applyBorder="1" applyAlignment="1">
      <alignment horizontal="center" vertical="center"/>
    </xf>
    <xf numFmtId="3" fontId="48" fillId="0" borderId="55" xfId="0" applyNumberFormat="1" applyFont="1" applyBorder="1" applyAlignment="1">
      <alignment horizontal="center" vertical="center"/>
    </xf>
    <xf numFmtId="233" fontId="48" fillId="0" borderId="71" xfId="0" applyNumberFormat="1" applyFont="1" applyBorder="1" applyAlignment="1">
      <alignment horizontal="center" vertical="center"/>
    </xf>
    <xf numFmtId="233" fontId="48" fillId="0" borderId="55" xfId="0" applyNumberFormat="1" applyFont="1" applyBorder="1" applyAlignment="1">
      <alignment horizontal="center" vertical="center"/>
    </xf>
    <xf numFmtId="3" fontId="48" fillId="0" borderId="72" xfId="0" applyNumberFormat="1" applyFont="1" applyBorder="1" applyAlignment="1">
      <alignment horizontal="center" vertical="center"/>
    </xf>
    <xf numFmtId="233" fontId="48" fillId="0" borderId="69" xfId="0" applyNumberFormat="1" applyFont="1" applyBorder="1" applyAlignment="1">
      <alignment horizontal="center" vertical="center"/>
    </xf>
    <xf numFmtId="0" fontId="48" fillId="0" borderId="64" xfId="0" applyFont="1" applyBorder="1" applyAlignment="1">
      <alignment vertical="center"/>
    </xf>
    <xf numFmtId="3" fontId="48" fillId="0" borderId="64" xfId="0" applyNumberFormat="1" applyFont="1" applyBorder="1" applyAlignment="1">
      <alignment/>
    </xf>
    <xf numFmtId="3" fontId="48" fillId="0" borderId="73" xfId="0" applyNumberFormat="1" applyFont="1" applyBorder="1" applyAlignment="1">
      <alignment horizontal="center"/>
    </xf>
    <xf numFmtId="3" fontId="48" fillId="0" borderId="74" xfId="0" applyNumberFormat="1" applyFont="1" applyBorder="1" applyAlignment="1">
      <alignment/>
    </xf>
    <xf numFmtId="3" fontId="48" fillId="0" borderId="65" xfId="0" applyNumberFormat="1" applyFont="1" applyBorder="1" applyAlignment="1">
      <alignment horizontal="center"/>
    </xf>
    <xf numFmtId="3" fontId="48" fillId="0" borderId="66" xfId="0" applyNumberFormat="1" applyFont="1" applyBorder="1" applyAlignment="1">
      <alignment/>
    </xf>
    <xf numFmtId="233" fontId="48" fillId="0" borderId="73" xfId="0" applyNumberFormat="1" applyFont="1" applyBorder="1" applyAlignment="1">
      <alignment/>
    </xf>
    <xf numFmtId="233" fontId="48" fillId="0" borderId="67" xfId="0" applyNumberFormat="1" applyFont="1" applyBorder="1" applyAlignment="1">
      <alignment/>
    </xf>
    <xf numFmtId="3" fontId="48" fillId="0" borderId="73" xfId="0" applyNumberFormat="1" applyFont="1" applyBorder="1" applyAlignment="1">
      <alignment/>
    </xf>
    <xf numFmtId="3" fontId="48" fillId="0" borderId="65" xfId="0" applyNumberFormat="1" applyFont="1" applyBorder="1" applyAlignment="1">
      <alignment/>
    </xf>
    <xf numFmtId="3" fontId="48" fillId="0" borderId="67" xfId="0" applyNumberFormat="1" applyFont="1" applyBorder="1" applyAlignment="1">
      <alignment/>
    </xf>
    <xf numFmtId="0" fontId="48" fillId="0" borderId="64" xfId="0" applyFont="1" applyBorder="1" applyAlignment="1">
      <alignment/>
    </xf>
    <xf numFmtId="0" fontId="49" fillId="0" borderId="68" xfId="0" applyFont="1" applyBorder="1" applyAlignment="1">
      <alignment/>
    </xf>
    <xf numFmtId="0" fontId="49" fillId="0" borderId="0" xfId="0" applyFont="1" applyAlignment="1" applyProtection="1">
      <alignment/>
      <protection locked="0"/>
    </xf>
    <xf numFmtId="0" fontId="48" fillId="0" borderId="68" xfId="0" applyFont="1" applyBorder="1" applyAlignment="1">
      <alignment vertical="center"/>
    </xf>
    <xf numFmtId="3" fontId="48" fillId="0" borderId="68" xfId="0" applyNumberFormat="1" applyFont="1" applyBorder="1" applyAlignment="1">
      <alignment/>
    </xf>
    <xf numFmtId="3" fontId="48" fillId="0" borderId="60" xfId="0" applyNumberFormat="1" applyFont="1" applyBorder="1" applyAlignment="1">
      <alignment horizontal="center"/>
    </xf>
    <xf numFmtId="3" fontId="48" fillId="0" borderId="61" xfId="0" applyNumberFormat="1" applyFont="1" applyBorder="1" applyAlignment="1">
      <alignment/>
    </xf>
    <xf numFmtId="3" fontId="48" fillId="0" borderId="0" xfId="0" applyNumberFormat="1" applyFont="1" applyBorder="1" applyAlignment="1">
      <alignment horizontal="center"/>
    </xf>
    <xf numFmtId="3" fontId="48" fillId="0" borderId="18" xfId="0" applyNumberFormat="1" applyFont="1" applyBorder="1" applyAlignment="1">
      <alignment/>
    </xf>
    <xf numFmtId="233" fontId="48" fillId="0" borderId="60" xfId="0" applyNumberFormat="1" applyFont="1" applyBorder="1" applyAlignment="1">
      <alignment/>
    </xf>
    <xf numFmtId="233" fontId="48" fillId="0" borderId="75" xfId="0" applyNumberFormat="1" applyFont="1" applyBorder="1" applyAlignment="1">
      <alignment/>
    </xf>
    <xf numFmtId="3" fontId="48" fillId="0" borderId="60" xfId="0" applyNumberFormat="1" applyFont="1" applyBorder="1" applyAlignment="1">
      <alignment/>
    </xf>
    <xf numFmtId="3" fontId="48" fillId="0" borderId="0" xfId="0" applyNumberFormat="1" applyFont="1" applyBorder="1" applyAlignment="1">
      <alignment/>
    </xf>
    <xf numFmtId="233" fontId="48" fillId="0" borderId="0" xfId="0" applyNumberFormat="1" applyFont="1" applyBorder="1" applyAlignment="1">
      <alignment/>
    </xf>
    <xf numFmtId="0" fontId="48" fillId="0" borderId="68" xfId="0" applyFont="1" applyBorder="1" applyAlignment="1">
      <alignment/>
    </xf>
    <xf numFmtId="4" fontId="48" fillId="0" borderId="61" xfId="0" applyNumberFormat="1" applyFont="1" applyBorder="1" applyAlignment="1">
      <alignment/>
    </xf>
    <xf numFmtId="4" fontId="48" fillId="0" borderId="0" xfId="0" applyNumberFormat="1" applyFont="1" applyBorder="1" applyAlignment="1">
      <alignment/>
    </xf>
    <xf numFmtId="4" fontId="48" fillId="0" borderId="18" xfId="0" applyNumberFormat="1" applyFont="1" applyBorder="1" applyAlignment="1">
      <alignment/>
    </xf>
    <xf numFmtId="4" fontId="48" fillId="0" borderId="60" xfId="0" applyNumberFormat="1" applyFont="1" applyBorder="1" applyAlignment="1">
      <alignment/>
    </xf>
    <xf numFmtId="4" fontId="48" fillId="0" borderId="75" xfId="0" applyNumberFormat="1" applyFont="1" applyBorder="1" applyAlignment="1">
      <alignment/>
    </xf>
    <xf numFmtId="3" fontId="48" fillId="0" borderId="75" xfId="0" applyNumberFormat="1" applyFont="1" applyBorder="1" applyAlignment="1">
      <alignment/>
    </xf>
    <xf numFmtId="3" fontId="48" fillId="0" borderId="76" xfId="0" applyNumberFormat="1" applyFont="1" applyBorder="1" applyAlignment="1">
      <alignment/>
    </xf>
    <xf numFmtId="0" fontId="48" fillId="0" borderId="75" xfId="0" applyFont="1" applyBorder="1" applyAlignment="1">
      <alignment horizontal="center"/>
    </xf>
    <xf numFmtId="0" fontId="48" fillId="0" borderId="0" xfId="0" applyFont="1" applyBorder="1" applyAlignment="1">
      <alignment horizontal="center"/>
    </xf>
    <xf numFmtId="0" fontId="48" fillId="0" borderId="68" xfId="0" applyFont="1" applyBorder="1" applyAlignment="1">
      <alignment horizontal="center"/>
    </xf>
    <xf numFmtId="0" fontId="48" fillId="0" borderId="77" xfId="0" applyFont="1" applyBorder="1" applyAlignment="1">
      <alignment horizontal="center" vertical="center"/>
    </xf>
    <xf numFmtId="3" fontId="48" fillId="0" borderId="78" xfId="0" applyNumberFormat="1" applyFont="1" applyBorder="1" applyAlignment="1">
      <alignment/>
    </xf>
    <xf numFmtId="0" fontId="48" fillId="0" borderId="79" xfId="0" applyFont="1" applyBorder="1" applyAlignment="1">
      <alignment horizontal="center"/>
    </xf>
    <xf numFmtId="3" fontId="48" fillId="0" borderId="80" xfId="0" applyNumberFormat="1" applyFont="1" applyBorder="1" applyAlignment="1">
      <alignment/>
    </xf>
    <xf numFmtId="0" fontId="48" fillId="0" borderId="81" xfId="0" applyFont="1" applyBorder="1" applyAlignment="1">
      <alignment horizontal="center"/>
    </xf>
    <xf numFmtId="3" fontId="48" fillId="0" borderId="82" xfId="0" applyNumberFormat="1" applyFont="1" applyBorder="1" applyAlignment="1">
      <alignment/>
    </xf>
    <xf numFmtId="0" fontId="48" fillId="0" borderId="83" xfId="0" applyFont="1" applyBorder="1" applyAlignment="1">
      <alignment horizontal="center"/>
    </xf>
    <xf numFmtId="3" fontId="48" fillId="0" borderId="84" xfId="0" applyNumberFormat="1" applyFont="1" applyBorder="1" applyAlignment="1">
      <alignment/>
    </xf>
    <xf numFmtId="3" fontId="48" fillId="0" borderId="85" xfId="0" applyNumberFormat="1" applyFont="1" applyBorder="1" applyAlignment="1">
      <alignment/>
    </xf>
    <xf numFmtId="0" fontId="48" fillId="0" borderId="86" xfId="0" applyFont="1" applyBorder="1" applyAlignment="1">
      <alignment horizontal="center"/>
    </xf>
    <xf numFmtId="3" fontId="48" fillId="0" borderId="87" xfId="0" applyNumberFormat="1" applyFont="1" applyBorder="1" applyAlignment="1">
      <alignment/>
    </xf>
    <xf numFmtId="0" fontId="48" fillId="0" borderId="88" xfId="0" applyFont="1" applyBorder="1" applyAlignment="1">
      <alignment horizontal="center"/>
    </xf>
    <xf numFmtId="3" fontId="0" fillId="0" borderId="0" xfId="0" applyNumberFormat="1" applyFont="1" applyAlignment="1" applyProtection="1">
      <alignment vertical="center"/>
      <protection locked="0"/>
    </xf>
    <xf numFmtId="3" fontId="51" fillId="0" borderId="0" xfId="0" applyNumberFormat="1" applyFont="1" applyAlignment="1">
      <alignment vertical="center"/>
    </xf>
    <xf numFmtId="3" fontId="0" fillId="0" borderId="89" xfId="0" applyNumberFormat="1" applyFont="1" applyBorder="1" applyAlignment="1" applyProtection="1">
      <alignment vertical="center"/>
      <protection locked="0"/>
    </xf>
    <xf numFmtId="3" fontId="0" fillId="0" borderId="89" xfId="0" applyNumberFormat="1" applyFont="1" applyBorder="1" applyAlignment="1" applyProtection="1">
      <alignment vertical="center" shrinkToFit="1"/>
      <protection locked="0"/>
    </xf>
    <xf numFmtId="3" fontId="0" fillId="0" borderId="0" xfId="0" applyNumberFormat="1" applyFont="1" applyAlignment="1">
      <alignment vertical="center"/>
    </xf>
    <xf numFmtId="3" fontId="13" fillId="0" borderId="90" xfId="0" applyNumberFormat="1" applyFont="1" applyFill="1" applyBorder="1" applyAlignment="1">
      <alignment horizontal="center" vertical="center" wrapText="1"/>
    </xf>
    <xf numFmtId="3" fontId="13" fillId="0" borderId="91" xfId="0" applyNumberFormat="1" applyFont="1" applyFill="1" applyBorder="1" applyAlignment="1">
      <alignment horizontal="center" vertical="center" wrapText="1"/>
    </xf>
    <xf numFmtId="3" fontId="13" fillId="0" borderId="92" xfId="0" applyNumberFormat="1" applyFont="1" applyFill="1" applyBorder="1" applyAlignment="1" applyProtection="1">
      <alignment horizontal="center" vertical="center" wrapText="1"/>
      <protection locked="0"/>
    </xf>
    <xf numFmtId="3" fontId="13" fillId="0" borderId="0" xfId="0" applyNumberFormat="1" applyFont="1" applyAlignment="1">
      <alignment vertical="center"/>
    </xf>
    <xf numFmtId="0" fontId="50" fillId="0" borderId="12" xfId="0" applyFont="1" applyFill="1" applyBorder="1" applyAlignment="1">
      <alignment horizontal="center" vertical="center" wrapText="1"/>
    </xf>
    <xf numFmtId="3" fontId="13" fillId="0" borderId="93" xfId="0" applyNumberFormat="1" applyFont="1" applyFill="1" applyBorder="1" applyAlignment="1">
      <alignment horizontal="center" vertical="center" wrapText="1"/>
    </xf>
    <xf numFmtId="0" fontId="50" fillId="0" borderId="94" xfId="0" applyFont="1" applyFill="1" applyBorder="1" applyAlignment="1">
      <alignment horizontal="center" vertical="center" wrapText="1"/>
    </xf>
    <xf numFmtId="0" fontId="13" fillId="0" borderId="95" xfId="0" applyFont="1" applyFill="1" applyBorder="1" applyAlignment="1">
      <alignment horizontal="center" vertical="center" wrapText="1"/>
    </xf>
    <xf numFmtId="3" fontId="13" fillId="0" borderId="96" xfId="0" applyNumberFormat="1" applyFont="1" applyFill="1" applyBorder="1" applyAlignment="1">
      <alignment horizontal="center" vertical="center" wrapText="1"/>
    </xf>
    <xf numFmtId="3" fontId="13" fillId="0" borderId="97" xfId="0" applyNumberFormat="1" applyFont="1" applyFill="1" applyBorder="1" applyAlignment="1">
      <alignment horizontal="center" vertical="center" wrapText="1"/>
    </xf>
    <xf numFmtId="3" fontId="13" fillId="0" borderId="98" xfId="0" applyNumberFormat="1" applyFont="1" applyFill="1" applyBorder="1" applyAlignment="1">
      <alignment horizontal="center" vertical="center" wrapText="1"/>
    </xf>
    <xf numFmtId="3" fontId="52" fillId="0" borderId="96" xfId="0" applyNumberFormat="1" applyFont="1" applyFill="1" applyBorder="1" applyAlignment="1">
      <alignment horizontal="center" vertical="center"/>
    </xf>
    <xf numFmtId="3" fontId="52" fillId="0" borderId="97" xfId="0" applyNumberFormat="1" applyFont="1" applyFill="1" applyBorder="1" applyAlignment="1">
      <alignment horizontal="center" vertical="center"/>
    </xf>
    <xf numFmtId="3" fontId="52" fillId="0" borderId="99" xfId="0" applyNumberFormat="1" applyFont="1" applyFill="1" applyBorder="1" applyAlignment="1">
      <alignment horizontal="center" vertical="center"/>
    </xf>
    <xf numFmtId="3" fontId="13" fillId="0" borderId="100" xfId="0" applyNumberFormat="1" applyFont="1" applyFill="1" applyBorder="1" applyAlignment="1">
      <alignment horizontal="center" vertical="center"/>
    </xf>
    <xf numFmtId="3" fontId="13" fillId="0" borderId="101" xfId="0" applyNumberFormat="1" applyFont="1" applyFill="1" applyBorder="1" applyAlignment="1">
      <alignment horizontal="center" vertical="center"/>
    </xf>
    <xf numFmtId="3" fontId="13" fillId="0" borderId="102" xfId="0" applyNumberFormat="1" applyFont="1" applyFill="1" applyBorder="1" applyAlignment="1">
      <alignment horizontal="center" vertical="center"/>
    </xf>
    <xf numFmtId="3" fontId="13" fillId="0" borderId="103" xfId="0" applyNumberFormat="1" applyFont="1" applyFill="1" applyBorder="1" applyAlignment="1">
      <alignment horizontal="center" vertical="center"/>
    </xf>
    <xf numFmtId="0" fontId="13" fillId="0" borderId="104" xfId="0" applyFont="1" applyFill="1" applyBorder="1" applyAlignment="1">
      <alignment horizontal="center" vertical="center" wrapText="1"/>
    </xf>
    <xf numFmtId="0" fontId="50" fillId="0" borderId="93" xfId="0" applyFont="1" applyFill="1" applyBorder="1" applyAlignment="1">
      <alignment horizontal="distributed" vertical="center" wrapText="1"/>
    </xf>
    <xf numFmtId="0" fontId="50" fillId="0" borderId="10" xfId="0" applyFont="1" applyFill="1" applyBorder="1" applyAlignment="1">
      <alignment horizontal="distributed" vertical="center" wrapText="1"/>
    </xf>
    <xf numFmtId="3" fontId="13" fillId="0" borderId="105" xfId="0" applyNumberFormat="1" applyFont="1" applyFill="1" applyBorder="1" applyAlignment="1">
      <alignment horizontal="center" vertical="center" wrapText="1"/>
    </xf>
    <xf numFmtId="0" fontId="50" fillId="0" borderId="0" xfId="0" applyFont="1" applyFill="1" applyBorder="1" applyAlignment="1">
      <alignment horizontal="center" vertical="center" shrinkToFit="1"/>
    </xf>
    <xf numFmtId="3" fontId="52" fillId="0" borderId="106" xfId="0" applyNumberFormat="1" applyFont="1" applyFill="1" applyBorder="1" applyAlignment="1">
      <alignment horizontal="center" vertical="center"/>
    </xf>
    <xf numFmtId="3" fontId="52" fillId="0" borderId="12" xfId="0" applyNumberFormat="1" applyFont="1" applyFill="1" applyBorder="1" applyAlignment="1">
      <alignment horizontal="center" vertical="center"/>
    </xf>
    <xf numFmtId="3" fontId="52" fillId="0" borderId="10" xfId="0" applyNumberFormat="1" applyFont="1" applyFill="1" applyBorder="1" applyAlignment="1">
      <alignment horizontal="center" vertical="center"/>
    </xf>
    <xf numFmtId="3" fontId="13" fillId="0" borderId="93" xfId="0" applyNumberFormat="1" applyFont="1" applyFill="1" applyBorder="1" applyAlignment="1">
      <alignment horizontal="center" vertical="center"/>
    </xf>
    <xf numFmtId="3" fontId="13" fillId="0" borderId="34" xfId="0" applyNumberFormat="1" applyFont="1" applyFill="1" applyBorder="1" applyAlignment="1">
      <alignment horizontal="center" vertical="center"/>
    </xf>
    <xf numFmtId="3" fontId="13" fillId="0" borderId="10" xfId="0" applyNumberFormat="1" applyFont="1" applyFill="1" applyBorder="1" applyAlignment="1">
      <alignment horizontal="center" vertical="center"/>
    </xf>
    <xf numFmtId="3" fontId="13" fillId="0" borderId="107" xfId="0" applyNumberFormat="1" applyFont="1" applyFill="1" applyBorder="1" applyAlignment="1">
      <alignment horizontal="center" vertical="center"/>
    </xf>
    <xf numFmtId="3" fontId="13" fillId="0" borderId="93" xfId="0" applyNumberFormat="1" applyFont="1" applyFill="1" applyBorder="1" applyAlignment="1" applyProtection="1">
      <alignment horizontal="center" vertical="center"/>
      <protection locked="0"/>
    </xf>
    <xf numFmtId="3" fontId="13" fillId="0" borderId="10" xfId="0" applyNumberFormat="1" applyFont="1" applyFill="1" applyBorder="1" applyAlignment="1" applyProtection="1">
      <alignment horizontal="center" vertical="center"/>
      <protection locked="0"/>
    </xf>
    <xf numFmtId="3" fontId="13" fillId="0" borderId="10" xfId="0" applyNumberFormat="1" applyFont="1" applyFill="1" applyBorder="1" applyAlignment="1" applyProtection="1">
      <alignment vertical="center"/>
      <protection locked="0"/>
    </xf>
    <xf numFmtId="3" fontId="13" fillId="0" borderId="93" xfId="0" applyNumberFormat="1" applyFont="1" applyFill="1" applyBorder="1" applyAlignment="1" applyProtection="1">
      <alignment vertical="center"/>
      <protection locked="0"/>
    </xf>
    <xf numFmtId="3" fontId="13" fillId="0" borderId="106" xfId="0" applyNumberFormat="1" applyFont="1" applyFill="1" applyBorder="1" applyAlignment="1" applyProtection="1">
      <alignment vertical="center"/>
      <protection locked="0"/>
    </xf>
    <xf numFmtId="3" fontId="13" fillId="0" borderId="12" xfId="0" applyNumberFormat="1" applyFont="1" applyFill="1" applyBorder="1" applyAlignment="1" applyProtection="1">
      <alignment vertical="center"/>
      <protection locked="0"/>
    </xf>
    <xf numFmtId="3" fontId="13" fillId="0" borderId="107" xfId="0" applyNumberFormat="1" applyFont="1" applyFill="1" applyBorder="1" applyAlignment="1" applyProtection="1">
      <alignment vertical="center"/>
      <protection locked="0"/>
    </xf>
    <xf numFmtId="3" fontId="13" fillId="0" borderId="0" xfId="0" applyNumberFormat="1" applyFont="1" applyFill="1" applyBorder="1" applyAlignment="1" applyProtection="1">
      <alignment vertical="center" shrinkToFit="1"/>
      <protection locked="0"/>
    </xf>
    <xf numFmtId="3" fontId="13" fillId="0" borderId="106" xfId="0" applyNumberFormat="1" applyFont="1" applyFill="1" applyBorder="1" applyAlignment="1">
      <alignment vertical="center"/>
    </xf>
    <xf numFmtId="3" fontId="13" fillId="0" borderId="12" xfId="0" applyNumberFormat="1" applyFont="1" applyFill="1" applyBorder="1" applyAlignment="1">
      <alignment vertical="center"/>
    </xf>
    <xf numFmtId="3" fontId="13" fillId="0" borderId="10" xfId="0" applyNumberFormat="1" applyFont="1" applyFill="1" applyBorder="1" applyAlignment="1">
      <alignment vertical="center"/>
    </xf>
    <xf numFmtId="3" fontId="13" fillId="0" borderId="108" xfId="0" applyNumberFormat="1" applyFont="1" applyFill="1" applyBorder="1" applyAlignment="1">
      <alignment vertical="center"/>
    </xf>
    <xf numFmtId="3" fontId="13" fillId="0" borderId="0" xfId="0" applyNumberFormat="1" applyFont="1" applyFill="1" applyBorder="1" applyAlignment="1">
      <alignment vertical="center"/>
    </xf>
    <xf numFmtId="3" fontId="13" fillId="0" borderId="31" xfId="0" applyNumberFormat="1" applyFont="1" applyFill="1" applyBorder="1" applyAlignment="1">
      <alignment vertical="center"/>
    </xf>
    <xf numFmtId="3" fontId="13" fillId="0" borderId="107" xfId="0" applyNumberFormat="1" applyFont="1" applyFill="1" applyBorder="1" applyAlignment="1">
      <alignment vertical="center"/>
    </xf>
    <xf numFmtId="3" fontId="13" fillId="0" borderId="94" xfId="0" applyNumberFormat="1" applyFont="1" applyFill="1" applyBorder="1" applyAlignment="1" applyProtection="1" quotePrefix="1">
      <alignment horizontal="center" vertical="center"/>
      <protection locked="0"/>
    </xf>
    <xf numFmtId="3" fontId="13" fillId="0" borderId="109" xfId="0" applyNumberFormat="1" applyFont="1" applyFill="1" applyBorder="1" applyAlignment="1" applyProtection="1">
      <alignment vertical="center"/>
      <protection locked="0"/>
    </xf>
    <xf numFmtId="3" fontId="13" fillId="0" borderId="0" xfId="0" applyNumberFormat="1" applyFont="1" applyFill="1" applyAlignment="1">
      <alignment vertical="center"/>
    </xf>
    <xf numFmtId="3" fontId="13" fillId="0" borderId="100" xfId="0" applyNumberFormat="1" applyFont="1" applyFill="1" applyBorder="1" applyAlignment="1" applyProtection="1">
      <alignment horizontal="center" vertical="center"/>
      <protection locked="0"/>
    </xf>
    <xf numFmtId="3" fontId="13" fillId="0" borderId="102" xfId="0" applyNumberFormat="1" applyFont="1" applyFill="1" applyBorder="1" applyAlignment="1" applyProtection="1">
      <alignment horizontal="center" vertical="center"/>
      <protection locked="0"/>
    </xf>
    <xf numFmtId="3" fontId="13" fillId="0" borderId="103" xfId="0" applyNumberFormat="1" applyFont="1" applyFill="1" applyBorder="1" applyAlignment="1" applyProtection="1">
      <alignment vertical="center"/>
      <protection locked="0"/>
    </xf>
    <xf numFmtId="3" fontId="13" fillId="0" borderId="100" xfId="0" applyNumberFormat="1" applyFont="1" applyFill="1" applyBorder="1" applyAlignment="1" applyProtection="1">
      <alignment vertical="center"/>
      <protection locked="0"/>
    </xf>
    <xf numFmtId="3" fontId="13" fillId="0" borderId="110" xfId="0" applyNumberFormat="1" applyFont="1" applyFill="1" applyBorder="1" applyAlignment="1" applyProtection="1">
      <alignment vertical="center"/>
      <protection locked="0"/>
    </xf>
    <xf numFmtId="3" fontId="13" fillId="0" borderId="95" xfId="0" applyNumberFormat="1" applyFont="1" applyFill="1" applyBorder="1" applyAlignment="1" applyProtection="1">
      <alignment vertical="center"/>
      <protection locked="0"/>
    </xf>
    <xf numFmtId="3" fontId="13" fillId="0" borderId="89" xfId="0" applyNumberFormat="1" applyFont="1" applyFill="1" applyBorder="1" applyAlignment="1" applyProtection="1">
      <alignment vertical="center" shrinkToFit="1"/>
      <protection locked="0"/>
    </xf>
    <xf numFmtId="3" fontId="13" fillId="0" borderId="110" xfId="0" applyNumberFormat="1" applyFont="1" applyFill="1" applyBorder="1" applyAlignment="1">
      <alignment vertical="center"/>
    </xf>
    <xf numFmtId="3" fontId="13" fillId="0" borderId="95" xfId="0" applyNumberFormat="1" applyFont="1" applyFill="1" applyBorder="1" applyAlignment="1">
      <alignment vertical="center"/>
    </xf>
    <xf numFmtId="3" fontId="13" fillId="0" borderId="102" xfId="0" applyNumberFormat="1" applyFont="1" applyFill="1" applyBorder="1" applyAlignment="1">
      <alignment vertical="center"/>
    </xf>
    <xf numFmtId="3" fontId="13" fillId="0" borderId="111" xfId="0" applyNumberFormat="1" applyFont="1" applyFill="1" applyBorder="1" applyAlignment="1">
      <alignment vertical="center"/>
    </xf>
    <xf numFmtId="3" fontId="13" fillId="0" borderId="112" xfId="0" applyNumberFormat="1" applyFont="1" applyFill="1" applyBorder="1" applyAlignment="1">
      <alignment vertical="center"/>
    </xf>
    <xf numFmtId="3" fontId="13" fillId="0" borderId="113" xfId="0" applyNumberFormat="1" applyFont="1" applyFill="1" applyBorder="1" applyAlignment="1">
      <alignment vertical="center"/>
    </xf>
    <xf numFmtId="3" fontId="13" fillId="0" borderId="101" xfId="0" applyNumberFormat="1" applyFont="1" applyFill="1" applyBorder="1" applyAlignment="1">
      <alignment vertical="center"/>
    </xf>
    <xf numFmtId="3" fontId="13" fillId="0" borderId="103" xfId="0" applyNumberFormat="1" applyFont="1" applyFill="1" applyBorder="1" applyAlignment="1">
      <alignment vertical="center"/>
    </xf>
    <xf numFmtId="3" fontId="13" fillId="0" borderId="104" xfId="0" applyNumberFormat="1" applyFont="1" applyFill="1" applyBorder="1" applyAlignment="1" applyProtection="1" quotePrefix="1">
      <alignment horizontal="center" vertical="center"/>
      <protection locked="0"/>
    </xf>
    <xf numFmtId="3" fontId="13" fillId="0" borderId="114" xfId="0" applyNumberFormat="1" applyFont="1" applyFill="1" applyBorder="1" applyAlignment="1">
      <alignment horizontal="center" vertical="center"/>
    </xf>
    <xf numFmtId="3" fontId="13" fillId="0" borderId="115" xfId="0" applyNumberFormat="1" applyFont="1" applyFill="1" applyBorder="1" applyAlignment="1" applyProtection="1">
      <alignment horizontal="center" vertical="center"/>
      <protection locked="0"/>
    </xf>
    <xf numFmtId="3" fontId="52" fillId="0" borderId="116" xfId="0" applyNumberFormat="1" applyFont="1" applyFill="1" applyBorder="1" applyAlignment="1">
      <alignment vertical="center"/>
    </xf>
    <xf numFmtId="0" fontId="13" fillId="0" borderId="114" xfId="0" applyFont="1" applyFill="1" applyBorder="1" applyAlignment="1">
      <alignment horizontal="center" vertical="center"/>
    </xf>
    <xf numFmtId="0" fontId="13" fillId="0" borderId="117" xfId="0" applyFont="1" applyFill="1" applyBorder="1" applyAlignment="1">
      <alignment vertical="center"/>
    </xf>
    <xf numFmtId="0" fontId="13" fillId="0" borderId="118" xfId="0" applyFont="1" applyFill="1" applyBorder="1" applyAlignment="1">
      <alignment vertical="center"/>
    </xf>
    <xf numFmtId="3" fontId="13" fillId="0" borderId="118" xfId="0" applyNumberFormat="1" applyFont="1" applyFill="1" applyBorder="1" applyAlignment="1" applyProtection="1">
      <alignment vertical="center"/>
      <protection locked="0"/>
    </xf>
    <xf numFmtId="3" fontId="13" fillId="0" borderId="116" xfId="0" applyNumberFormat="1" applyFont="1" applyFill="1" applyBorder="1" applyAlignment="1" applyProtection="1">
      <alignment vertical="center"/>
      <protection locked="0"/>
    </xf>
    <xf numFmtId="3" fontId="13" fillId="0" borderId="119" xfId="0" applyNumberFormat="1" applyFont="1" applyFill="1" applyBorder="1" applyAlignment="1" applyProtection="1">
      <alignment vertical="center" shrinkToFit="1"/>
      <protection locked="0"/>
    </xf>
    <xf numFmtId="3" fontId="13" fillId="0" borderId="117" xfId="0" applyNumberFormat="1" applyFont="1" applyFill="1" applyBorder="1" applyAlignment="1">
      <alignment vertical="center"/>
    </xf>
    <xf numFmtId="3" fontId="13" fillId="0" borderId="118" xfId="0" applyNumberFormat="1" applyFont="1" applyFill="1" applyBorder="1" applyAlignment="1">
      <alignment vertical="center"/>
    </xf>
    <xf numFmtId="3" fontId="13" fillId="0" borderId="115" xfId="0" applyNumberFormat="1" applyFont="1" applyFill="1" applyBorder="1" applyAlignment="1">
      <alignment vertical="center"/>
    </xf>
    <xf numFmtId="3" fontId="13" fillId="0" borderId="120" xfId="0" applyNumberFormat="1" applyFont="1" applyFill="1" applyBorder="1" applyAlignment="1" applyProtection="1">
      <alignment vertical="center"/>
      <protection locked="0"/>
    </xf>
    <xf numFmtId="3" fontId="13" fillId="0" borderId="121" xfId="0" applyNumberFormat="1" applyFont="1" applyFill="1" applyBorder="1" applyAlignment="1" applyProtection="1">
      <alignment vertical="center"/>
      <protection locked="0"/>
    </xf>
    <xf numFmtId="3" fontId="13" fillId="0" borderId="115" xfId="0" applyNumberFormat="1" applyFont="1" applyFill="1" applyBorder="1" applyAlignment="1" applyProtection="1">
      <alignment vertical="center"/>
      <protection locked="0"/>
    </xf>
    <xf numFmtId="3" fontId="13" fillId="0" borderId="114" xfId="0" applyNumberFormat="1" applyFont="1" applyFill="1" applyBorder="1" applyAlignment="1" applyProtection="1">
      <alignment vertical="center"/>
      <protection locked="0"/>
    </xf>
    <xf numFmtId="3" fontId="13" fillId="0" borderId="122" xfId="0" applyNumberFormat="1" applyFont="1" applyFill="1" applyBorder="1" applyAlignment="1" applyProtection="1">
      <alignment horizontal="center" vertical="center"/>
      <protection locked="0"/>
    </xf>
    <xf numFmtId="3" fontId="52" fillId="0" borderId="123" xfId="0" applyNumberFormat="1" applyFont="1" applyFill="1" applyBorder="1" applyAlignment="1">
      <alignment vertical="center"/>
    </xf>
    <xf numFmtId="0" fontId="13" fillId="0" borderId="124" xfId="0" applyFont="1" applyFill="1" applyBorder="1" applyAlignment="1">
      <alignment horizontal="center" vertical="center"/>
    </xf>
    <xf numFmtId="0" fontId="13" fillId="0" borderId="125" xfId="0" applyFont="1" applyFill="1" applyBorder="1" applyAlignment="1">
      <alignment vertical="center"/>
    </xf>
    <xf numFmtId="3" fontId="13" fillId="0" borderId="126" xfId="0" applyNumberFormat="1" applyFont="1" applyFill="1" applyBorder="1" applyAlignment="1">
      <alignment vertical="center"/>
    </xf>
    <xf numFmtId="3" fontId="13" fillId="0" borderId="127" xfId="0" applyNumberFormat="1" applyFont="1" applyFill="1" applyBorder="1" applyAlignment="1">
      <alignment vertical="center"/>
    </xf>
    <xf numFmtId="3" fontId="13" fillId="0" borderId="128" xfId="0" applyNumberFormat="1" applyFont="1" applyFill="1" applyBorder="1" applyAlignment="1">
      <alignment vertical="center" shrinkToFit="1"/>
    </xf>
    <xf numFmtId="3" fontId="13" fillId="0" borderId="125" xfId="0" applyNumberFormat="1" applyFont="1" applyFill="1" applyBorder="1" applyAlignment="1">
      <alignment vertical="center"/>
    </xf>
    <xf numFmtId="3" fontId="13" fillId="0" borderId="123" xfId="0" applyNumberFormat="1" applyFont="1" applyFill="1" applyBorder="1" applyAlignment="1">
      <alignment vertical="center"/>
    </xf>
    <xf numFmtId="3" fontId="13" fillId="0" borderId="129" xfId="0" applyNumberFormat="1" applyFont="1" applyFill="1" applyBorder="1" applyAlignment="1" applyProtection="1">
      <alignment vertical="center"/>
      <protection locked="0"/>
    </xf>
    <xf numFmtId="3" fontId="13" fillId="0" borderId="130" xfId="0" applyNumberFormat="1" applyFont="1" applyFill="1" applyBorder="1" applyAlignment="1" applyProtection="1">
      <alignment vertical="center"/>
      <protection locked="0"/>
    </xf>
    <xf numFmtId="3" fontId="13" fillId="0" borderId="123" xfId="0" applyNumberFormat="1" applyFont="1" applyFill="1" applyBorder="1" applyAlignment="1" applyProtection="1">
      <alignment vertical="center"/>
      <protection locked="0"/>
    </xf>
    <xf numFmtId="3" fontId="13" fillId="0" borderId="124" xfId="0" applyNumberFormat="1" applyFont="1" applyFill="1" applyBorder="1" applyAlignment="1" applyProtection="1">
      <alignment vertical="center"/>
      <protection locked="0"/>
    </xf>
    <xf numFmtId="3" fontId="13" fillId="0" borderId="131" xfId="0" applyNumberFormat="1" applyFont="1" applyFill="1" applyBorder="1" applyAlignment="1" applyProtection="1">
      <alignment vertical="center"/>
      <protection locked="0"/>
    </xf>
    <xf numFmtId="3" fontId="13" fillId="0" borderId="128" xfId="0" applyNumberFormat="1" applyFont="1" applyFill="1" applyBorder="1" applyAlignment="1">
      <alignment horizontal="center" vertical="center"/>
    </xf>
    <xf numFmtId="3" fontId="52" fillId="0" borderId="132" xfId="0" applyNumberFormat="1" applyFont="1" applyFill="1" applyBorder="1" applyAlignment="1" applyProtection="1">
      <alignment vertical="center"/>
      <protection locked="0"/>
    </xf>
    <xf numFmtId="0" fontId="13" fillId="0" borderId="133" xfId="0" applyFont="1" applyFill="1" applyBorder="1" applyAlignment="1">
      <alignment horizontal="center" vertical="center"/>
    </xf>
    <xf numFmtId="0" fontId="13" fillId="0" borderId="134" xfId="0" applyFont="1" applyFill="1" applyBorder="1" applyAlignment="1">
      <alignment vertical="center"/>
    </xf>
    <xf numFmtId="3" fontId="13" fillId="0" borderId="135" xfId="0" applyNumberFormat="1" applyFont="1" applyFill="1" applyBorder="1" applyAlignment="1">
      <alignment vertical="center"/>
    </xf>
    <xf numFmtId="0" fontId="13" fillId="0" borderId="135" xfId="0" applyFont="1" applyFill="1" applyBorder="1" applyAlignment="1">
      <alignment vertical="center"/>
    </xf>
    <xf numFmtId="3" fontId="13" fillId="0" borderId="136" xfId="0" applyNumberFormat="1" applyFont="1" applyFill="1" applyBorder="1" applyAlignment="1" applyProtection="1">
      <alignment vertical="center"/>
      <protection locked="0"/>
    </xf>
    <xf numFmtId="3" fontId="13" fillId="0" borderId="133" xfId="0" applyNumberFormat="1" applyFont="1" applyFill="1" applyBorder="1" applyAlignment="1" applyProtection="1">
      <alignment vertical="center" shrinkToFit="1"/>
      <protection locked="0"/>
    </xf>
    <xf numFmtId="3" fontId="13" fillId="0" borderId="134" xfId="0" applyNumberFormat="1" applyFont="1" applyFill="1" applyBorder="1" applyAlignment="1">
      <alignment vertical="center"/>
    </xf>
    <xf numFmtId="3" fontId="13" fillId="0" borderId="132" xfId="0" applyNumberFormat="1" applyFont="1" applyFill="1" applyBorder="1" applyAlignment="1">
      <alignment vertical="center"/>
    </xf>
    <xf numFmtId="3" fontId="13" fillId="0" borderId="137" xfId="0" applyNumberFormat="1" applyFont="1" applyFill="1" applyBorder="1" applyAlignment="1" applyProtection="1">
      <alignment vertical="center"/>
      <protection locked="0"/>
    </xf>
    <xf numFmtId="3" fontId="13" fillId="0" borderId="138" xfId="0" applyNumberFormat="1" applyFont="1" applyFill="1" applyBorder="1" applyAlignment="1" applyProtection="1">
      <alignment vertical="center"/>
      <protection locked="0"/>
    </xf>
    <xf numFmtId="3" fontId="13" fillId="0" borderId="132" xfId="0" applyNumberFormat="1" applyFont="1" applyFill="1" applyBorder="1" applyAlignment="1" applyProtection="1">
      <alignment vertical="center"/>
      <protection locked="0"/>
    </xf>
    <xf numFmtId="3" fontId="13" fillId="0" borderId="139" xfId="0" applyNumberFormat="1" applyFont="1" applyFill="1" applyBorder="1" applyAlignment="1" applyProtection="1">
      <alignment vertical="center"/>
      <protection locked="0"/>
    </xf>
    <xf numFmtId="3" fontId="13" fillId="0" borderId="133" xfId="0" applyNumberFormat="1" applyFont="1" applyFill="1" applyBorder="1" applyAlignment="1" applyProtection="1">
      <alignment horizontal="center" vertical="center"/>
      <protection locked="0"/>
    </xf>
    <xf numFmtId="3" fontId="13" fillId="0" borderId="140" xfId="0" applyNumberFormat="1" applyFont="1" applyFill="1" applyBorder="1" applyAlignment="1" applyProtection="1">
      <alignment vertical="center" shrinkToFit="1"/>
      <protection locked="0"/>
    </xf>
    <xf numFmtId="0" fontId="13" fillId="0" borderId="141" xfId="0" applyFont="1" applyFill="1" applyBorder="1" applyAlignment="1">
      <alignment horizontal="center" vertical="center"/>
    </xf>
    <xf numFmtId="3" fontId="13" fillId="0" borderId="134" xfId="0" applyNumberFormat="1" applyFont="1" applyFill="1" applyBorder="1" applyAlignment="1" applyProtection="1">
      <alignment vertical="center"/>
      <protection locked="0"/>
    </xf>
    <xf numFmtId="3" fontId="13" fillId="0" borderId="135" xfId="0" applyNumberFormat="1" applyFont="1" applyFill="1" applyBorder="1" applyAlignment="1" applyProtection="1">
      <alignment vertical="center"/>
      <protection locked="0"/>
    </xf>
    <xf numFmtId="3" fontId="13" fillId="0" borderId="40" xfId="0" applyNumberFormat="1" applyFont="1" applyFill="1" applyBorder="1" applyAlignment="1" applyProtection="1">
      <alignment vertical="center" shrinkToFit="1"/>
      <protection locked="0"/>
    </xf>
    <xf numFmtId="3" fontId="13" fillId="0" borderId="142" xfId="0" applyNumberFormat="1" applyFont="1" applyFill="1" applyBorder="1" applyAlignment="1">
      <alignment vertical="center"/>
    </xf>
    <xf numFmtId="3" fontId="13" fillId="0" borderId="25" xfId="0" applyNumberFormat="1" applyFont="1" applyFill="1" applyBorder="1" applyAlignment="1">
      <alignment vertical="center"/>
    </xf>
    <xf numFmtId="3" fontId="13" fillId="0" borderId="19" xfId="0" applyNumberFormat="1" applyFont="1" applyFill="1" applyBorder="1" applyAlignment="1">
      <alignment vertical="center"/>
    </xf>
    <xf numFmtId="3" fontId="13" fillId="0" borderId="143" xfId="0" applyNumberFormat="1" applyFont="1" applyFill="1" applyBorder="1" applyAlignment="1" applyProtection="1">
      <alignment vertical="center"/>
      <protection locked="0"/>
    </xf>
    <xf numFmtId="3" fontId="13" fillId="0" borderId="46" xfId="0" applyNumberFormat="1" applyFont="1" applyFill="1" applyBorder="1" applyAlignment="1" applyProtection="1">
      <alignment vertical="center"/>
      <protection locked="0"/>
    </xf>
    <xf numFmtId="3" fontId="13" fillId="0" borderId="19" xfId="0" applyNumberFormat="1" applyFont="1" applyFill="1" applyBorder="1" applyAlignment="1" applyProtection="1">
      <alignment vertical="center"/>
      <protection locked="0"/>
    </xf>
    <xf numFmtId="3" fontId="13" fillId="0" borderId="144" xfId="0" applyNumberFormat="1" applyFont="1" applyFill="1" applyBorder="1" applyAlignment="1" applyProtection="1">
      <alignment vertical="center"/>
      <protection locked="0"/>
    </xf>
    <xf numFmtId="3" fontId="13" fillId="0" borderId="145" xfId="0" applyNumberFormat="1" applyFont="1" applyFill="1" applyBorder="1" applyAlignment="1" applyProtection="1">
      <alignment horizontal="center" vertical="center"/>
      <protection locked="0"/>
    </xf>
    <xf numFmtId="3" fontId="52" fillId="0" borderId="146" xfId="0" applyNumberFormat="1" applyFont="1" applyFill="1" applyBorder="1" applyAlignment="1" applyProtection="1">
      <alignment horizontal="center" vertical="center" shrinkToFit="1"/>
      <protection locked="0"/>
    </xf>
    <xf numFmtId="3" fontId="13" fillId="0" borderId="147" xfId="0" applyNumberFormat="1" applyFont="1" applyFill="1" applyBorder="1" applyAlignment="1" applyProtection="1">
      <alignment vertical="center"/>
      <protection locked="0"/>
    </xf>
    <xf numFmtId="3" fontId="13" fillId="0" borderId="148" xfId="0" applyNumberFormat="1" applyFont="1" applyFill="1" applyBorder="1" applyAlignment="1" applyProtection="1">
      <alignment vertical="center"/>
      <protection locked="0"/>
    </xf>
    <xf numFmtId="3" fontId="13" fillId="0" borderId="149" xfId="0" applyNumberFormat="1" applyFont="1" applyFill="1" applyBorder="1" applyAlignment="1" applyProtection="1">
      <alignment vertical="center"/>
      <protection locked="0"/>
    </xf>
    <xf numFmtId="3" fontId="13" fillId="0" borderId="40" xfId="0" applyNumberFormat="1" applyFont="1" applyFill="1" applyBorder="1" applyAlignment="1" applyProtection="1">
      <alignment horizontal="center" vertical="center" shrinkToFit="1"/>
      <protection locked="0"/>
    </xf>
    <xf numFmtId="3" fontId="13" fillId="0" borderId="147" xfId="0" applyNumberFormat="1" applyFont="1" applyFill="1" applyBorder="1" applyAlignment="1">
      <alignment vertical="center"/>
    </xf>
    <xf numFmtId="3" fontId="13" fillId="0" borderId="148" xfId="0" applyNumberFormat="1" applyFont="1" applyFill="1" applyBorder="1" applyAlignment="1">
      <alignment vertical="center"/>
    </xf>
    <xf numFmtId="3" fontId="13" fillId="0" borderId="146" xfId="0" applyNumberFormat="1" applyFont="1" applyFill="1" applyBorder="1" applyAlignment="1">
      <alignment vertical="center"/>
    </xf>
    <xf numFmtId="3" fontId="13" fillId="0" borderId="150" xfId="0" applyNumberFormat="1" applyFont="1" applyFill="1" applyBorder="1" applyAlignment="1" applyProtection="1">
      <alignment vertical="center"/>
      <protection locked="0"/>
    </xf>
    <xf numFmtId="3" fontId="13" fillId="0" borderId="151" xfId="0" applyNumberFormat="1" applyFont="1" applyFill="1" applyBorder="1" applyAlignment="1" applyProtection="1">
      <alignment vertical="center"/>
      <protection locked="0"/>
    </xf>
    <xf numFmtId="3" fontId="13" fillId="0" borderId="146" xfId="0" applyNumberFormat="1" applyFont="1" applyFill="1" applyBorder="1" applyAlignment="1" applyProtection="1">
      <alignment vertical="center"/>
      <protection locked="0"/>
    </xf>
    <xf numFmtId="3" fontId="13" fillId="0" borderId="152" xfId="0" applyNumberFormat="1" applyFont="1" applyFill="1" applyBorder="1" applyAlignment="1" applyProtection="1">
      <alignment vertical="center"/>
      <protection locked="0"/>
    </xf>
    <xf numFmtId="3" fontId="13" fillId="0" borderId="153" xfId="0" applyNumberFormat="1" applyFont="1" applyFill="1" applyBorder="1" applyAlignment="1" applyProtection="1">
      <alignment horizontal="center" vertical="center"/>
      <protection locked="0"/>
    </xf>
    <xf numFmtId="3" fontId="13" fillId="0" borderId="154" xfId="0" applyNumberFormat="1" applyFont="1" applyFill="1" applyBorder="1" applyAlignment="1" applyProtection="1">
      <alignment horizontal="center" vertical="center"/>
      <protection locked="0"/>
    </xf>
    <xf numFmtId="3" fontId="13" fillId="0" borderId="11" xfId="0" applyNumberFormat="1" applyFont="1" applyFill="1" applyBorder="1" applyAlignment="1" applyProtection="1">
      <alignment horizontal="center" vertical="center"/>
      <protection locked="0"/>
    </xf>
    <xf numFmtId="3" fontId="52" fillId="0" borderId="11" xfId="0" applyNumberFormat="1" applyFont="1" applyFill="1" applyBorder="1" applyAlignment="1" applyProtection="1">
      <alignment vertical="center" shrinkToFit="1"/>
      <protection locked="0"/>
    </xf>
    <xf numFmtId="0" fontId="13" fillId="0" borderId="155" xfId="0" applyFont="1" applyFill="1" applyBorder="1" applyAlignment="1">
      <alignment horizontal="center" vertical="center"/>
    </xf>
    <xf numFmtId="0" fontId="13" fillId="0" borderId="156" xfId="0" applyFont="1" applyFill="1" applyBorder="1" applyAlignment="1">
      <alignment vertical="center"/>
    </xf>
    <xf numFmtId="0" fontId="13" fillId="0" borderId="27" xfId="0" applyFont="1" applyFill="1" applyBorder="1" applyAlignment="1">
      <alignment vertical="center"/>
    </xf>
    <xf numFmtId="3" fontId="13" fillId="0" borderId="16" xfId="0" applyNumberFormat="1" applyFont="1" applyFill="1" applyBorder="1" applyAlignment="1" applyProtection="1">
      <alignment vertical="center"/>
      <protection locked="0"/>
    </xf>
    <xf numFmtId="3" fontId="13" fillId="0" borderId="157" xfId="0" applyNumberFormat="1" applyFont="1" applyFill="1" applyBorder="1" applyAlignment="1" applyProtection="1">
      <alignment vertical="center"/>
      <protection locked="0"/>
    </xf>
    <xf numFmtId="3" fontId="13" fillId="0" borderId="13" xfId="0" applyNumberFormat="1" applyFont="1" applyFill="1" applyBorder="1" applyAlignment="1" applyProtection="1">
      <alignment vertical="center" shrinkToFit="1"/>
      <protection locked="0"/>
    </xf>
    <xf numFmtId="3" fontId="13" fillId="0" borderId="158" xfId="0" applyNumberFormat="1" applyFont="1" applyFill="1" applyBorder="1" applyAlignment="1">
      <alignment vertical="center"/>
    </xf>
    <xf numFmtId="3" fontId="13" fillId="0" borderId="16" xfId="0" applyNumberFormat="1" applyFont="1" applyFill="1" applyBorder="1" applyAlignment="1">
      <alignment vertical="center"/>
    </xf>
    <xf numFmtId="3" fontId="13" fillId="0" borderId="11" xfId="0" applyNumberFormat="1" applyFont="1" applyFill="1" applyBorder="1" applyAlignment="1">
      <alignment vertical="center"/>
    </xf>
    <xf numFmtId="3" fontId="13" fillId="0" borderId="159" xfId="0" applyNumberFormat="1" applyFont="1" applyFill="1" applyBorder="1" applyAlignment="1" applyProtection="1">
      <alignment vertical="center"/>
      <protection locked="0"/>
    </xf>
    <xf numFmtId="3" fontId="13" fillId="0" borderId="37" xfId="0" applyNumberFormat="1" applyFont="1" applyFill="1" applyBorder="1" applyAlignment="1" applyProtection="1">
      <alignment vertical="center"/>
      <protection locked="0"/>
    </xf>
    <xf numFmtId="3" fontId="13" fillId="0" borderId="11" xfId="0" applyNumberFormat="1" applyFont="1" applyFill="1" applyBorder="1" applyAlignment="1" applyProtection="1">
      <alignment vertical="center"/>
      <protection locked="0"/>
    </xf>
    <xf numFmtId="3" fontId="13" fillId="0" borderId="154" xfId="0" applyNumberFormat="1" applyFont="1" applyFill="1" applyBorder="1" applyAlignment="1" applyProtection="1">
      <alignment vertical="center"/>
      <protection locked="0"/>
    </xf>
    <xf numFmtId="3" fontId="13" fillId="0" borderId="160" xfId="0" applyNumberFormat="1" applyFont="1" applyFill="1" applyBorder="1" applyAlignment="1" applyProtection="1">
      <alignment horizontal="center" vertical="center"/>
      <protection locked="0"/>
    </xf>
    <xf numFmtId="3" fontId="52" fillId="0" borderId="161" xfId="0" applyNumberFormat="1" applyFont="1" applyFill="1" applyBorder="1" applyAlignment="1" applyProtection="1">
      <alignment vertical="center" shrinkToFit="1"/>
      <protection locked="0"/>
    </xf>
    <xf numFmtId="0" fontId="13" fillId="0" borderId="162" xfId="0" applyFont="1" applyFill="1" applyBorder="1" applyAlignment="1">
      <alignment horizontal="center" vertical="center"/>
    </xf>
    <xf numFmtId="3" fontId="13" fillId="0" borderId="161" xfId="0" applyNumberFormat="1" applyFont="1" applyFill="1" applyBorder="1" applyAlignment="1" applyProtection="1">
      <alignment vertical="center"/>
      <protection locked="0"/>
    </xf>
    <xf numFmtId="3" fontId="13" fillId="0" borderId="162" xfId="0" applyNumberFormat="1" applyFont="1" applyFill="1" applyBorder="1" applyAlignment="1" applyProtection="1">
      <alignment horizontal="center" vertical="center" shrinkToFit="1"/>
      <protection locked="0"/>
    </xf>
    <xf numFmtId="3" fontId="52" fillId="0" borderId="123" xfId="0" applyNumberFormat="1" applyFont="1" applyFill="1" applyBorder="1" applyAlignment="1" applyProtection="1">
      <alignment vertical="center" shrinkToFit="1"/>
      <protection locked="0"/>
    </xf>
    <xf numFmtId="0" fontId="13" fillId="0" borderId="126" xfId="0" applyFont="1" applyFill="1" applyBorder="1" applyAlignment="1">
      <alignment vertical="center"/>
    </xf>
    <xf numFmtId="3" fontId="13" fillId="0" borderId="126" xfId="0" applyNumberFormat="1" applyFont="1" applyFill="1" applyBorder="1" applyAlignment="1" applyProtection="1">
      <alignment vertical="center"/>
      <protection locked="0"/>
    </xf>
    <xf numFmtId="3" fontId="13" fillId="0" borderId="127" xfId="0" applyNumberFormat="1" applyFont="1" applyFill="1" applyBorder="1" applyAlignment="1" applyProtection="1">
      <alignment vertical="center"/>
      <protection locked="0"/>
    </xf>
    <xf numFmtId="3" fontId="13" fillId="0" borderId="163" xfId="0" applyNumberFormat="1" applyFont="1" applyFill="1" applyBorder="1" applyAlignment="1" applyProtection="1">
      <alignment vertical="center" shrinkToFit="1"/>
      <protection locked="0"/>
    </xf>
    <xf numFmtId="3" fontId="13" fillId="0" borderId="164" xfId="0" applyNumberFormat="1" applyFont="1" applyFill="1" applyBorder="1" applyAlignment="1" applyProtection="1">
      <alignment vertical="center"/>
      <protection locked="0"/>
    </xf>
    <xf numFmtId="3" fontId="13" fillId="0" borderId="128" xfId="0" applyNumberFormat="1" applyFont="1" applyFill="1" applyBorder="1" applyAlignment="1" applyProtection="1">
      <alignment horizontal="center" vertical="center"/>
      <protection locked="0"/>
    </xf>
    <xf numFmtId="3" fontId="52" fillId="0" borderId="136" xfId="0" applyNumberFormat="1" applyFont="1" applyFill="1" applyBorder="1" applyAlignment="1" applyProtection="1">
      <alignment vertical="center" shrinkToFit="1"/>
      <protection locked="0"/>
    </xf>
    <xf numFmtId="0" fontId="13" fillId="0" borderId="139" xfId="0" applyFont="1" applyFill="1" applyBorder="1" applyAlignment="1">
      <alignment horizontal="center" vertical="center"/>
    </xf>
    <xf numFmtId="3" fontId="13" fillId="0" borderId="165" xfId="0" applyNumberFormat="1" applyFont="1" applyFill="1" applyBorder="1" applyAlignment="1">
      <alignment vertical="center"/>
    </xf>
    <xf numFmtId="3" fontId="13" fillId="0" borderId="22" xfId="0" applyNumberFormat="1" applyFont="1" applyFill="1" applyBorder="1" applyAlignment="1">
      <alignment vertical="center"/>
    </xf>
    <xf numFmtId="3" fontId="13" fillId="0" borderId="20" xfId="0" applyNumberFormat="1" applyFont="1" applyFill="1" applyBorder="1" applyAlignment="1">
      <alignment vertical="center"/>
    </xf>
    <xf numFmtId="3" fontId="13" fillId="0" borderId="166" xfId="0" applyNumberFormat="1" applyFont="1" applyFill="1" applyBorder="1" applyAlignment="1" applyProtection="1">
      <alignment vertical="center"/>
      <protection locked="0"/>
    </xf>
    <xf numFmtId="3" fontId="13" fillId="0" borderId="167" xfId="0" applyNumberFormat="1" applyFont="1" applyFill="1" applyBorder="1" applyAlignment="1" applyProtection="1">
      <alignment vertical="center"/>
      <protection locked="0"/>
    </xf>
    <xf numFmtId="3" fontId="13" fillId="0" borderId="20" xfId="0" applyNumberFormat="1" applyFont="1" applyFill="1" applyBorder="1" applyAlignment="1" applyProtection="1">
      <alignment vertical="center"/>
      <protection locked="0"/>
    </xf>
    <xf numFmtId="3" fontId="13" fillId="0" borderId="168" xfId="0" applyNumberFormat="1" applyFont="1" applyFill="1" applyBorder="1" applyAlignment="1" applyProtection="1">
      <alignment vertical="center"/>
      <protection locked="0"/>
    </xf>
    <xf numFmtId="3" fontId="52" fillId="0" borderId="149" xfId="0" applyNumberFormat="1" applyFont="1" applyFill="1" applyBorder="1" applyAlignment="1" applyProtection="1">
      <alignment horizontal="center" vertical="center" shrinkToFit="1"/>
      <protection locked="0"/>
    </xf>
    <xf numFmtId="0" fontId="13" fillId="0" borderId="152" xfId="0" applyFont="1" applyFill="1" applyBorder="1" applyAlignment="1">
      <alignment horizontal="center" vertical="center"/>
    </xf>
    <xf numFmtId="0" fontId="13" fillId="0" borderId="147" xfId="0" applyFont="1" applyFill="1" applyBorder="1" applyAlignment="1">
      <alignment vertical="center"/>
    </xf>
    <xf numFmtId="0" fontId="13" fillId="0" borderId="148" xfId="0" applyFont="1" applyFill="1" applyBorder="1" applyAlignment="1">
      <alignment vertical="center"/>
    </xf>
    <xf numFmtId="0" fontId="13" fillId="0" borderId="149" xfId="0" applyFont="1" applyFill="1" applyBorder="1" applyAlignment="1">
      <alignment vertical="center"/>
    </xf>
    <xf numFmtId="3" fontId="13" fillId="0" borderId="169" xfId="0" applyNumberFormat="1" applyFont="1" applyFill="1" applyBorder="1" applyAlignment="1" applyProtection="1">
      <alignment vertical="center" shrinkToFit="1"/>
      <protection locked="0"/>
    </xf>
    <xf numFmtId="3" fontId="13" fillId="0" borderId="150" xfId="0" applyNumberFormat="1" applyFont="1" applyFill="1" applyBorder="1" applyAlignment="1">
      <alignment vertical="center"/>
    </xf>
    <xf numFmtId="3" fontId="13" fillId="0" borderId="170" xfId="0" applyNumberFormat="1" applyFont="1" applyFill="1" applyBorder="1" applyAlignment="1" applyProtection="1">
      <alignment vertical="center"/>
      <protection locked="0"/>
    </xf>
    <xf numFmtId="3" fontId="13" fillId="0" borderId="171" xfId="0" applyNumberFormat="1" applyFont="1" applyFill="1" applyBorder="1" applyAlignment="1">
      <alignment vertical="center"/>
    </xf>
    <xf numFmtId="3" fontId="13" fillId="0" borderId="128" xfId="0" applyNumberFormat="1" applyFont="1" applyFill="1" applyBorder="1" applyAlignment="1" applyProtection="1">
      <alignment vertical="center" shrinkToFit="1"/>
      <protection locked="0"/>
    </xf>
    <xf numFmtId="3" fontId="13" fillId="0" borderId="172" xfId="0" applyNumberFormat="1" applyFont="1" applyFill="1" applyBorder="1" applyAlignment="1" applyProtection="1">
      <alignment vertical="center"/>
      <protection locked="0"/>
    </xf>
    <xf numFmtId="3" fontId="52" fillId="0" borderId="10" xfId="0" applyNumberFormat="1" applyFont="1" applyFill="1" applyBorder="1" applyAlignment="1" applyProtection="1">
      <alignment vertical="center" shrinkToFit="1"/>
      <protection locked="0"/>
    </xf>
    <xf numFmtId="0" fontId="13" fillId="0" borderId="93" xfId="0" applyFont="1" applyFill="1" applyBorder="1" applyAlignment="1">
      <alignment horizontal="center" vertical="center"/>
    </xf>
    <xf numFmtId="0" fontId="13" fillId="0" borderId="106" xfId="0" applyFont="1" applyFill="1" applyBorder="1" applyAlignment="1">
      <alignment vertical="center"/>
    </xf>
    <xf numFmtId="0" fontId="13" fillId="0" borderId="12" xfId="0" applyFont="1" applyFill="1" applyBorder="1" applyAlignment="1">
      <alignment vertical="center"/>
    </xf>
    <xf numFmtId="3" fontId="13" fillId="0" borderId="108" xfId="0" applyNumberFormat="1" applyFont="1" applyFill="1" applyBorder="1" applyAlignment="1" applyProtection="1">
      <alignment vertical="center"/>
      <protection locked="0"/>
    </xf>
    <xf numFmtId="3" fontId="13" fillId="0" borderId="34" xfId="0" applyNumberFormat="1" applyFont="1" applyFill="1" applyBorder="1" applyAlignment="1" applyProtection="1">
      <alignment vertical="center"/>
      <protection locked="0"/>
    </xf>
    <xf numFmtId="3" fontId="13" fillId="0" borderId="94" xfId="0" applyNumberFormat="1" applyFont="1" applyFill="1" applyBorder="1" applyAlignment="1" applyProtection="1">
      <alignment horizontal="center" vertical="center"/>
      <protection locked="0"/>
    </xf>
    <xf numFmtId="3" fontId="52" fillId="0" borderId="19" xfId="0" applyNumberFormat="1" applyFont="1" applyFill="1" applyBorder="1" applyAlignment="1" applyProtection="1">
      <alignment horizontal="center" vertical="center" shrinkToFit="1"/>
      <protection locked="0"/>
    </xf>
    <xf numFmtId="3" fontId="13" fillId="0" borderId="153" xfId="0" applyNumberFormat="1" applyFont="1" applyFill="1" applyBorder="1" applyAlignment="1">
      <alignment vertical="center"/>
    </xf>
    <xf numFmtId="0" fontId="13" fillId="0" borderId="152" xfId="0" applyFont="1" applyFill="1" applyBorder="1" applyAlignment="1">
      <alignment vertical="center"/>
    </xf>
    <xf numFmtId="0" fontId="13" fillId="0" borderId="146" xfId="0" applyFont="1" applyFill="1" applyBorder="1" applyAlignment="1">
      <alignment vertical="center"/>
    </xf>
    <xf numFmtId="0" fontId="13" fillId="0" borderId="128" xfId="0" applyFont="1" applyFill="1" applyBorder="1" applyAlignment="1">
      <alignment horizontal="center" vertical="center"/>
    </xf>
    <xf numFmtId="3" fontId="52" fillId="0" borderId="19" xfId="0" applyNumberFormat="1" applyFont="1" applyFill="1" applyBorder="1" applyAlignment="1" applyProtection="1">
      <alignment vertical="center" shrinkToFit="1"/>
      <protection locked="0"/>
    </xf>
    <xf numFmtId="3" fontId="13" fillId="0" borderId="25" xfId="0" applyNumberFormat="1" applyFont="1" applyFill="1" applyBorder="1" applyAlignment="1" applyProtection="1">
      <alignment vertical="center"/>
      <protection locked="0"/>
    </xf>
    <xf numFmtId="3" fontId="52" fillId="0" borderId="11" xfId="0" applyNumberFormat="1" applyFont="1" applyFill="1" applyBorder="1" applyAlignment="1" applyProtection="1">
      <alignment horizontal="center" vertical="center" shrinkToFit="1"/>
      <protection locked="0"/>
    </xf>
    <xf numFmtId="0" fontId="13" fillId="0" borderId="173" xfId="0" applyFont="1" applyFill="1" applyBorder="1" applyAlignment="1">
      <alignment horizontal="center" vertical="center"/>
    </xf>
    <xf numFmtId="57" fontId="13" fillId="0" borderId="94" xfId="0" applyNumberFormat="1" applyFont="1" applyFill="1" applyBorder="1" applyAlignment="1">
      <alignment horizontal="center" vertical="center"/>
    </xf>
    <xf numFmtId="0" fontId="13" fillId="0" borderId="158" xfId="0" applyFont="1" applyFill="1" applyBorder="1" applyAlignment="1">
      <alignment vertical="center"/>
    </xf>
    <xf numFmtId="0" fontId="13" fillId="0" borderId="16" xfId="0" applyFont="1" applyFill="1" applyBorder="1" applyAlignment="1">
      <alignment vertical="center"/>
    </xf>
    <xf numFmtId="0" fontId="13" fillId="0" borderId="160" xfId="0" applyFont="1" applyFill="1" applyBorder="1" applyAlignment="1">
      <alignment horizontal="center" vertical="center"/>
    </xf>
    <xf numFmtId="3" fontId="52" fillId="0" borderId="11" xfId="65" applyNumberFormat="1" applyFont="1" applyFill="1" applyBorder="1" applyAlignment="1" applyProtection="1">
      <alignment vertical="center" shrinkToFit="1"/>
      <protection locked="0"/>
    </xf>
    <xf numFmtId="0" fontId="13" fillId="0" borderId="162" xfId="65" applyFont="1" applyFill="1" applyBorder="1" applyAlignment="1">
      <alignment horizontal="center" vertical="center"/>
      <protection/>
    </xf>
    <xf numFmtId="0" fontId="13" fillId="0" borderId="156" xfId="65" applyFont="1" applyFill="1" applyBorder="1" applyAlignment="1">
      <alignment vertical="center"/>
      <protection/>
    </xf>
    <xf numFmtId="0" fontId="13" fillId="0" borderId="27" xfId="65" applyFont="1" applyFill="1" applyBorder="1" applyAlignment="1">
      <alignment vertical="center"/>
      <protection/>
    </xf>
    <xf numFmtId="3" fontId="13" fillId="0" borderId="16" xfId="65" applyNumberFormat="1" applyFont="1" applyFill="1" applyBorder="1" applyAlignment="1" applyProtection="1">
      <alignment vertical="center"/>
      <protection locked="0"/>
    </xf>
    <xf numFmtId="3" fontId="13" fillId="0" borderId="157" xfId="65" applyNumberFormat="1" applyFont="1" applyFill="1" applyBorder="1" applyAlignment="1" applyProtection="1">
      <alignment vertical="center"/>
      <protection locked="0"/>
    </xf>
    <xf numFmtId="3" fontId="13" fillId="0" borderId="13" xfId="65" applyNumberFormat="1" applyFont="1" applyFill="1" applyBorder="1" applyAlignment="1" applyProtection="1">
      <alignment vertical="center" shrinkToFit="1"/>
      <protection locked="0"/>
    </xf>
    <xf numFmtId="3" fontId="13" fillId="0" borderId="158" xfId="65" applyNumberFormat="1" applyFont="1" applyFill="1" applyBorder="1" applyAlignment="1">
      <alignment vertical="center"/>
      <protection/>
    </xf>
    <xf numFmtId="3" fontId="13" fillId="0" borderId="16" xfId="65" applyNumberFormat="1" applyFont="1" applyFill="1" applyBorder="1" applyAlignment="1">
      <alignment vertical="center"/>
      <protection/>
    </xf>
    <xf numFmtId="3" fontId="13" fillId="0" borderId="11" xfId="65" applyNumberFormat="1" applyFont="1" applyFill="1" applyBorder="1" applyAlignment="1">
      <alignment vertical="center"/>
      <protection/>
    </xf>
    <xf numFmtId="3" fontId="13" fillId="0" borderId="159" xfId="65" applyNumberFormat="1" applyFont="1" applyFill="1" applyBorder="1" applyAlignment="1" applyProtection="1">
      <alignment vertical="center"/>
      <protection locked="0"/>
    </xf>
    <xf numFmtId="3" fontId="13" fillId="0" borderId="37" xfId="65" applyNumberFormat="1" applyFont="1" applyFill="1" applyBorder="1" applyAlignment="1" applyProtection="1">
      <alignment vertical="center"/>
      <protection locked="0"/>
    </xf>
    <xf numFmtId="3" fontId="13" fillId="0" borderId="11" xfId="65" applyNumberFormat="1" applyFont="1" applyFill="1" applyBorder="1" applyAlignment="1" applyProtection="1">
      <alignment vertical="center"/>
      <protection locked="0"/>
    </xf>
    <xf numFmtId="3" fontId="13" fillId="0" borderId="154" xfId="65" applyNumberFormat="1" applyFont="1" applyFill="1" applyBorder="1" applyAlignment="1" applyProtection="1">
      <alignment vertical="center"/>
      <protection locked="0"/>
    </xf>
    <xf numFmtId="3" fontId="13" fillId="0" borderId="160" xfId="65" applyNumberFormat="1" applyFont="1" applyFill="1" applyBorder="1" applyAlignment="1" applyProtection="1">
      <alignment horizontal="center" vertical="center"/>
      <protection locked="0"/>
    </xf>
    <xf numFmtId="3" fontId="52" fillId="0" borderId="123" xfId="65" applyNumberFormat="1" applyFont="1" applyFill="1" applyBorder="1" applyAlignment="1" applyProtection="1">
      <alignment vertical="center" shrinkToFit="1"/>
      <protection locked="0"/>
    </xf>
    <xf numFmtId="57" fontId="13" fillId="0" borderId="128" xfId="65" applyNumberFormat="1" applyFont="1" applyFill="1" applyBorder="1" applyAlignment="1">
      <alignment horizontal="center" vertical="center"/>
      <protection/>
    </xf>
    <xf numFmtId="0" fontId="13" fillId="0" borderId="158" xfId="65" applyFont="1" applyFill="1" applyBorder="1" applyAlignment="1">
      <alignment vertical="center"/>
      <protection/>
    </xf>
    <xf numFmtId="0" fontId="13" fillId="0" borderId="16" xfId="65" applyFont="1" applyFill="1" applyBorder="1" applyAlignment="1">
      <alignment vertical="center"/>
      <protection/>
    </xf>
    <xf numFmtId="3" fontId="13" fillId="0" borderId="126" xfId="65" applyNumberFormat="1" applyFont="1" applyFill="1" applyBorder="1" applyAlignment="1" applyProtection="1">
      <alignment vertical="center"/>
      <protection locked="0"/>
    </xf>
    <xf numFmtId="3" fontId="13" fillId="0" borderId="127" xfId="65" applyNumberFormat="1" applyFont="1" applyFill="1" applyBorder="1" applyAlignment="1" applyProtection="1">
      <alignment vertical="center"/>
      <protection locked="0"/>
    </xf>
    <xf numFmtId="3" fontId="13" fillId="0" borderId="128" xfId="65" applyNumberFormat="1" applyFont="1" applyFill="1" applyBorder="1" applyAlignment="1" applyProtection="1">
      <alignment vertical="center" shrinkToFit="1"/>
      <protection locked="0"/>
    </xf>
    <xf numFmtId="3" fontId="13" fillId="0" borderId="125" xfId="65" applyNumberFormat="1" applyFont="1" applyFill="1" applyBorder="1" applyAlignment="1">
      <alignment vertical="center"/>
      <protection/>
    </xf>
    <xf numFmtId="3" fontId="13" fillId="0" borderId="126" xfId="65" applyNumberFormat="1" applyFont="1" applyFill="1" applyBorder="1" applyAlignment="1">
      <alignment vertical="center"/>
      <protection/>
    </xf>
    <xf numFmtId="3" fontId="13" fillId="0" borderId="123" xfId="65" applyNumberFormat="1" applyFont="1" applyFill="1" applyBorder="1" applyAlignment="1">
      <alignment vertical="center"/>
      <protection/>
    </xf>
    <xf numFmtId="3" fontId="13" fillId="0" borderId="129" xfId="65" applyNumberFormat="1" applyFont="1" applyFill="1" applyBorder="1" applyAlignment="1" applyProtection="1">
      <alignment vertical="center"/>
      <protection locked="0"/>
    </xf>
    <xf numFmtId="3" fontId="13" fillId="0" borderId="130" xfId="65" applyNumberFormat="1" applyFont="1" applyFill="1" applyBorder="1" applyAlignment="1" applyProtection="1">
      <alignment vertical="center"/>
      <protection locked="0"/>
    </xf>
    <xf numFmtId="3" fontId="13" fillId="0" borderId="123" xfId="65" applyNumberFormat="1" applyFont="1" applyFill="1" applyBorder="1" applyAlignment="1" applyProtection="1">
      <alignment vertical="center"/>
      <protection locked="0"/>
    </xf>
    <xf numFmtId="3" fontId="13" fillId="0" borderId="124" xfId="65" applyNumberFormat="1" applyFont="1" applyFill="1" applyBorder="1" applyAlignment="1" applyProtection="1">
      <alignment vertical="center"/>
      <protection locked="0"/>
    </xf>
    <xf numFmtId="3" fontId="13" fillId="0" borderId="128" xfId="65" applyNumberFormat="1" applyFont="1" applyFill="1" applyBorder="1" applyAlignment="1" applyProtection="1">
      <alignment horizontal="center" vertical="center"/>
      <protection locked="0"/>
    </xf>
    <xf numFmtId="57" fontId="13" fillId="0" borderId="162" xfId="65" applyNumberFormat="1" applyFont="1" applyFill="1" applyBorder="1" applyAlignment="1">
      <alignment horizontal="center" vertical="center"/>
      <protection/>
    </xf>
    <xf numFmtId="3" fontId="52" fillId="0" borderId="28" xfId="65" applyNumberFormat="1" applyFont="1" applyFill="1" applyBorder="1" applyAlignment="1" applyProtection="1">
      <alignment vertical="center" shrinkToFit="1"/>
      <protection locked="0"/>
    </xf>
    <xf numFmtId="0" fontId="13" fillId="0" borderId="15" xfId="65" applyFont="1" applyFill="1" applyBorder="1" applyAlignment="1">
      <alignment vertical="center"/>
      <protection/>
    </xf>
    <xf numFmtId="0" fontId="13" fillId="0" borderId="174" xfId="65" applyFont="1" applyFill="1" applyBorder="1" applyAlignment="1">
      <alignment vertical="center"/>
      <protection/>
    </xf>
    <xf numFmtId="3" fontId="13" fillId="0" borderId="27" xfId="65" applyNumberFormat="1" applyFont="1" applyFill="1" applyBorder="1" applyAlignment="1" applyProtection="1">
      <alignment vertical="center"/>
      <protection locked="0"/>
    </xf>
    <xf numFmtId="3" fontId="13" fillId="0" borderId="161" xfId="65" applyNumberFormat="1" applyFont="1" applyFill="1" applyBorder="1" applyAlignment="1" applyProtection="1">
      <alignment vertical="center"/>
      <protection locked="0"/>
    </xf>
    <xf numFmtId="3" fontId="13" fillId="0" borderId="23" xfId="65" applyNumberFormat="1" applyFont="1" applyFill="1" applyBorder="1" applyAlignment="1" applyProtection="1">
      <alignment vertical="center" shrinkToFit="1"/>
      <protection locked="0"/>
    </xf>
    <xf numFmtId="3" fontId="13" fillId="0" borderId="156" xfId="65" applyNumberFormat="1" applyFont="1" applyFill="1" applyBorder="1" applyAlignment="1">
      <alignment vertical="center"/>
      <protection/>
    </xf>
    <xf numFmtId="3" fontId="13" fillId="0" borderId="27" xfId="65" applyNumberFormat="1" applyFont="1" applyFill="1" applyBorder="1" applyAlignment="1">
      <alignment vertical="center"/>
      <protection/>
    </xf>
    <xf numFmtId="3" fontId="13" fillId="0" borderId="28" xfId="65" applyNumberFormat="1" applyFont="1" applyFill="1" applyBorder="1" applyAlignment="1">
      <alignment vertical="center"/>
      <protection/>
    </xf>
    <xf numFmtId="3" fontId="13" fillId="0" borderId="175" xfId="65" applyNumberFormat="1" applyFont="1" applyFill="1" applyBorder="1" applyAlignment="1" applyProtection="1">
      <alignment vertical="center"/>
      <protection locked="0"/>
    </xf>
    <xf numFmtId="3" fontId="13" fillId="0" borderId="32" xfId="65" applyNumberFormat="1" applyFont="1" applyFill="1" applyBorder="1" applyAlignment="1" applyProtection="1">
      <alignment vertical="center"/>
      <protection locked="0"/>
    </xf>
    <xf numFmtId="3" fontId="13" fillId="0" borderId="28" xfId="65" applyNumberFormat="1" applyFont="1" applyFill="1" applyBorder="1" applyAlignment="1" applyProtection="1">
      <alignment vertical="center"/>
      <protection locked="0"/>
    </xf>
    <xf numFmtId="3" fontId="13" fillId="0" borderId="155" xfId="65" applyNumberFormat="1" applyFont="1" applyFill="1" applyBorder="1" applyAlignment="1" applyProtection="1">
      <alignment vertical="center"/>
      <protection locked="0"/>
    </xf>
    <xf numFmtId="3" fontId="13" fillId="0" borderId="162" xfId="65" applyNumberFormat="1" applyFont="1" applyFill="1" applyBorder="1" applyAlignment="1" applyProtection="1">
      <alignment horizontal="center" vertical="center"/>
      <protection locked="0"/>
    </xf>
    <xf numFmtId="3" fontId="52" fillId="0" borderId="28" xfId="0" applyNumberFormat="1" applyFont="1" applyFill="1" applyBorder="1" applyAlignment="1" applyProtection="1">
      <alignment horizontal="center" vertical="center" shrinkToFit="1"/>
      <protection locked="0"/>
    </xf>
    <xf numFmtId="57" fontId="13" fillId="0" borderId="173" xfId="65" applyNumberFormat="1" applyFont="1" applyFill="1" applyBorder="1" applyAlignment="1">
      <alignment horizontal="center" vertical="center"/>
      <protection/>
    </xf>
    <xf numFmtId="3" fontId="13" fillId="0" borderId="15" xfId="65" applyNumberFormat="1" applyFont="1" applyFill="1" applyBorder="1" applyAlignment="1">
      <alignment vertical="center"/>
      <protection/>
    </xf>
    <xf numFmtId="3" fontId="13" fillId="0" borderId="15" xfId="65" applyNumberFormat="1" applyFont="1" applyFill="1" applyBorder="1" applyAlignment="1" applyProtection="1">
      <alignment vertical="center"/>
      <protection locked="0"/>
    </xf>
    <xf numFmtId="3" fontId="13" fillId="0" borderId="176" xfId="65" applyNumberFormat="1" applyFont="1" applyFill="1" applyBorder="1" applyAlignment="1" applyProtection="1">
      <alignment vertical="center"/>
      <protection locked="0"/>
    </xf>
    <xf numFmtId="3" fontId="13" fillId="0" borderId="17" xfId="65" applyNumberFormat="1" applyFont="1" applyFill="1" applyBorder="1" applyAlignment="1" applyProtection="1">
      <alignment vertical="center" shrinkToFit="1"/>
      <protection locked="0"/>
    </xf>
    <xf numFmtId="3" fontId="13" fillId="0" borderId="174" xfId="65" applyNumberFormat="1" applyFont="1" applyFill="1" applyBorder="1" applyAlignment="1">
      <alignment vertical="center"/>
      <protection/>
    </xf>
    <xf numFmtId="3" fontId="13" fillId="0" borderId="14" xfId="65" applyNumberFormat="1" applyFont="1" applyFill="1" applyBorder="1" applyAlignment="1">
      <alignment vertical="center"/>
      <protection/>
    </xf>
    <xf numFmtId="3" fontId="13" fillId="0" borderId="177" xfId="65" applyNumberFormat="1" applyFont="1" applyFill="1" applyBorder="1" applyAlignment="1" applyProtection="1">
      <alignment vertical="center"/>
      <protection locked="0"/>
    </xf>
    <xf numFmtId="3" fontId="13" fillId="0" borderId="38" xfId="65" applyNumberFormat="1" applyFont="1" applyFill="1" applyBorder="1" applyAlignment="1" applyProtection="1">
      <alignment vertical="center"/>
      <protection locked="0"/>
    </xf>
    <xf numFmtId="3" fontId="13" fillId="0" borderId="14" xfId="65" applyNumberFormat="1" applyFont="1" applyFill="1" applyBorder="1" applyAlignment="1" applyProtection="1">
      <alignment vertical="center"/>
      <protection locked="0"/>
    </xf>
    <xf numFmtId="3" fontId="13" fillId="0" borderId="178" xfId="65" applyNumberFormat="1" applyFont="1" applyFill="1" applyBorder="1" applyAlignment="1" applyProtection="1">
      <alignment vertical="center"/>
      <protection locked="0"/>
    </xf>
    <xf numFmtId="3" fontId="13" fillId="0" borderId="173" xfId="65" applyNumberFormat="1" applyFont="1" applyFill="1" applyBorder="1" applyAlignment="1" applyProtection="1">
      <alignment horizontal="center" vertical="center"/>
      <protection locked="0"/>
    </xf>
    <xf numFmtId="3" fontId="52" fillId="0" borderId="176" xfId="0" applyNumberFormat="1" applyFont="1" applyFill="1" applyBorder="1" applyAlignment="1" applyProtection="1">
      <alignment horizontal="left" vertical="center" shrinkToFit="1"/>
      <protection locked="0"/>
    </xf>
    <xf numFmtId="57" fontId="13" fillId="0" borderId="173" xfId="0" applyNumberFormat="1" applyFont="1" applyFill="1" applyBorder="1" applyAlignment="1">
      <alignment horizontal="center" vertical="center"/>
    </xf>
    <xf numFmtId="0" fontId="13" fillId="0" borderId="174" xfId="0" applyFont="1" applyFill="1" applyBorder="1" applyAlignment="1">
      <alignment vertical="center"/>
    </xf>
    <xf numFmtId="3" fontId="13" fillId="0" borderId="15" xfId="0" applyNumberFormat="1" applyFont="1" applyFill="1" applyBorder="1" applyAlignment="1">
      <alignment vertical="center"/>
    </xf>
    <xf numFmtId="0" fontId="13" fillId="0" borderId="15" xfId="0" applyFont="1" applyFill="1" applyBorder="1" applyAlignment="1">
      <alignment vertical="center"/>
    </xf>
    <xf numFmtId="3" fontId="13" fillId="0" borderId="179" xfId="0" applyNumberFormat="1" applyFont="1" applyFill="1" applyBorder="1" applyAlignment="1" applyProtection="1">
      <alignment vertical="center"/>
      <protection locked="0"/>
    </xf>
    <xf numFmtId="3" fontId="13" fillId="0" borderId="35" xfId="0" applyNumberFormat="1" applyFont="1" applyFill="1" applyBorder="1" applyAlignment="1" applyProtection="1">
      <alignment horizontal="left" vertical="center" shrinkToFit="1"/>
      <protection locked="0"/>
    </xf>
    <xf numFmtId="49" fontId="13" fillId="0" borderId="160" xfId="0" applyNumberFormat="1" applyFont="1" applyFill="1" applyBorder="1" applyAlignment="1">
      <alignment horizontal="center" vertical="center"/>
    </xf>
    <xf numFmtId="3" fontId="52" fillId="0" borderId="28" xfId="0" applyNumberFormat="1" applyFont="1" applyFill="1" applyBorder="1" applyAlignment="1" applyProtection="1">
      <alignment vertical="center" shrinkToFit="1"/>
      <protection locked="0"/>
    </xf>
    <xf numFmtId="14" fontId="13" fillId="0" borderId="162" xfId="0" applyNumberFormat="1" applyFont="1" applyFill="1" applyBorder="1" applyAlignment="1">
      <alignment horizontal="center" vertical="center"/>
    </xf>
    <xf numFmtId="3" fontId="13" fillId="0" borderId="27" xfId="0" applyNumberFormat="1" applyFont="1" applyFill="1" applyBorder="1" applyAlignment="1">
      <alignment vertical="center"/>
    </xf>
    <xf numFmtId="3" fontId="13" fillId="0" borderId="27" xfId="0" applyNumberFormat="1" applyFont="1" applyFill="1" applyBorder="1" applyAlignment="1" applyProtection="1">
      <alignment vertical="center"/>
      <protection locked="0"/>
    </xf>
    <xf numFmtId="3" fontId="13" fillId="0" borderId="23" xfId="0" applyNumberFormat="1" applyFont="1" applyFill="1" applyBorder="1" applyAlignment="1" applyProtection="1">
      <alignment vertical="center" shrinkToFit="1"/>
      <protection locked="0"/>
    </xf>
    <xf numFmtId="3" fontId="13" fillId="0" borderId="156" xfId="0" applyNumberFormat="1" applyFont="1" applyFill="1" applyBorder="1" applyAlignment="1">
      <alignment vertical="center"/>
    </xf>
    <xf numFmtId="3" fontId="13" fillId="0" borderId="28" xfId="0" applyNumberFormat="1" applyFont="1" applyFill="1" applyBorder="1" applyAlignment="1">
      <alignment vertical="center"/>
    </xf>
    <xf numFmtId="3" fontId="13" fillId="0" borderId="175" xfId="0" applyNumberFormat="1" applyFont="1" applyFill="1" applyBorder="1" applyAlignment="1" applyProtection="1">
      <alignment vertical="center"/>
      <protection locked="0"/>
    </xf>
    <xf numFmtId="3" fontId="13" fillId="0" borderId="32" xfId="0" applyNumberFormat="1" applyFont="1" applyFill="1" applyBorder="1" applyAlignment="1" applyProtection="1">
      <alignment vertical="center"/>
      <protection locked="0"/>
    </xf>
    <xf numFmtId="3" fontId="13" fillId="0" borderId="28" xfId="0" applyNumberFormat="1" applyFont="1" applyFill="1" applyBorder="1" applyAlignment="1" applyProtection="1">
      <alignment vertical="center"/>
      <protection locked="0"/>
    </xf>
    <xf numFmtId="3" fontId="13" fillId="0" borderId="155" xfId="0" applyNumberFormat="1" applyFont="1" applyFill="1" applyBorder="1" applyAlignment="1" applyProtection="1">
      <alignment vertical="center"/>
      <protection locked="0"/>
    </xf>
    <xf numFmtId="3" fontId="13" fillId="0" borderId="162" xfId="0" applyNumberFormat="1" applyFont="1" applyFill="1" applyBorder="1" applyAlignment="1" applyProtection="1">
      <alignment horizontal="center" vertical="center"/>
      <protection locked="0"/>
    </xf>
    <xf numFmtId="3" fontId="52" fillId="0" borderId="10" xfId="0" applyNumberFormat="1" applyFont="1" applyFill="1" applyBorder="1" applyAlignment="1" applyProtection="1">
      <alignment horizontal="left" vertical="center" shrinkToFit="1"/>
      <protection locked="0"/>
    </xf>
    <xf numFmtId="49" fontId="13" fillId="0" borderId="173" xfId="0" applyNumberFormat="1" applyFont="1" applyFill="1" applyBorder="1" applyAlignment="1">
      <alignment horizontal="center" vertical="center"/>
    </xf>
    <xf numFmtId="3" fontId="13" fillId="0" borderId="15" xfId="0" applyNumberFormat="1" applyFont="1" applyFill="1" applyBorder="1" applyAlignment="1" applyProtection="1">
      <alignment vertical="center"/>
      <protection locked="0"/>
    </xf>
    <xf numFmtId="3" fontId="13" fillId="0" borderId="0" xfId="0" applyNumberFormat="1" applyFont="1" applyFill="1" applyBorder="1" applyAlignment="1" applyProtection="1">
      <alignment horizontal="left" vertical="center" shrinkToFit="1"/>
      <protection locked="0"/>
    </xf>
    <xf numFmtId="3" fontId="13" fillId="0" borderId="177" xfId="0" applyNumberFormat="1" applyFont="1" applyFill="1" applyBorder="1" applyAlignment="1" applyProtection="1">
      <alignment vertical="center"/>
      <protection locked="0"/>
    </xf>
    <xf numFmtId="3" fontId="52" fillId="0" borderId="14" xfId="0" applyNumberFormat="1" applyFont="1" applyFill="1" applyBorder="1" applyAlignment="1" applyProtection="1">
      <alignment horizontal="center" vertical="center" shrinkToFit="1"/>
      <protection locked="0"/>
    </xf>
    <xf numFmtId="0" fontId="13" fillId="0" borderId="22" xfId="0" applyFont="1" applyFill="1" applyBorder="1" applyAlignment="1">
      <alignment vertical="center"/>
    </xf>
    <xf numFmtId="3" fontId="13" fillId="0" borderId="153" xfId="0" applyNumberFormat="1" applyFont="1" applyFill="1" applyBorder="1" applyAlignment="1" applyProtection="1">
      <alignment horizontal="center" vertical="center" shrinkToFit="1"/>
      <protection locked="0"/>
    </xf>
    <xf numFmtId="3" fontId="52" fillId="0" borderId="127" xfId="0" applyNumberFormat="1" applyFont="1" applyFill="1" applyBorder="1" applyAlignment="1" applyProtection="1">
      <alignment vertical="center" shrinkToFit="1"/>
      <protection locked="0"/>
    </xf>
    <xf numFmtId="3" fontId="52" fillId="0" borderId="132" xfId="0" applyNumberFormat="1" applyFont="1" applyFill="1" applyBorder="1" applyAlignment="1" applyProtection="1">
      <alignment vertical="center" shrinkToFit="1"/>
      <protection locked="0"/>
    </xf>
    <xf numFmtId="57" fontId="13" fillId="0" borderId="139" xfId="0" applyNumberFormat="1" applyFont="1" applyFill="1" applyBorder="1" applyAlignment="1">
      <alignment horizontal="center" vertical="center"/>
    </xf>
    <xf numFmtId="3" fontId="52" fillId="0" borderId="10" xfId="0" applyNumberFormat="1" applyFont="1" applyFill="1" applyBorder="1" applyAlignment="1" applyProtection="1">
      <alignment horizontal="center" vertical="center" shrinkToFit="1"/>
      <protection locked="0"/>
    </xf>
    <xf numFmtId="3" fontId="13" fillId="0" borderId="173" xfId="0" applyNumberFormat="1" applyFont="1" applyFill="1" applyBorder="1" applyAlignment="1" applyProtection="1">
      <alignment horizontal="center" vertical="center"/>
      <protection locked="0"/>
    </xf>
    <xf numFmtId="3" fontId="13" fillId="0" borderId="173" xfId="0" applyNumberFormat="1" applyFont="1" applyFill="1" applyBorder="1" applyAlignment="1" applyProtection="1">
      <alignment horizontal="center" vertical="center" shrinkToFit="1"/>
      <protection locked="0"/>
    </xf>
    <xf numFmtId="3" fontId="13" fillId="0" borderId="14" xfId="0" applyNumberFormat="1" applyFont="1" applyFill="1" applyBorder="1" applyAlignment="1">
      <alignment vertical="center"/>
    </xf>
    <xf numFmtId="3" fontId="13" fillId="0" borderId="180" xfId="0" applyNumberFormat="1" applyFont="1" applyFill="1" applyBorder="1" applyAlignment="1" applyProtection="1">
      <alignment horizontal="center" vertical="center"/>
      <protection locked="0"/>
    </xf>
    <xf numFmtId="3" fontId="13" fillId="0" borderId="181" xfId="0" applyNumberFormat="1" applyFont="1" applyFill="1" applyBorder="1" applyAlignment="1" applyProtection="1">
      <alignment horizontal="center" vertical="center"/>
      <protection locked="0"/>
    </xf>
    <xf numFmtId="3" fontId="52" fillId="0" borderId="181" xfId="0" applyNumberFormat="1" applyFont="1" applyFill="1" applyBorder="1" applyAlignment="1" applyProtection="1">
      <alignment vertical="center" shrinkToFit="1"/>
      <protection locked="0"/>
    </xf>
    <xf numFmtId="0" fontId="13" fillId="0" borderId="180" xfId="0" applyFont="1" applyFill="1" applyBorder="1" applyAlignment="1">
      <alignment horizontal="center" vertical="center"/>
    </xf>
    <xf numFmtId="0" fontId="13" fillId="0" borderId="182" xfId="0" applyFont="1" applyFill="1" applyBorder="1" applyAlignment="1">
      <alignment vertical="center"/>
    </xf>
    <xf numFmtId="0" fontId="13" fillId="0" borderId="183" xfId="0" applyFont="1" applyFill="1" applyBorder="1" applyAlignment="1">
      <alignment vertical="center"/>
    </xf>
    <xf numFmtId="3" fontId="13" fillId="0" borderId="183" xfId="0" applyNumberFormat="1" applyFont="1" applyFill="1" applyBorder="1" applyAlignment="1" applyProtection="1">
      <alignment vertical="center"/>
      <protection locked="0"/>
    </xf>
    <xf numFmtId="3" fontId="13" fillId="0" borderId="184" xfId="0" applyNumberFormat="1" applyFont="1" applyFill="1" applyBorder="1" applyAlignment="1" applyProtection="1">
      <alignment vertical="center"/>
      <protection locked="0"/>
    </xf>
    <xf numFmtId="3" fontId="13" fillId="0" borderId="185" xfId="0" applyNumberFormat="1" applyFont="1" applyFill="1" applyBorder="1" applyAlignment="1" applyProtection="1">
      <alignment vertical="center" shrinkToFit="1"/>
      <protection locked="0"/>
    </xf>
    <xf numFmtId="3" fontId="13" fillId="0" borderId="182" xfId="0" applyNumberFormat="1" applyFont="1" applyFill="1" applyBorder="1" applyAlignment="1">
      <alignment vertical="center"/>
    </xf>
    <xf numFmtId="3" fontId="13" fillId="0" borderId="183" xfId="0" applyNumberFormat="1" applyFont="1" applyFill="1" applyBorder="1" applyAlignment="1">
      <alignment vertical="center"/>
    </xf>
    <xf numFmtId="3" fontId="13" fillId="0" borderId="181" xfId="0" applyNumberFormat="1" applyFont="1" applyFill="1" applyBorder="1" applyAlignment="1">
      <alignment vertical="center"/>
    </xf>
    <xf numFmtId="3" fontId="13" fillId="0" borderId="180" xfId="0" applyNumberFormat="1" applyFont="1" applyFill="1" applyBorder="1" applyAlignment="1" applyProtection="1">
      <alignment vertical="center"/>
      <protection locked="0"/>
    </xf>
    <xf numFmtId="3" fontId="13" fillId="0" borderId="186" xfId="0" applyNumberFormat="1" applyFont="1" applyFill="1" applyBorder="1" applyAlignment="1" applyProtection="1">
      <alignment vertical="center"/>
      <protection locked="0"/>
    </xf>
    <xf numFmtId="3" fontId="13" fillId="0" borderId="181" xfId="0" applyNumberFormat="1" applyFont="1" applyFill="1" applyBorder="1" applyAlignment="1" applyProtection="1">
      <alignment vertical="center"/>
      <protection locked="0"/>
    </xf>
    <xf numFmtId="3" fontId="13" fillId="0" borderId="187" xfId="0" applyNumberFormat="1" applyFont="1" applyFill="1" applyBorder="1" applyAlignment="1" applyProtection="1">
      <alignment horizontal="center" vertical="center"/>
      <protection locked="0"/>
    </xf>
    <xf numFmtId="3" fontId="13" fillId="0" borderId="0" xfId="0" applyNumberFormat="1" applyFont="1" applyBorder="1" applyAlignment="1" applyProtection="1" quotePrefix="1">
      <alignment horizontal="right" vertical="center"/>
      <protection locked="0"/>
    </xf>
    <xf numFmtId="3" fontId="13" fillId="0" borderId="188" xfId="0" applyNumberFormat="1" applyFont="1" applyFill="1" applyBorder="1" applyAlignment="1" applyProtection="1">
      <alignment vertical="center"/>
      <protection locked="0"/>
    </xf>
    <xf numFmtId="0" fontId="14" fillId="0" borderId="188" xfId="0" applyFont="1" applyFill="1" applyBorder="1" applyAlignment="1">
      <alignment vertical="center"/>
    </xf>
    <xf numFmtId="3" fontId="13" fillId="0" borderId="0" xfId="0" applyNumberFormat="1" applyFont="1" applyFill="1" applyBorder="1" applyAlignment="1" applyProtection="1">
      <alignment vertical="center"/>
      <protection locked="0"/>
    </xf>
    <xf numFmtId="3" fontId="13" fillId="0" borderId="0" xfId="0" applyNumberFormat="1" applyFont="1" applyFill="1" applyBorder="1" applyAlignment="1" applyProtection="1">
      <alignment horizontal="center" vertical="center"/>
      <protection locked="0"/>
    </xf>
    <xf numFmtId="0" fontId="50" fillId="0" borderId="0" xfId="0" applyFont="1" applyFill="1" applyAlignment="1">
      <alignment vertical="center"/>
    </xf>
    <xf numFmtId="3" fontId="13" fillId="0" borderId="0" xfId="0" applyNumberFormat="1" applyFont="1" applyAlignment="1" applyProtection="1">
      <alignment vertical="center"/>
      <protection locked="0"/>
    </xf>
    <xf numFmtId="3" fontId="13" fillId="0" borderId="0" xfId="0" applyNumberFormat="1" applyFont="1" applyFill="1" applyAlignment="1" applyProtection="1">
      <alignment vertical="center"/>
      <protection locked="0"/>
    </xf>
    <xf numFmtId="3" fontId="0" fillId="0" borderId="0" xfId="0" applyNumberFormat="1" applyFont="1" applyAlignment="1">
      <alignment vertical="center" shrinkToFit="1"/>
    </xf>
    <xf numFmtId="3" fontId="53" fillId="0" borderId="0" xfId="0" applyNumberFormat="1" applyFont="1" applyFill="1" applyAlignment="1">
      <alignment vertical="center"/>
    </xf>
    <xf numFmtId="3" fontId="51" fillId="0" borderId="0" xfId="0" applyNumberFormat="1" applyFont="1" applyFill="1" applyAlignment="1">
      <alignment vertical="center"/>
    </xf>
    <xf numFmtId="3" fontId="53" fillId="0" borderId="0" xfId="0" applyNumberFormat="1" applyFont="1" applyFill="1" applyAlignment="1" applyProtection="1">
      <alignment vertical="center"/>
      <protection locked="0"/>
    </xf>
    <xf numFmtId="3" fontId="53" fillId="0" borderId="189" xfId="0" applyNumberFormat="1" applyFont="1" applyFill="1" applyBorder="1" applyAlignment="1">
      <alignment horizontal="center" vertical="center"/>
    </xf>
    <xf numFmtId="3" fontId="53" fillId="0" borderId="92" xfId="0" applyNumberFormat="1" applyFont="1" applyFill="1" applyBorder="1" applyAlignment="1" applyProtection="1">
      <alignment horizontal="center" vertical="center"/>
      <protection locked="0"/>
    </xf>
    <xf numFmtId="3" fontId="53" fillId="0" borderId="10" xfId="0" applyNumberFormat="1" applyFont="1" applyFill="1" applyBorder="1" applyAlignment="1" applyProtection="1">
      <alignment horizontal="center" vertical="center"/>
      <protection locked="0"/>
    </xf>
    <xf numFmtId="3" fontId="53" fillId="0" borderId="94" xfId="0" applyNumberFormat="1" applyFont="1" applyFill="1" applyBorder="1" applyAlignment="1" applyProtection="1">
      <alignment horizontal="center" vertical="center"/>
      <protection locked="0"/>
    </xf>
    <xf numFmtId="3" fontId="53" fillId="0" borderId="10" xfId="0" applyNumberFormat="1" applyFont="1" applyFill="1" applyBorder="1" applyAlignment="1">
      <alignment horizontal="center" vertical="center"/>
    </xf>
    <xf numFmtId="3" fontId="53" fillId="0" borderId="190" xfId="0" applyNumberFormat="1" applyFont="1" applyFill="1" applyBorder="1" applyAlignment="1">
      <alignment horizontal="center" vertical="center"/>
    </xf>
    <xf numFmtId="3" fontId="53" fillId="0" borderId="104" xfId="0" applyNumberFormat="1" applyFont="1" applyFill="1" applyBorder="1" applyAlignment="1" applyProtection="1">
      <alignment horizontal="center" vertical="center"/>
      <protection locked="0"/>
    </xf>
    <xf numFmtId="3" fontId="53" fillId="0" borderId="190" xfId="0" applyNumberFormat="1" applyFont="1" applyFill="1" applyBorder="1" applyAlignment="1" applyProtection="1">
      <alignment horizontal="center" vertical="center"/>
      <protection locked="0"/>
    </xf>
    <xf numFmtId="3" fontId="53" fillId="0" borderId="189" xfId="0" applyNumberFormat="1" applyFont="1" applyFill="1" applyBorder="1" applyAlignment="1" applyProtection="1">
      <alignment horizontal="center" vertical="center"/>
      <protection locked="0"/>
    </xf>
    <xf numFmtId="3" fontId="53" fillId="0" borderId="189" xfId="0" applyNumberFormat="1" applyFont="1" applyFill="1" applyBorder="1" applyAlignment="1" applyProtection="1">
      <alignment vertical="center"/>
      <protection locked="0"/>
    </xf>
    <xf numFmtId="3" fontId="53" fillId="0" borderId="190" xfId="0" applyNumberFormat="1" applyFont="1" applyFill="1" applyBorder="1" applyAlignment="1" applyProtection="1">
      <alignment vertical="center"/>
      <protection locked="0"/>
    </xf>
    <xf numFmtId="3" fontId="53" fillId="0" borderId="91" xfId="0" applyNumberFormat="1" applyFont="1" applyFill="1" applyBorder="1" applyAlignment="1" applyProtection="1">
      <alignment vertical="center"/>
      <protection locked="0"/>
    </xf>
    <xf numFmtId="3" fontId="53" fillId="0" borderId="188" xfId="0" applyNumberFormat="1" applyFont="1" applyFill="1" applyBorder="1" applyAlignment="1" applyProtection="1">
      <alignment vertical="center"/>
      <protection locked="0"/>
    </xf>
    <xf numFmtId="3" fontId="53" fillId="0" borderId="90" xfId="0" applyNumberFormat="1" applyFont="1" applyFill="1" applyBorder="1" applyAlignment="1" applyProtection="1">
      <alignment vertical="center"/>
      <protection locked="0"/>
    </xf>
    <xf numFmtId="3" fontId="53" fillId="0" borderId="92" xfId="0" applyNumberFormat="1" applyFont="1" applyFill="1" applyBorder="1" applyAlignment="1" applyProtection="1">
      <alignment vertical="center"/>
      <protection locked="0"/>
    </xf>
    <xf numFmtId="3" fontId="53" fillId="0" borderId="93" xfId="0" applyNumberFormat="1" applyFont="1" applyFill="1" applyBorder="1" applyAlignment="1" applyProtection="1">
      <alignment horizontal="center" vertical="center"/>
      <protection locked="0"/>
    </xf>
    <xf numFmtId="3" fontId="53" fillId="0" borderId="10" xfId="0" applyNumberFormat="1" applyFont="1" applyFill="1" applyBorder="1" applyAlignment="1" applyProtection="1">
      <alignment vertical="center"/>
      <protection locked="0"/>
    </xf>
    <xf numFmtId="3" fontId="53" fillId="0" borderId="93" xfId="0" applyNumberFormat="1" applyFont="1" applyFill="1" applyBorder="1" applyAlignment="1">
      <alignment vertical="center"/>
    </xf>
    <xf numFmtId="3" fontId="53" fillId="0" borderId="10" xfId="0" applyNumberFormat="1" applyFont="1" applyFill="1" applyBorder="1" applyAlignment="1">
      <alignment vertical="center"/>
    </xf>
    <xf numFmtId="3" fontId="53" fillId="0" borderId="107" xfId="0" applyNumberFormat="1" applyFont="1" applyFill="1" applyBorder="1" applyAlignment="1">
      <alignment vertical="center"/>
    </xf>
    <xf numFmtId="3" fontId="53" fillId="0" borderId="0" xfId="0" applyNumberFormat="1" applyFont="1" applyFill="1" applyBorder="1" applyAlignment="1">
      <alignment vertical="center"/>
    </xf>
    <xf numFmtId="3" fontId="53" fillId="0" borderId="94" xfId="0" applyNumberFormat="1" applyFont="1" applyFill="1" applyBorder="1" applyAlignment="1" applyProtection="1" quotePrefix="1">
      <alignment horizontal="center" vertical="center"/>
      <protection locked="0"/>
    </xf>
    <xf numFmtId="3" fontId="53" fillId="0" borderId="93" xfId="0" applyNumberFormat="1" applyFont="1" applyFill="1" applyBorder="1" applyAlignment="1" applyProtection="1">
      <alignment vertical="center"/>
      <protection locked="0"/>
    </xf>
    <xf numFmtId="3" fontId="53" fillId="0" borderId="12" xfId="0" applyNumberFormat="1" applyFont="1" applyFill="1" applyBorder="1" applyAlignment="1">
      <alignment horizontal="center" vertical="center"/>
    </xf>
    <xf numFmtId="3" fontId="53" fillId="0" borderId="12" xfId="0" applyNumberFormat="1" applyFont="1" applyFill="1" applyBorder="1" applyAlignment="1">
      <alignment vertical="center"/>
    </xf>
    <xf numFmtId="3" fontId="53" fillId="0" borderId="109" xfId="0" applyNumberFormat="1" applyFont="1" applyFill="1" applyBorder="1" applyAlignment="1">
      <alignment vertical="center"/>
    </xf>
    <xf numFmtId="3" fontId="53" fillId="0" borderId="94" xfId="0" applyNumberFormat="1" applyFont="1" applyFill="1" applyBorder="1" applyAlignment="1">
      <alignment horizontal="center" vertical="center"/>
    </xf>
    <xf numFmtId="3" fontId="53" fillId="0" borderId="107" xfId="0" applyNumberFormat="1" applyFont="1" applyFill="1" applyBorder="1" applyAlignment="1" applyProtection="1">
      <alignment vertical="center"/>
      <protection locked="0"/>
    </xf>
    <xf numFmtId="3" fontId="53" fillId="0" borderId="110" xfId="0" applyNumberFormat="1" applyFont="1" applyFill="1" applyBorder="1" applyAlignment="1">
      <alignment vertical="center"/>
    </xf>
    <xf numFmtId="3" fontId="53" fillId="0" borderId="95" xfId="0" applyNumberFormat="1" applyFont="1" applyFill="1" applyBorder="1" applyAlignment="1">
      <alignment vertical="center"/>
    </xf>
    <xf numFmtId="3" fontId="53" fillId="0" borderId="103" xfId="0" applyNumberFormat="1" applyFont="1" applyFill="1" applyBorder="1" applyAlignment="1">
      <alignment vertical="center"/>
    </xf>
    <xf numFmtId="3" fontId="53" fillId="0" borderId="21" xfId="0" applyNumberFormat="1" applyFont="1" applyFill="1" applyBorder="1" applyAlignment="1">
      <alignment vertical="center"/>
    </xf>
    <xf numFmtId="3" fontId="53" fillId="0" borderId="104" xfId="0" applyNumberFormat="1" applyFont="1" applyFill="1" applyBorder="1" applyAlignment="1" applyProtection="1" quotePrefix="1">
      <alignment horizontal="center" vertical="center"/>
      <protection locked="0"/>
    </xf>
    <xf numFmtId="3" fontId="53" fillId="0" borderId="106" xfId="0" applyNumberFormat="1" applyFont="1" applyFill="1" applyBorder="1" applyAlignment="1">
      <alignment vertical="center"/>
    </xf>
    <xf numFmtId="3" fontId="53" fillId="0" borderId="114" xfId="0" applyNumberFormat="1" applyFont="1" applyFill="1" applyBorder="1" applyAlignment="1">
      <alignment horizontal="center" vertical="center"/>
    </xf>
    <xf numFmtId="3" fontId="53" fillId="0" borderId="115" xfId="0" applyNumberFormat="1" applyFont="1" applyFill="1" applyBorder="1" applyAlignment="1" applyProtection="1">
      <alignment horizontal="center" vertical="center"/>
      <protection locked="0"/>
    </xf>
    <xf numFmtId="3" fontId="53" fillId="0" borderId="116" xfId="0" applyNumberFormat="1" applyFont="1" applyFill="1" applyBorder="1" applyAlignment="1">
      <alignment vertical="center" shrinkToFit="1"/>
    </xf>
    <xf numFmtId="3" fontId="53" fillId="0" borderId="114" xfId="0" applyNumberFormat="1" applyFont="1" applyFill="1" applyBorder="1" applyAlignment="1" applyProtection="1">
      <alignment vertical="center"/>
      <protection locked="0"/>
    </xf>
    <xf numFmtId="3" fontId="53" fillId="0" borderId="115" xfId="0" applyNumberFormat="1" applyFont="1" applyFill="1" applyBorder="1" applyAlignment="1" applyProtection="1">
      <alignment vertical="center"/>
      <protection locked="0"/>
    </xf>
    <xf numFmtId="3" fontId="53" fillId="0" borderId="118" xfId="0" applyNumberFormat="1" applyFont="1" applyFill="1" applyBorder="1" applyAlignment="1" applyProtection="1">
      <alignment vertical="center"/>
      <protection locked="0"/>
    </xf>
    <xf numFmtId="3" fontId="53" fillId="0" borderId="119" xfId="0" applyNumberFormat="1" applyFont="1" applyFill="1" applyBorder="1" applyAlignment="1" applyProtection="1">
      <alignment vertical="center"/>
      <protection locked="0"/>
    </xf>
    <xf numFmtId="3" fontId="53" fillId="0" borderId="122" xfId="0" applyNumberFormat="1" applyFont="1" applyFill="1" applyBorder="1" applyAlignment="1" applyProtection="1">
      <alignment horizontal="center" vertical="center"/>
      <protection locked="0"/>
    </xf>
    <xf numFmtId="3" fontId="53" fillId="0" borderId="116" xfId="0" applyNumberFormat="1" applyFont="1" applyFill="1" applyBorder="1" applyAlignment="1">
      <alignment vertical="center"/>
    </xf>
    <xf numFmtId="3" fontId="53" fillId="0" borderId="123" xfId="0" applyNumberFormat="1" applyFont="1" applyFill="1" applyBorder="1" applyAlignment="1">
      <alignment vertical="center" shrinkToFit="1"/>
    </xf>
    <xf numFmtId="3" fontId="53" fillId="0" borderId="124" xfId="0" applyNumberFormat="1" applyFont="1" applyFill="1" applyBorder="1" applyAlignment="1">
      <alignment vertical="center"/>
    </xf>
    <xf numFmtId="3" fontId="53" fillId="0" borderId="123" xfId="0" applyNumberFormat="1" applyFont="1" applyFill="1" applyBorder="1" applyAlignment="1">
      <alignment vertical="center"/>
    </xf>
    <xf numFmtId="3" fontId="53" fillId="0" borderId="124" xfId="0" applyNumberFormat="1" applyFont="1" applyFill="1" applyBorder="1" applyAlignment="1" applyProtection="1">
      <alignment vertical="center"/>
      <protection locked="0"/>
    </xf>
    <xf numFmtId="3" fontId="53" fillId="0" borderId="123" xfId="0" applyNumberFormat="1" applyFont="1" applyFill="1" applyBorder="1" applyAlignment="1" applyProtection="1">
      <alignment vertical="center"/>
      <protection locked="0"/>
    </xf>
    <xf numFmtId="3" fontId="53" fillId="0" borderId="126" xfId="0" applyNumberFormat="1" applyFont="1" applyFill="1" applyBorder="1" applyAlignment="1">
      <alignment vertical="center"/>
    </xf>
    <xf numFmtId="3" fontId="53" fillId="0" borderId="163" xfId="0" applyNumberFormat="1" applyFont="1" applyFill="1" applyBorder="1" applyAlignment="1">
      <alignment vertical="center"/>
    </xf>
    <xf numFmtId="3" fontId="53" fillId="0" borderId="11" xfId="0" applyNumberFormat="1" applyFont="1" applyFill="1" applyBorder="1" applyAlignment="1" applyProtection="1">
      <alignment vertical="center"/>
      <protection locked="0"/>
    </xf>
    <xf numFmtId="3" fontId="53" fillId="0" borderId="128" xfId="0" applyNumberFormat="1" applyFont="1" applyFill="1" applyBorder="1" applyAlignment="1">
      <alignment horizontal="center" vertical="center"/>
    </xf>
    <xf numFmtId="3" fontId="53" fillId="0" borderId="127" xfId="0" applyNumberFormat="1" applyFont="1" applyFill="1" applyBorder="1" applyAlignment="1">
      <alignment vertical="center"/>
    </xf>
    <xf numFmtId="3" fontId="53" fillId="0" borderId="126" xfId="0" applyNumberFormat="1" applyFont="1" applyFill="1" applyBorder="1" applyAlignment="1" applyProtection="1">
      <alignment vertical="center"/>
      <protection locked="0"/>
    </xf>
    <xf numFmtId="3" fontId="53" fillId="0" borderId="163" xfId="0" applyNumberFormat="1" applyFont="1" applyFill="1" applyBorder="1" applyAlignment="1" applyProtection="1">
      <alignment vertical="center"/>
      <protection locked="0"/>
    </xf>
    <xf numFmtId="3" fontId="53" fillId="0" borderId="132" xfId="0" applyNumberFormat="1" applyFont="1" applyFill="1" applyBorder="1" applyAlignment="1" applyProtection="1">
      <alignment vertical="center" shrinkToFit="1"/>
      <protection locked="0"/>
    </xf>
    <xf numFmtId="3" fontId="53" fillId="0" borderId="139" xfId="0" applyNumberFormat="1" applyFont="1" applyFill="1" applyBorder="1" applyAlignment="1" applyProtection="1">
      <alignment vertical="center"/>
      <protection locked="0"/>
    </xf>
    <xf numFmtId="3" fontId="53" fillId="0" borderId="132" xfId="0" applyNumberFormat="1" applyFont="1" applyFill="1" applyBorder="1" applyAlignment="1" applyProtection="1">
      <alignment vertical="center"/>
      <protection locked="0"/>
    </xf>
    <xf numFmtId="3" fontId="53" fillId="0" borderId="136" xfId="0" applyNumberFormat="1" applyFont="1" applyFill="1" applyBorder="1" applyAlignment="1" applyProtection="1">
      <alignment vertical="center"/>
      <protection locked="0"/>
    </xf>
    <xf numFmtId="3" fontId="53" fillId="0" borderId="135" xfId="0" applyNumberFormat="1" applyFont="1" applyFill="1" applyBorder="1" applyAlignment="1" applyProtection="1">
      <alignment vertical="center"/>
      <protection locked="0"/>
    </xf>
    <xf numFmtId="3" fontId="53" fillId="0" borderId="140" xfId="0" applyNumberFormat="1" applyFont="1" applyFill="1" applyBorder="1" applyAlignment="1" applyProtection="1">
      <alignment vertical="center"/>
      <protection locked="0"/>
    </xf>
    <xf numFmtId="3" fontId="53" fillId="0" borderId="133" xfId="0" applyNumberFormat="1" applyFont="1" applyFill="1" applyBorder="1" applyAlignment="1" applyProtection="1">
      <alignment horizontal="center" vertical="center"/>
      <protection locked="0"/>
    </xf>
    <xf numFmtId="3" fontId="53" fillId="0" borderId="19" xfId="0" applyNumberFormat="1" applyFont="1" applyFill="1" applyBorder="1" applyAlignment="1" applyProtection="1">
      <alignment vertical="center" shrinkToFit="1"/>
      <protection locked="0"/>
    </xf>
    <xf numFmtId="3" fontId="53" fillId="0" borderId="144" xfId="0" applyNumberFormat="1" applyFont="1" applyFill="1" applyBorder="1" applyAlignment="1" applyProtection="1">
      <alignment vertical="center"/>
      <protection locked="0"/>
    </xf>
    <xf numFmtId="3" fontId="53" fillId="0" borderId="19" xfId="0" applyNumberFormat="1" applyFont="1" applyFill="1" applyBorder="1" applyAlignment="1" applyProtection="1">
      <alignment vertical="center"/>
      <protection locked="0"/>
    </xf>
    <xf numFmtId="3" fontId="53" fillId="0" borderId="131" xfId="0" applyNumberFormat="1" applyFont="1" applyFill="1" applyBorder="1" applyAlignment="1" applyProtection="1">
      <alignment vertical="center"/>
      <protection locked="0"/>
    </xf>
    <xf numFmtId="3" fontId="53" fillId="0" borderId="25" xfId="0" applyNumberFormat="1" applyFont="1" applyFill="1" applyBorder="1" applyAlignment="1" applyProtection="1">
      <alignment vertical="center"/>
      <protection locked="0"/>
    </xf>
    <xf numFmtId="3" fontId="53" fillId="0" borderId="40" xfId="0" applyNumberFormat="1" applyFont="1" applyFill="1" applyBorder="1" applyAlignment="1" applyProtection="1">
      <alignment vertical="center"/>
      <protection locked="0"/>
    </xf>
    <xf numFmtId="3" fontId="53" fillId="0" borderId="145" xfId="0" applyNumberFormat="1" applyFont="1" applyFill="1" applyBorder="1" applyAlignment="1" applyProtection="1">
      <alignment horizontal="center" vertical="center"/>
      <protection locked="0"/>
    </xf>
    <xf numFmtId="3" fontId="53" fillId="0" borderId="19" xfId="0" applyNumberFormat="1" applyFont="1" applyFill="1" applyBorder="1" applyAlignment="1" applyProtection="1">
      <alignment horizontal="center" vertical="center" shrinkToFit="1"/>
      <protection locked="0"/>
    </xf>
    <xf numFmtId="3" fontId="53" fillId="0" borderId="147" xfId="0" applyNumberFormat="1" applyFont="1" applyFill="1" applyBorder="1" applyAlignment="1" applyProtection="1">
      <alignment vertical="center"/>
      <protection locked="0"/>
    </xf>
    <xf numFmtId="3" fontId="53" fillId="0" borderId="148" xfId="0" applyNumberFormat="1" applyFont="1" applyFill="1" applyBorder="1" applyAlignment="1" applyProtection="1">
      <alignment vertical="center"/>
      <protection locked="0"/>
    </xf>
    <xf numFmtId="3" fontId="53" fillId="0" borderId="149" xfId="0" applyNumberFormat="1" applyFont="1" applyFill="1" applyBorder="1" applyAlignment="1" applyProtection="1">
      <alignment vertical="center"/>
      <protection locked="0"/>
    </xf>
    <xf numFmtId="3" fontId="53" fillId="0" borderId="131" xfId="0" applyNumberFormat="1" applyFont="1" applyFill="1" applyBorder="1" applyAlignment="1" applyProtection="1">
      <alignment horizontal="center" vertical="center"/>
      <protection locked="0"/>
    </xf>
    <xf numFmtId="3" fontId="53" fillId="0" borderId="154" xfId="0" applyNumberFormat="1" applyFont="1" applyFill="1" applyBorder="1" applyAlignment="1" applyProtection="1">
      <alignment horizontal="center" vertical="center"/>
      <protection locked="0"/>
    </xf>
    <xf numFmtId="3" fontId="53" fillId="0" borderId="11" xfId="0" applyNumberFormat="1" applyFont="1" applyFill="1" applyBorder="1" applyAlignment="1" applyProtection="1">
      <alignment horizontal="center" vertical="center"/>
      <protection locked="0"/>
    </xf>
    <xf numFmtId="3" fontId="53" fillId="0" borderId="11" xfId="0" applyNumberFormat="1" applyFont="1" applyFill="1" applyBorder="1" applyAlignment="1" applyProtection="1">
      <alignment vertical="center" shrinkToFit="1"/>
      <protection locked="0"/>
    </xf>
    <xf numFmtId="3" fontId="53" fillId="0" borderId="154" xfId="0" applyNumberFormat="1" applyFont="1" applyFill="1" applyBorder="1" applyAlignment="1" applyProtection="1">
      <alignment vertical="center"/>
      <protection locked="0"/>
    </xf>
    <xf numFmtId="3" fontId="53" fillId="0" borderId="16" xfId="0" applyNumberFormat="1" applyFont="1" applyFill="1" applyBorder="1" applyAlignment="1" applyProtection="1">
      <alignment vertical="center"/>
      <protection locked="0"/>
    </xf>
    <xf numFmtId="3" fontId="53" fillId="0" borderId="13" xfId="0" applyNumberFormat="1" applyFont="1" applyFill="1" applyBorder="1" applyAlignment="1" applyProtection="1">
      <alignment vertical="center"/>
      <protection locked="0"/>
    </xf>
    <xf numFmtId="3" fontId="53" fillId="0" borderId="160" xfId="0" applyNumberFormat="1" applyFont="1" applyFill="1" applyBorder="1" applyAlignment="1" applyProtection="1">
      <alignment horizontal="center" vertical="center"/>
      <protection locked="0"/>
    </xf>
    <xf numFmtId="3" fontId="53" fillId="0" borderId="157" xfId="0" applyNumberFormat="1" applyFont="1" applyFill="1" applyBorder="1" applyAlignment="1" applyProtection="1">
      <alignment vertical="center"/>
      <protection locked="0"/>
    </xf>
    <xf numFmtId="3" fontId="53" fillId="0" borderId="161" xfId="0" applyNumberFormat="1" applyFont="1" applyFill="1" applyBorder="1" applyAlignment="1" applyProtection="1">
      <alignment vertical="center"/>
      <protection locked="0"/>
    </xf>
    <xf numFmtId="3" fontId="53" fillId="0" borderId="162" xfId="0" applyNumberFormat="1" applyFont="1" applyFill="1" applyBorder="1" applyAlignment="1" applyProtection="1">
      <alignment horizontal="center" vertical="center"/>
      <protection locked="0"/>
    </xf>
    <xf numFmtId="3" fontId="53" fillId="0" borderId="123" xfId="0" applyNumberFormat="1" applyFont="1" applyFill="1" applyBorder="1" applyAlignment="1" applyProtection="1">
      <alignment vertical="center" shrinkToFit="1"/>
      <protection locked="0"/>
    </xf>
    <xf numFmtId="3" fontId="53" fillId="0" borderId="127" xfId="0" applyNumberFormat="1" applyFont="1" applyFill="1" applyBorder="1" applyAlignment="1" applyProtection="1">
      <alignment vertical="center"/>
      <protection locked="0"/>
    </xf>
    <xf numFmtId="3" fontId="53" fillId="0" borderId="128" xfId="0" applyNumberFormat="1" applyFont="1" applyFill="1" applyBorder="1" applyAlignment="1" applyProtection="1">
      <alignment horizontal="center" vertical="center"/>
      <protection locked="0"/>
    </xf>
    <xf numFmtId="3" fontId="53" fillId="0" borderId="12" xfId="0" applyNumberFormat="1" applyFont="1" applyFill="1" applyBorder="1" applyAlignment="1" applyProtection="1">
      <alignment horizontal="center" vertical="center"/>
      <protection locked="0"/>
    </xf>
    <xf numFmtId="3" fontId="53" fillId="0" borderId="10" xfId="0" applyNumberFormat="1" applyFont="1" applyFill="1" applyBorder="1" applyAlignment="1" applyProtection="1">
      <alignment vertical="center" shrinkToFit="1"/>
      <protection locked="0"/>
    </xf>
    <xf numFmtId="3" fontId="53" fillId="0" borderId="12" xfId="0" applyNumberFormat="1" applyFont="1" applyFill="1" applyBorder="1" applyAlignment="1" applyProtection="1">
      <alignment vertical="center"/>
      <protection locked="0"/>
    </xf>
    <xf numFmtId="3" fontId="53" fillId="0" borderId="0" xfId="0" applyNumberFormat="1" applyFont="1" applyFill="1" applyBorder="1" applyAlignment="1" applyProtection="1">
      <alignment vertical="center"/>
      <protection locked="0"/>
    </xf>
    <xf numFmtId="3" fontId="53" fillId="0" borderId="191" xfId="0" applyNumberFormat="1" applyFont="1" applyFill="1" applyBorder="1" applyAlignment="1" applyProtection="1">
      <alignment vertical="center"/>
      <protection locked="0"/>
    </xf>
    <xf numFmtId="3" fontId="53" fillId="0" borderId="192" xfId="0" applyNumberFormat="1" applyFont="1" applyFill="1" applyBorder="1" applyAlignment="1" applyProtection="1">
      <alignment vertical="center"/>
      <protection locked="0"/>
    </xf>
    <xf numFmtId="3" fontId="53" fillId="0" borderId="193" xfId="0" applyNumberFormat="1" applyFont="1" applyFill="1" applyBorder="1" applyAlignment="1" applyProtection="1">
      <alignment vertical="center"/>
      <protection locked="0"/>
    </xf>
    <xf numFmtId="3" fontId="53" fillId="0" borderId="11" xfId="0" applyNumberFormat="1" applyFont="1" applyFill="1" applyBorder="1" applyAlignment="1" applyProtection="1">
      <alignment horizontal="center" vertical="center" shrinkToFit="1"/>
      <protection locked="0"/>
    </xf>
    <xf numFmtId="3" fontId="53" fillId="0" borderId="157" xfId="0" applyNumberFormat="1" applyFont="1" applyFill="1" applyBorder="1" applyAlignment="1" applyProtection="1">
      <alignment horizontal="center" vertical="center"/>
      <protection locked="0"/>
    </xf>
    <xf numFmtId="3" fontId="53" fillId="0" borderId="160" xfId="0" applyNumberFormat="1" applyFont="1" applyFill="1" applyBorder="1" applyAlignment="1">
      <alignment horizontal="center" vertical="center"/>
    </xf>
    <xf numFmtId="3" fontId="53" fillId="0" borderId="28" xfId="0" applyNumberFormat="1" applyFont="1" applyFill="1" applyBorder="1" applyAlignment="1" applyProtection="1">
      <alignment vertical="center" shrinkToFit="1"/>
      <protection locked="0"/>
    </xf>
    <xf numFmtId="3" fontId="53" fillId="0" borderId="155" xfId="0" applyNumberFormat="1" applyFont="1" applyFill="1" applyBorder="1" applyAlignment="1" applyProtection="1">
      <alignment vertical="center"/>
      <protection locked="0"/>
    </xf>
    <xf numFmtId="3" fontId="53" fillId="0" borderId="28" xfId="0" applyNumberFormat="1" applyFont="1" applyFill="1" applyBorder="1" applyAlignment="1" applyProtection="1">
      <alignment vertical="center"/>
      <protection locked="0"/>
    </xf>
    <xf numFmtId="3" fontId="53" fillId="0" borderId="27" xfId="0" applyNumberFormat="1" applyFont="1" applyFill="1" applyBorder="1" applyAlignment="1" applyProtection="1">
      <alignment vertical="center"/>
      <protection locked="0"/>
    </xf>
    <xf numFmtId="3" fontId="53" fillId="0" borderId="23" xfId="0" applyNumberFormat="1" applyFont="1" applyFill="1" applyBorder="1" applyAlignment="1" applyProtection="1">
      <alignment vertical="center"/>
      <protection locked="0"/>
    </xf>
    <xf numFmtId="3" fontId="53" fillId="0" borderId="28" xfId="0" applyNumberFormat="1" applyFont="1" applyFill="1" applyBorder="1" applyAlignment="1" applyProtection="1">
      <alignment horizontal="left" vertical="center" shrinkToFit="1"/>
      <protection locked="0"/>
    </xf>
    <xf numFmtId="3" fontId="53" fillId="0" borderId="161" xfId="0" applyNumberFormat="1" applyFont="1" applyFill="1" applyBorder="1" applyAlignment="1" applyProtection="1">
      <alignment horizontal="left" vertical="center"/>
      <protection locked="0"/>
    </xf>
    <xf numFmtId="3" fontId="53" fillId="0" borderId="176" xfId="0" applyNumberFormat="1" applyFont="1" applyFill="1" applyBorder="1" applyAlignment="1" applyProtection="1">
      <alignment vertical="center"/>
      <protection locked="0"/>
    </xf>
    <xf numFmtId="3" fontId="53" fillId="0" borderId="174" xfId="0" applyNumberFormat="1" applyFont="1" applyFill="1" applyBorder="1" applyAlignment="1" applyProtection="1">
      <alignment vertical="center"/>
      <protection locked="0"/>
    </xf>
    <xf numFmtId="3" fontId="53" fillId="0" borderId="194" xfId="0" applyNumberFormat="1" applyFont="1" applyFill="1" applyBorder="1" applyAlignment="1" applyProtection="1">
      <alignment vertical="center"/>
      <protection locked="0"/>
    </xf>
    <xf numFmtId="3" fontId="53" fillId="0" borderId="195" xfId="0" applyNumberFormat="1" applyFont="1" applyFill="1" applyBorder="1" applyAlignment="1" applyProtection="1">
      <alignment vertical="center"/>
      <protection locked="0"/>
    </xf>
    <xf numFmtId="3" fontId="53" fillId="0" borderId="196" xfId="0" applyNumberFormat="1" applyFont="1" applyFill="1" applyBorder="1" applyAlignment="1" applyProtection="1">
      <alignment vertical="center"/>
      <protection locked="0"/>
    </xf>
    <xf numFmtId="3" fontId="53" fillId="0" borderId="19" xfId="0" applyNumberFormat="1" applyFont="1" applyFill="1" applyBorder="1" applyAlignment="1" applyProtection="1">
      <alignment horizontal="left" vertical="center" shrinkToFit="1"/>
      <protection locked="0"/>
    </xf>
    <xf numFmtId="3" fontId="53" fillId="0" borderId="197" xfId="0" applyNumberFormat="1" applyFont="1" applyFill="1" applyBorder="1" applyAlignment="1" applyProtection="1">
      <alignment horizontal="left" vertical="center" shrinkToFit="1"/>
      <protection locked="0"/>
    </xf>
    <xf numFmtId="3" fontId="53" fillId="0" borderId="198" xfId="0" applyNumberFormat="1" applyFont="1" applyFill="1" applyBorder="1" applyAlignment="1" applyProtection="1">
      <alignment vertical="center"/>
      <protection locked="0"/>
    </xf>
    <xf numFmtId="3" fontId="53" fillId="0" borderId="197" xfId="0" applyNumberFormat="1" applyFont="1" applyFill="1" applyBorder="1" applyAlignment="1" applyProtection="1">
      <alignment vertical="center"/>
      <protection locked="0"/>
    </xf>
    <xf numFmtId="3" fontId="53" fillId="0" borderId="199" xfId="0" applyNumberFormat="1" applyFont="1" applyFill="1" applyBorder="1" applyAlignment="1" applyProtection="1">
      <alignment vertical="center"/>
      <protection locked="0"/>
    </xf>
    <xf numFmtId="3" fontId="53" fillId="0" borderId="200" xfId="0" applyNumberFormat="1" applyFont="1" applyFill="1" applyBorder="1" applyAlignment="1" applyProtection="1">
      <alignment vertical="center"/>
      <protection locked="0"/>
    </xf>
    <xf numFmtId="3" fontId="53" fillId="0" borderId="201" xfId="0" applyNumberFormat="1" applyFont="1" applyFill="1" applyBorder="1" applyAlignment="1" applyProtection="1">
      <alignment vertical="center"/>
      <protection locked="0"/>
    </xf>
    <xf numFmtId="3" fontId="53" fillId="0" borderId="202" xfId="0" applyNumberFormat="1" applyFont="1" applyFill="1" applyBorder="1" applyAlignment="1" applyProtection="1">
      <alignment horizontal="center" vertical="center"/>
      <protection locked="0"/>
    </xf>
    <xf numFmtId="3" fontId="53" fillId="0" borderId="14" xfId="0" applyNumberFormat="1" applyFont="1" applyFill="1" applyBorder="1" applyAlignment="1" applyProtection="1">
      <alignment horizontal="center" vertical="center" shrinkToFit="1"/>
      <protection locked="0"/>
    </xf>
    <xf numFmtId="3" fontId="53" fillId="0" borderId="178" xfId="0" applyNumberFormat="1" applyFont="1" applyFill="1" applyBorder="1" applyAlignment="1" applyProtection="1">
      <alignment vertical="center"/>
      <protection locked="0"/>
    </xf>
    <xf numFmtId="3" fontId="53" fillId="0" borderId="14" xfId="0" applyNumberFormat="1" applyFont="1" applyFill="1" applyBorder="1" applyAlignment="1" applyProtection="1">
      <alignment vertical="center"/>
      <protection locked="0"/>
    </xf>
    <xf numFmtId="3" fontId="53" fillId="0" borderId="15" xfId="0" applyNumberFormat="1" applyFont="1" applyFill="1" applyBorder="1" applyAlignment="1" applyProtection="1">
      <alignment vertical="center"/>
      <protection locked="0"/>
    </xf>
    <xf numFmtId="3" fontId="53" fillId="0" borderId="17" xfId="0" applyNumberFormat="1" applyFont="1" applyFill="1" applyBorder="1" applyAlignment="1" applyProtection="1">
      <alignment vertical="center"/>
      <protection locked="0"/>
    </xf>
    <xf numFmtId="3" fontId="53" fillId="0" borderId="173" xfId="0" applyNumberFormat="1" applyFont="1" applyFill="1" applyBorder="1" applyAlignment="1" applyProtection="1">
      <alignment horizontal="center" vertical="center"/>
      <protection locked="0"/>
    </xf>
    <xf numFmtId="3" fontId="53" fillId="0" borderId="176" xfId="0" applyNumberFormat="1" applyFont="1" applyFill="1" applyBorder="1" applyAlignment="1" applyProtection="1">
      <alignment horizontal="center" vertical="center"/>
      <protection locked="0"/>
    </xf>
    <xf numFmtId="3" fontId="53" fillId="0" borderId="180" xfId="0" applyNumberFormat="1" applyFont="1" applyFill="1" applyBorder="1" applyAlignment="1" applyProtection="1">
      <alignment horizontal="center" vertical="center"/>
      <protection locked="0"/>
    </xf>
    <xf numFmtId="3" fontId="53" fillId="0" borderId="181" xfId="0" applyNumberFormat="1" applyFont="1" applyFill="1" applyBorder="1" applyAlignment="1" applyProtection="1">
      <alignment horizontal="center" vertical="center"/>
      <protection locked="0"/>
    </xf>
    <xf numFmtId="3" fontId="53" fillId="0" borderId="181" xfId="0" applyNumberFormat="1" applyFont="1" applyFill="1" applyBorder="1" applyAlignment="1" applyProtection="1">
      <alignment vertical="center" shrinkToFit="1"/>
      <protection locked="0"/>
    </xf>
    <xf numFmtId="3" fontId="53" fillId="0" borderId="180" xfId="0" applyNumberFormat="1" applyFont="1" applyFill="1" applyBorder="1" applyAlignment="1" applyProtection="1">
      <alignment vertical="center"/>
      <protection locked="0"/>
    </xf>
    <xf numFmtId="3" fontId="53" fillId="0" borderId="181" xfId="0" applyNumberFormat="1" applyFont="1" applyFill="1" applyBorder="1" applyAlignment="1" applyProtection="1">
      <alignment vertical="center"/>
      <protection locked="0"/>
    </xf>
    <xf numFmtId="3" fontId="53" fillId="0" borderId="184" xfId="0" applyNumberFormat="1" applyFont="1" applyFill="1" applyBorder="1" applyAlignment="1" applyProtection="1">
      <alignment vertical="center"/>
      <protection locked="0"/>
    </xf>
    <xf numFmtId="3" fontId="53" fillId="0" borderId="183" xfId="0" applyNumberFormat="1" applyFont="1" applyFill="1" applyBorder="1" applyAlignment="1" applyProtection="1">
      <alignment vertical="center"/>
      <protection locked="0"/>
    </xf>
    <xf numFmtId="3" fontId="53" fillId="0" borderId="185" xfId="0" applyNumberFormat="1" applyFont="1" applyFill="1" applyBorder="1" applyAlignment="1" applyProtection="1">
      <alignment vertical="center"/>
      <protection locked="0"/>
    </xf>
    <xf numFmtId="3" fontId="53" fillId="0" borderId="187" xfId="0" applyNumberFormat="1" applyFont="1" applyFill="1" applyBorder="1" applyAlignment="1" applyProtection="1">
      <alignment horizontal="center" vertical="center"/>
      <protection locked="0"/>
    </xf>
    <xf numFmtId="3" fontId="53" fillId="0" borderId="0" xfId="0" applyNumberFormat="1" applyFont="1" applyFill="1" applyBorder="1" applyAlignment="1" applyProtection="1">
      <alignment horizontal="center" vertical="center"/>
      <protection locked="0"/>
    </xf>
    <xf numFmtId="3" fontId="53" fillId="0" borderId="0" xfId="0" applyNumberFormat="1" applyFont="1" applyFill="1" applyBorder="1" applyAlignment="1" applyProtection="1">
      <alignment horizontal="left" vertical="center"/>
      <protection locked="0"/>
    </xf>
    <xf numFmtId="3" fontId="53" fillId="0" borderId="0" xfId="0" applyNumberFormat="1" applyFont="1" applyFill="1" applyAlignment="1">
      <alignment horizontal="right" vertical="center"/>
    </xf>
    <xf numFmtId="234" fontId="29" fillId="0" borderId="0" xfId="0" applyNumberFormat="1" applyFont="1" applyFill="1" applyBorder="1" applyAlignment="1" applyProtection="1">
      <alignment vertical="center"/>
      <protection locked="0"/>
    </xf>
    <xf numFmtId="0" fontId="53" fillId="0" borderId="0" xfId="0" applyFont="1" applyFill="1" applyAlignment="1">
      <alignment vertical="center"/>
    </xf>
    <xf numFmtId="0" fontId="14" fillId="0" borderId="0" xfId="0" applyFont="1" applyFill="1" applyAlignment="1">
      <alignment/>
    </xf>
    <xf numFmtId="3" fontId="53" fillId="0" borderId="0" xfId="0" applyNumberFormat="1" applyFont="1" applyFill="1" applyAlignment="1" applyProtection="1">
      <alignment horizontal="left" vertical="center"/>
      <protection locked="0"/>
    </xf>
    <xf numFmtId="3" fontId="53" fillId="0" borderId="90" xfId="0" applyNumberFormat="1" applyFont="1" applyFill="1" applyBorder="1" applyAlignment="1">
      <alignment horizontal="center" vertical="center"/>
    </xf>
    <xf numFmtId="3" fontId="53" fillId="0" borderId="188" xfId="0" applyNumberFormat="1" applyFont="1" applyFill="1" applyBorder="1" applyAlignment="1">
      <alignment horizontal="center" vertical="center"/>
    </xf>
    <xf numFmtId="3" fontId="53" fillId="0" borderId="92" xfId="0" applyNumberFormat="1" applyFont="1" applyFill="1" applyBorder="1" applyAlignment="1">
      <alignment horizontal="center" vertical="center"/>
    </xf>
    <xf numFmtId="3" fontId="53" fillId="0" borderId="93" xfId="0" applyNumberFormat="1" applyFont="1" applyFill="1" applyBorder="1" applyAlignment="1">
      <alignment horizontal="center" vertical="center"/>
    </xf>
    <xf numFmtId="3" fontId="53" fillId="0" borderId="188" xfId="0" applyNumberFormat="1" applyFont="1" applyFill="1" applyBorder="1" applyAlignment="1" applyProtection="1">
      <alignment horizontal="left" vertical="center"/>
      <protection locked="0"/>
    </xf>
    <xf numFmtId="3" fontId="53" fillId="0" borderId="91" xfId="0" applyNumberFormat="1" applyFont="1" applyFill="1" applyBorder="1" applyAlignment="1">
      <alignment horizontal="center" vertical="center"/>
    </xf>
    <xf numFmtId="3" fontId="53" fillId="0" borderId="189" xfId="0" applyNumberFormat="1" applyFont="1" applyFill="1" applyBorder="1" applyAlignment="1">
      <alignment vertical="center"/>
    </xf>
    <xf numFmtId="3" fontId="53" fillId="0" borderId="0" xfId="0" applyNumberFormat="1" applyFont="1" applyFill="1" applyBorder="1" applyAlignment="1">
      <alignment horizontal="center" vertical="center"/>
    </xf>
    <xf numFmtId="3" fontId="53" fillId="0" borderId="0" xfId="0" applyNumberFormat="1" applyFont="1" applyFill="1" applyAlignment="1">
      <alignment horizontal="center" vertical="center"/>
    </xf>
    <xf numFmtId="3" fontId="53" fillId="0" borderId="183" xfId="0" applyNumberFormat="1" applyFont="1" applyFill="1" applyBorder="1" applyAlignment="1" applyProtection="1">
      <alignment horizontal="center" vertical="center"/>
      <protection locked="0"/>
    </xf>
    <xf numFmtId="3" fontId="53" fillId="0" borderId="0" xfId="0" applyNumberFormat="1" applyFont="1" applyFill="1" applyAlignment="1" applyProtection="1">
      <alignment horizontal="center" vertical="center"/>
      <protection locked="0"/>
    </xf>
    <xf numFmtId="3" fontId="53" fillId="0" borderId="11" xfId="0" applyNumberFormat="1" applyFont="1" applyFill="1" applyBorder="1" applyAlignment="1">
      <alignment horizontal="center" vertical="center"/>
    </xf>
    <xf numFmtId="3" fontId="53" fillId="0" borderId="90" xfId="0" applyNumberFormat="1" applyFont="1" applyFill="1" applyBorder="1" applyAlignment="1" applyProtection="1">
      <alignment horizontal="center" vertical="center"/>
      <protection locked="0"/>
    </xf>
    <xf numFmtId="3" fontId="29" fillId="0" borderId="93" xfId="0" applyNumberFormat="1" applyFont="1" applyFill="1" applyBorder="1" applyAlignment="1" applyProtection="1">
      <alignment vertical="center"/>
      <protection locked="0"/>
    </xf>
    <xf numFmtId="3" fontId="29" fillId="0" borderId="12" xfId="0" applyNumberFormat="1" applyFont="1" applyFill="1" applyBorder="1" applyAlignment="1" applyProtection="1">
      <alignment horizontal="center" vertical="center"/>
      <protection locked="0"/>
    </xf>
    <xf numFmtId="3" fontId="29" fillId="0" borderId="10" xfId="0" applyNumberFormat="1" applyFont="1" applyFill="1" applyBorder="1" applyAlignment="1" applyProtection="1">
      <alignment vertical="center" shrinkToFit="1"/>
      <protection locked="0"/>
    </xf>
    <xf numFmtId="234" fontId="29" fillId="0" borderId="93" xfId="0" applyNumberFormat="1" applyFont="1" applyFill="1" applyBorder="1" applyAlignment="1" applyProtection="1">
      <alignment vertical="center"/>
      <protection locked="0"/>
    </xf>
    <xf numFmtId="234" fontId="29" fillId="0" borderId="12" xfId="0" applyNumberFormat="1" applyFont="1" applyFill="1" applyBorder="1" applyAlignment="1" applyProtection="1">
      <alignment vertical="center"/>
      <protection locked="0"/>
    </xf>
    <xf numFmtId="234" fontId="29" fillId="0" borderId="10" xfId="0" applyNumberFormat="1" applyFont="1" applyFill="1" applyBorder="1" applyAlignment="1" applyProtection="1">
      <alignment vertical="center"/>
      <protection locked="0"/>
    </xf>
    <xf numFmtId="234" fontId="29" fillId="0" borderId="94" xfId="0" applyNumberFormat="1" applyFont="1" applyFill="1" applyBorder="1" applyAlignment="1" applyProtection="1" quotePrefix="1">
      <alignment horizontal="center" vertical="center"/>
      <protection locked="0"/>
    </xf>
    <xf numFmtId="234" fontId="29" fillId="0" borderId="93" xfId="0" applyNumberFormat="1" applyFont="1" applyFill="1" applyBorder="1" applyAlignment="1" applyProtection="1" quotePrefix="1">
      <alignment horizontal="center" vertical="center"/>
      <protection locked="0"/>
    </xf>
    <xf numFmtId="234" fontId="29" fillId="0" borderId="0" xfId="0" applyNumberFormat="1" applyFont="1" applyFill="1" applyBorder="1" applyAlignment="1">
      <alignment vertical="center"/>
    </xf>
    <xf numFmtId="234" fontId="29" fillId="0" borderId="0" xfId="0" applyNumberFormat="1" applyFont="1" applyFill="1" applyAlignment="1">
      <alignment vertical="center"/>
    </xf>
    <xf numFmtId="234" fontId="29" fillId="0" borderId="10" xfId="0" applyNumberFormat="1" applyFont="1" applyFill="1" applyBorder="1" applyAlignment="1" applyProtection="1">
      <alignment horizontal="center" vertical="center"/>
      <protection locked="0"/>
    </xf>
    <xf numFmtId="234" fontId="29" fillId="0" borderId="94" xfId="0" applyNumberFormat="1" applyFont="1" applyFill="1" applyBorder="1" applyAlignment="1" applyProtection="1">
      <alignment vertical="center"/>
      <protection locked="0"/>
    </xf>
    <xf numFmtId="3" fontId="29" fillId="0" borderId="94" xfId="0" applyNumberFormat="1" applyFont="1" applyFill="1" applyBorder="1" applyAlignment="1" applyProtection="1" quotePrefix="1">
      <alignment horizontal="center" vertical="center"/>
      <protection locked="0"/>
    </xf>
    <xf numFmtId="3" fontId="29" fillId="0" borderId="0" xfId="0" applyNumberFormat="1" applyFont="1" applyFill="1" applyAlignment="1" applyProtection="1">
      <alignment vertical="center"/>
      <protection locked="0"/>
    </xf>
    <xf numFmtId="3" fontId="29" fillId="0" borderId="0" xfId="0" applyNumberFormat="1" applyFont="1" applyFill="1" applyAlignment="1">
      <alignment vertical="center"/>
    </xf>
    <xf numFmtId="234" fontId="29" fillId="0" borderId="106" xfId="0" applyNumberFormat="1" applyFont="1" applyFill="1" applyBorder="1" applyAlignment="1" applyProtection="1">
      <alignment vertical="center"/>
      <protection locked="0"/>
    </xf>
    <xf numFmtId="234" fontId="29" fillId="0" borderId="107" xfId="0" applyNumberFormat="1" applyFont="1" applyFill="1" applyBorder="1" applyAlignment="1" applyProtection="1">
      <alignment vertical="center"/>
      <protection locked="0"/>
    </xf>
    <xf numFmtId="234" fontId="29" fillId="0" borderId="94" xfId="0" applyNumberFormat="1" applyFont="1" applyFill="1" applyBorder="1" applyAlignment="1" applyProtection="1">
      <alignment horizontal="center" vertical="center"/>
      <protection locked="0"/>
    </xf>
    <xf numFmtId="234" fontId="29" fillId="0" borderId="93" xfId="0" applyNumberFormat="1" applyFont="1" applyFill="1" applyBorder="1" applyAlignment="1" applyProtection="1">
      <alignment horizontal="center" vertical="center"/>
      <protection locked="0"/>
    </xf>
    <xf numFmtId="3" fontId="29" fillId="0" borderId="0" xfId="0" applyNumberFormat="1" applyFont="1" applyFill="1" applyBorder="1" applyAlignment="1" applyProtection="1">
      <alignment vertical="center"/>
      <protection locked="0"/>
    </xf>
    <xf numFmtId="234" fontId="29" fillId="0" borderId="104" xfId="0" applyNumberFormat="1" applyFont="1" applyFill="1" applyBorder="1" applyAlignment="1" applyProtection="1">
      <alignment vertical="center"/>
      <protection locked="0"/>
    </xf>
    <xf numFmtId="3" fontId="29" fillId="0" borderId="114" xfId="0" applyNumberFormat="1" applyFont="1" applyFill="1" applyBorder="1" applyAlignment="1">
      <alignment horizontal="center" vertical="center"/>
    </xf>
    <xf numFmtId="3" fontId="29" fillId="0" borderId="118" xfId="0" applyNumberFormat="1" applyFont="1" applyFill="1" applyBorder="1" applyAlignment="1">
      <alignment horizontal="center" vertical="center"/>
    </xf>
    <xf numFmtId="3" fontId="29" fillId="0" borderId="115" xfId="0" applyNumberFormat="1" applyFont="1" applyFill="1" applyBorder="1" applyAlignment="1">
      <alignment vertical="center" shrinkToFit="1"/>
    </xf>
    <xf numFmtId="234" fontId="29" fillId="0" borderId="114" xfId="0" applyNumberFormat="1" applyFont="1" applyFill="1" applyBorder="1" applyAlignment="1" applyProtection="1">
      <alignment vertical="center"/>
      <protection locked="0"/>
    </xf>
    <xf numFmtId="234" fontId="29" fillId="0" borderId="118" xfId="0" applyNumberFormat="1" applyFont="1" applyFill="1" applyBorder="1" applyAlignment="1" applyProtection="1">
      <alignment vertical="center"/>
      <protection locked="0"/>
    </xf>
    <xf numFmtId="234" fontId="29" fillId="0" borderId="115" xfId="0" applyNumberFormat="1" applyFont="1" applyFill="1" applyBorder="1" applyAlignment="1" applyProtection="1">
      <alignment vertical="center"/>
      <protection locked="0"/>
    </xf>
    <xf numFmtId="234" fontId="29" fillId="0" borderId="115" xfId="0" applyNumberFormat="1" applyFont="1" applyFill="1" applyBorder="1" applyAlignment="1">
      <alignment vertical="center"/>
    </xf>
    <xf numFmtId="234" fontId="29" fillId="0" borderId="122" xfId="0" applyNumberFormat="1" applyFont="1" applyFill="1" applyBorder="1" applyAlignment="1" applyProtection="1">
      <alignment vertical="center"/>
      <protection locked="0"/>
    </xf>
    <xf numFmtId="234" fontId="29" fillId="0" borderId="122" xfId="0" applyNumberFormat="1" applyFont="1" applyFill="1" applyBorder="1" applyAlignment="1">
      <alignment horizontal="center" vertical="center"/>
    </xf>
    <xf numFmtId="234" fontId="29" fillId="0" borderId="93" xfId="0" applyNumberFormat="1" applyFont="1" applyFill="1" applyBorder="1" applyAlignment="1">
      <alignment horizontal="center" vertical="center"/>
    </xf>
    <xf numFmtId="234" fontId="29" fillId="0" borderId="114" xfId="0" applyNumberFormat="1" applyFont="1" applyFill="1" applyBorder="1" applyAlignment="1">
      <alignment horizontal="center" vertical="center"/>
    </xf>
    <xf numFmtId="234" fontId="29" fillId="0" borderId="115" xfId="0" applyNumberFormat="1" applyFont="1" applyFill="1" applyBorder="1" applyAlignment="1">
      <alignment horizontal="center" vertical="center"/>
    </xf>
    <xf numFmtId="234" fontId="29" fillId="0" borderId="115" xfId="0" applyNumberFormat="1" applyFont="1" applyFill="1" applyBorder="1" applyAlignment="1">
      <alignment vertical="center" shrinkToFit="1"/>
    </xf>
    <xf numFmtId="3" fontId="29" fillId="0" borderId="122" xfId="0" applyNumberFormat="1" applyFont="1" applyFill="1" applyBorder="1" applyAlignment="1">
      <alignment horizontal="center" vertical="center"/>
    </xf>
    <xf numFmtId="3" fontId="29" fillId="0" borderId="16" xfId="0" applyNumberFormat="1" applyFont="1" applyFill="1" applyBorder="1" applyAlignment="1">
      <alignment horizontal="center" vertical="center"/>
    </xf>
    <xf numFmtId="3" fontId="29" fillId="0" borderId="123" xfId="0" applyNumberFormat="1" applyFont="1" applyFill="1" applyBorder="1" applyAlignment="1">
      <alignment vertical="center" shrinkToFit="1"/>
    </xf>
    <xf numFmtId="234" fontId="29" fillId="0" borderId="124" xfId="0" applyNumberFormat="1" applyFont="1" applyFill="1" applyBorder="1" applyAlignment="1" applyProtection="1">
      <alignment vertical="center"/>
      <protection locked="0"/>
    </xf>
    <xf numFmtId="234" fontId="29" fillId="0" borderId="126" xfId="0" applyNumberFormat="1" applyFont="1" applyFill="1" applyBorder="1" applyAlignment="1" applyProtection="1">
      <alignment vertical="center"/>
      <protection locked="0"/>
    </xf>
    <xf numFmtId="234" fontId="29" fillId="0" borderId="123" xfId="0" applyNumberFormat="1" applyFont="1" applyFill="1" applyBorder="1" applyAlignment="1" applyProtection="1">
      <alignment vertical="center"/>
      <protection locked="0"/>
    </xf>
    <xf numFmtId="234" fontId="29" fillId="0" borderId="128" xfId="0" applyNumberFormat="1" applyFont="1" applyFill="1" applyBorder="1" applyAlignment="1" applyProtection="1">
      <alignment vertical="center"/>
      <protection locked="0"/>
    </xf>
    <xf numFmtId="234" fontId="29" fillId="0" borderId="123" xfId="0" applyNumberFormat="1" applyFont="1" applyFill="1" applyBorder="1" applyAlignment="1">
      <alignment vertical="center"/>
    </xf>
    <xf numFmtId="234" fontId="29" fillId="0" borderId="128" xfId="0" applyNumberFormat="1" applyFont="1" applyFill="1" applyBorder="1" applyAlignment="1">
      <alignment horizontal="center" vertical="center"/>
    </xf>
    <xf numFmtId="234" fontId="29" fillId="0" borderId="123" xfId="0" applyNumberFormat="1" applyFont="1" applyFill="1" applyBorder="1" applyAlignment="1">
      <alignment vertical="center" shrinkToFit="1"/>
    </xf>
    <xf numFmtId="234" fontId="29" fillId="0" borderId="126" xfId="0" applyNumberFormat="1" applyFont="1" applyFill="1" applyBorder="1" applyAlignment="1">
      <alignment vertical="center"/>
    </xf>
    <xf numFmtId="3" fontId="29" fillId="0" borderId="128" xfId="0" applyNumberFormat="1" applyFont="1" applyFill="1" applyBorder="1" applyAlignment="1">
      <alignment horizontal="center" vertical="center"/>
    </xf>
    <xf numFmtId="3" fontId="29" fillId="0" borderId="132" xfId="0" applyNumberFormat="1" applyFont="1" applyFill="1" applyBorder="1" applyAlignment="1">
      <alignment vertical="center" shrinkToFit="1"/>
    </xf>
    <xf numFmtId="234" fontId="29" fillId="0" borderId="139" xfId="0" applyNumberFormat="1" applyFont="1" applyFill="1" applyBorder="1" applyAlignment="1" applyProtection="1">
      <alignment vertical="center"/>
      <protection locked="0"/>
    </xf>
    <xf numFmtId="234" fontId="29" fillId="0" borderId="135" xfId="0" applyNumberFormat="1" applyFont="1" applyFill="1" applyBorder="1" applyAlignment="1" applyProtection="1">
      <alignment vertical="center"/>
      <protection locked="0"/>
    </xf>
    <xf numFmtId="234" fontId="29" fillId="0" borderId="132" xfId="0" applyNumberFormat="1" applyFont="1" applyFill="1" applyBorder="1" applyAlignment="1" applyProtection="1">
      <alignment vertical="center"/>
      <protection locked="0"/>
    </xf>
    <xf numFmtId="234" fontId="29" fillId="0" borderId="133" xfId="0" applyNumberFormat="1" applyFont="1" applyFill="1" applyBorder="1" applyAlignment="1" applyProtection="1">
      <alignment vertical="center"/>
      <protection locked="0"/>
    </xf>
    <xf numFmtId="234" fontId="29" fillId="0" borderId="132" xfId="0" applyNumberFormat="1" applyFont="1" applyFill="1" applyBorder="1" applyAlignment="1">
      <alignment vertical="center"/>
    </xf>
    <xf numFmtId="234" fontId="29" fillId="0" borderId="133" xfId="0" applyNumberFormat="1" applyFont="1" applyFill="1" applyBorder="1" applyAlignment="1">
      <alignment horizontal="center" vertical="center"/>
    </xf>
    <xf numFmtId="234" fontId="29" fillId="0" borderId="132" xfId="0" applyNumberFormat="1" applyFont="1" applyFill="1" applyBorder="1" applyAlignment="1">
      <alignment vertical="center" shrinkToFit="1"/>
    </xf>
    <xf numFmtId="234" fontId="29" fillId="0" borderId="139" xfId="0" applyNumberFormat="1" applyFont="1" applyFill="1" applyBorder="1" applyAlignment="1">
      <alignment vertical="center"/>
    </xf>
    <xf numFmtId="234" fontId="29" fillId="0" borderId="135" xfId="0" applyNumberFormat="1" applyFont="1" applyFill="1" applyBorder="1" applyAlignment="1">
      <alignment vertical="center"/>
    </xf>
    <xf numFmtId="234" fontId="29" fillId="0" borderId="133" xfId="0" applyNumberFormat="1" applyFont="1" applyFill="1" applyBorder="1" applyAlignment="1">
      <alignment vertical="center"/>
    </xf>
    <xf numFmtId="3" fontId="29" fillId="0" borderId="133" xfId="0" applyNumberFormat="1" applyFont="1" applyFill="1" applyBorder="1" applyAlignment="1">
      <alignment horizontal="center" vertical="center"/>
    </xf>
    <xf numFmtId="3" fontId="29" fillId="0" borderId="19" xfId="0" applyNumberFormat="1" applyFont="1" applyFill="1" applyBorder="1" applyAlignment="1">
      <alignment horizontal="center" vertical="center" shrinkToFit="1"/>
    </xf>
    <xf numFmtId="234" fontId="29" fillId="0" borderId="147" xfId="0" applyNumberFormat="1" applyFont="1" applyFill="1" applyBorder="1" applyAlignment="1" applyProtection="1">
      <alignment vertical="center"/>
      <protection locked="0"/>
    </xf>
    <xf numFmtId="234" fontId="29" fillId="0" borderId="148" xfId="0" applyNumberFormat="1" applyFont="1" applyFill="1" applyBorder="1" applyAlignment="1" applyProtection="1">
      <alignment vertical="center"/>
      <protection locked="0"/>
    </xf>
    <xf numFmtId="234" fontId="29" fillId="0" borderId="149" xfId="0" applyNumberFormat="1" applyFont="1" applyFill="1" applyBorder="1" applyAlignment="1" applyProtection="1">
      <alignment vertical="center"/>
      <protection locked="0"/>
    </xf>
    <xf numFmtId="234" fontId="29" fillId="0" borderId="144" xfId="0" applyNumberFormat="1" applyFont="1" applyFill="1" applyBorder="1" applyAlignment="1" applyProtection="1">
      <alignment vertical="center"/>
      <protection locked="0"/>
    </xf>
    <xf numFmtId="234" fontId="29" fillId="0" borderId="145" xfId="0" applyNumberFormat="1" applyFont="1" applyFill="1" applyBorder="1" applyAlignment="1">
      <alignment horizontal="center" vertical="center"/>
    </xf>
    <xf numFmtId="234" fontId="29" fillId="0" borderId="19" xfId="0" applyNumberFormat="1" applyFont="1" applyFill="1" applyBorder="1" applyAlignment="1">
      <alignment horizontal="center" vertical="center" shrinkToFit="1"/>
    </xf>
    <xf numFmtId="234" fontId="29" fillId="0" borderId="147" xfId="0" applyNumberFormat="1" applyFont="1" applyFill="1" applyBorder="1" applyAlignment="1">
      <alignment vertical="center"/>
    </xf>
    <xf numFmtId="234" fontId="29" fillId="0" borderId="148" xfId="0" applyNumberFormat="1" applyFont="1" applyFill="1" applyBorder="1" applyAlignment="1">
      <alignment vertical="center"/>
    </xf>
    <xf numFmtId="234" fontId="29" fillId="0" borderId="149" xfId="0" applyNumberFormat="1" applyFont="1" applyFill="1" applyBorder="1" applyAlignment="1">
      <alignment vertical="center"/>
    </xf>
    <xf numFmtId="234" fontId="29" fillId="0" borderId="144" xfId="0" applyNumberFormat="1" applyFont="1" applyFill="1" applyBorder="1" applyAlignment="1">
      <alignment vertical="center"/>
    </xf>
    <xf numFmtId="3" fontId="29" fillId="0" borderId="145" xfId="0" applyNumberFormat="1" applyFont="1" applyFill="1" applyBorder="1" applyAlignment="1">
      <alignment horizontal="center" vertical="center"/>
    </xf>
    <xf numFmtId="3" fontId="29" fillId="0" borderId="154" xfId="0" applyNumberFormat="1" applyFont="1" applyFill="1" applyBorder="1" applyAlignment="1">
      <alignment horizontal="center" vertical="center"/>
    </xf>
    <xf numFmtId="3" fontId="29" fillId="0" borderId="11" xfId="0" applyNumberFormat="1" applyFont="1" applyFill="1" applyBorder="1" applyAlignment="1">
      <alignment vertical="center" shrinkToFit="1"/>
    </xf>
    <xf numFmtId="234" fontId="29" fillId="0" borderId="154" xfId="0" applyNumberFormat="1" applyFont="1" applyFill="1" applyBorder="1" applyAlignment="1" applyProtection="1">
      <alignment vertical="center"/>
      <protection locked="0"/>
    </xf>
    <xf numFmtId="234" fontId="29" fillId="0" borderId="16" xfId="0" applyNumberFormat="1" applyFont="1" applyFill="1" applyBorder="1" applyAlignment="1" applyProtection="1">
      <alignment vertical="center"/>
      <protection locked="0"/>
    </xf>
    <xf numFmtId="234" fontId="29" fillId="0" borderId="11" xfId="0" applyNumberFormat="1" applyFont="1" applyFill="1" applyBorder="1" applyAlignment="1" applyProtection="1">
      <alignment vertical="center"/>
      <protection locked="0"/>
    </xf>
    <xf numFmtId="234" fontId="29" fillId="0" borderId="11" xfId="0" applyNumberFormat="1" applyFont="1" applyFill="1" applyBorder="1" applyAlignment="1">
      <alignment vertical="center"/>
    </xf>
    <xf numFmtId="234" fontId="29" fillId="0" borderId="160" xfId="0" applyNumberFormat="1" applyFont="1" applyFill="1" applyBorder="1" applyAlignment="1" applyProtection="1">
      <alignment vertical="center"/>
      <protection locked="0"/>
    </xf>
    <xf numFmtId="234" fontId="29" fillId="0" borderId="160" xfId="0" applyNumberFormat="1" applyFont="1" applyFill="1" applyBorder="1" applyAlignment="1">
      <alignment horizontal="center" vertical="center"/>
    </xf>
    <xf numFmtId="234" fontId="29" fillId="0" borderId="154" xfId="0" applyNumberFormat="1" applyFont="1" applyFill="1" applyBorder="1" applyAlignment="1">
      <alignment horizontal="center" vertical="center"/>
    </xf>
    <xf numFmtId="234" fontId="29" fillId="0" borderId="11" xfId="0" applyNumberFormat="1" applyFont="1" applyFill="1" applyBorder="1" applyAlignment="1">
      <alignment horizontal="center" vertical="center"/>
    </xf>
    <xf numFmtId="234" fontId="29" fillId="0" borderId="11" xfId="0" applyNumberFormat="1" applyFont="1" applyFill="1" applyBorder="1" applyAlignment="1">
      <alignment vertical="center" shrinkToFit="1"/>
    </xf>
    <xf numFmtId="3" fontId="29" fillId="0" borderId="160" xfId="0" applyNumberFormat="1" applyFont="1" applyFill="1" applyBorder="1" applyAlignment="1">
      <alignment horizontal="center" vertical="center"/>
    </xf>
    <xf numFmtId="3" fontId="29" fillId="0" borderId="154" xfId="0" applyNumberFormat="1" applyFont="1" applyFill="1" applyBorder="1" applyAlignment="1" applyProtection="1">
      <alignment horizontal="center" vertical="center"/>
      <protection locked="0"/>
    </xf>
    <xf numFmtId="3" fontId="29" fillId="0" borderId="11" xfId="0" applyNumberFormat="1" applyFont="1" applyFill="1" applyBorder="1" applyAlignment="1" applyProtection="1">
      <alignment horizontal="center" vertical="center"/>
      <protection locked="0"/>
    </xf>
    <xf numFmtId="3" fontId="29" fillId="0" borderId="11" xfId="0" applyNumberFormat="1" applyFont="1" applyFill="1" applyBorder="1" applyAlignment="1" applyProtection="1">
      <alignment vertical="center" shrinkToFit="1"/>
      <protection locked="0"/>
    </xf>
    <xf numFmtId="234" fontId="29" fillId="0" borderId="160" xfId="0" applyNumberFormat="1" applyFont="1" applyFill="1" applyBorder="1" applyAlignment="1" applyProtection="1">
      <alignment horizontal="center" vertical="center"/>
      <protection locked="0"/>
    </xf>
    <xf numFmtId="234" fontId="29" fillId="0" borderId="156" xfId="0" applyNumberFormat="1" applyFont="1" applyFill="1" applyBorder="1" applyAlignment="1" applyProtection="1">
      <alignment horizontal="center" vertical="center"/>
      <protection locked="0"/>
    </xf>
    <xf numFmtId="234" fontId="29" fillId="0" borderId="11" xfId="0" applyNumberFormat="1" applyFont="1" applyFill="1" applyBorder="1" applyAlignment="1" applyProtection="1">
      <alignment horizontal="center" vertical="center"/>
      <protection locked="0"/>
    </xf>
    <xf numFmtId="234" fontId="29" fillId="0" borderId="11" xfId="0" applyNumberFormat="1" applyFont="1" applyFill="1" applyBorder="1" applyAlignment="1" applyProtection="1">
      <alignment vertical="center" shrinkToFit="1"/>
      <protection locked="0"/>
    </xf>
    <xf numFmtId="3" fontId="29" fillId="0" borderId="160" xfId="0" applyNumberFormat="1" applyFont="1" applyFill="1" applyBorder="1" applyAlignment="1" applyProtection="1">
      <alignment horizontal="center" vertical="center"/>
      <protection locked="0"/>
    </xf>
    <xf numFmtId="234" fontId="29" fillId="0" borderId="127" xfId="0" applyNumberFormat="1" applyFont="1" applyFill="1" applyBorder="1" applyAlignment="1">
      <alignment vertical="center" shrinkToFit="1"/>
    </xf>
    <xf numFmtId="3" fontId="29" fillId="0" borderId="136" xfId="0" applyNumberFormat="1" applyFont="1" applyFill="1" applyBorder="1" applyAlignment="1">
      <alignment vertical="center" shrinkToFit="1"/>
    </xf>
    <xf numFmtId="234" fontId="29" fillId="0" borderId="193" xfId="0" applyNumberFormat="1" applyFont="1" applyFill="1" applyBorder="1" applyAlignment="1" applyProtection="1">
      <alignment vertical="center"/>
      <protection locked="0"/>
    </xf>
    <xf numFmtId="234" fontId="29" fillId="0" borderId="136" xfId="0" applyNumberFormat="1" applyFont="1" applyFill="1" applyBorder="1" applyAlignment="1">
      <alignment vertical="center" shrinkToFit="1"/>
    </xf>
    <xf numFmtId="3" fontId="29" fillId="0" borderId="149" xfId="0" applyNumberFormat="1" applyFont="1" applyFill="1" applyBorder="1" applyAlignment="1">
      <alignment horizontal="center" vertical="center" shrinkToFit="1"/>
    </xf>
    <xf numFmtId="234" fontId="29" fillId="0" borderId="152" xfId="0" applyNumberFormat="1" applyFont="1" applyFill="1" applyBorder="1" applyAlignment="1" applyProtection="1">
      <alignment vertical="center"/>
      <protection locked="0"/>
    </xf>
    <xf numFmtId="234" fontId="29" fillId="0" borderId="153" xfId="0" applyNumberFormat="1" applyFont="1" applyFill="1" applyBorder="1" applyAlignment="1">
      <alignment horizontal="center" vertical="center"/>
    </xf>
    <xf numFmtId="234" fontId="29" fillId="0" borderId="149" xfId="0" applyNumberFormat="1" applyFont="1" applyFill="1" applyBorder="1" applyAlignment="1">
      <alignment horizontal="center" vertical="center" shrinkToFit="1"/>
    </xf>
    <xf numFmtId="3" fontId="29" fillId="0" borderId="153" xfId="0" applyNumberFormat="1" applyFont="1" applyFill="1" applyBorder="1" applyAlignment="1">
      <alignment horizontal="center" vertical="center"/>
    </xf>
    <xf numFmtId="234" fontId="29" fillId="0" borderId="125" xfId="0" applyNumberFormat="1" applyFont="1" applyFill="1" applyBorder="1" applyAlignment="1" applyProtection="1">
      <alignment vertical="center"/>
      <protection locked="0"/>
    </xf>
    <xf numFmtId="3" fontId="29" fillId="0" borderId="10" xfId="0" applyNumberFormat="1" applyFont="1" applyFill="1" applyBorder="1" applyAlignment="1">
      <alignment vertical="center" shrinkToFit="1"/>
    </xf>
    <xf numFmtId="234" fontId="29" fillId="0" borderId="10" xfId="0" applyNumberFormat="1" applyFont="1" applyFill="1" applyBorder="1" applyAlignment="1">
      <alignment vertical="center"/>
    </xf>
    <xf numFmtId="234" fontId="29" fillId="0" borderId="94" xfId="0" applyNumberFormat="1" applyFont="1" applyFill="1" applyBorder="1" applyAlignment="1">
      <alignment horizontal="center" vertical="center"/>
    </xf>
    <xf numFmtId="234" fontId="29" fillId="0" borderId="10" xfId="0" applyNumberFormat="1" applyFont="1" applyFill="1" applyBorder="1" applyAlignment="1">
      <alignment vertical="center" shrinkToFit="1"/>
    </xf>
    <xf numFmtId="3" fontId="29" fillId="0" borderId="94" xfId="0" applyNumberFormat="1" applyFont="1" applyFill="1" applyBorder="1" applyAlignment="1">
      <alignment horizontal="center" vertical="center"/>
    </xf>
    <xf numFmtId="234" fontId="29" fillId="0" borderId="25" xfId="0" applyNumberFormat="1" applyFont="1" applyFill="1" applyBorder="1" applyAlignment="1" applyProtection="1">
      <alignment vertical="center"/>
      <protection locked="0"/>
    </xf>
    <xf numFmtId="234" fontId="29" fillId="0" borderId="19" xfId="0" applyNumberFormat="1" applyFont="1" applyFill="1" applyBorder="1" applyAlignment="1" applyProtection="1">
      <alignment vertical="center"/>
      <protection locked="0"/>
    </xf>
    <xf numFmtId="234" fontId="29" fillId="0" borderId="19" xfId="0" applyNumberFormat="1" applyFont="1" applyFill="1" applyBorder="1" applyAlignment="1">
      <alignment vertical="center"/>
    </xf>
    <xf numFmtId="234" fontId="29" fillId="0" borderId="146" xfId="0" applyNumberFormat="1" applyFont="1" applyFill="1" applyBorder="1" applyAlignment="1">
      <alignment vertical="center"/>
    </xf>
    <xf numFmtId="234" fontId="29" fillId="0" borderId="145" xfId="0" applyNumberFormat="1" applyFont="1" applyFill="1" applyBorder="1" applyAlignment="1">
      <alignment vertical="center"/>
    </xf>
    <xf numFmtId="234" fontId="29" fillId="0" borderId="25" xfId="0" applyNumberFormat="1" applyFont="1" applyFill="1" applyBorder="1" applyAlignment="1">
      <alignment vertical="center"/>
    </xf>
    <xf numFmtId="234" fontId="29" fillId="0" borderId="145" xfId="0" applyNumberFormat="1" applyFont="1" applyFill="1" applyBorder="1" applyAlignment="1" applyProtection="1">
      <alignment vertical="center"/>
      <protection locked="0"/>
    </xf>
    <xf numFmtId="3" fontId="29" fillId="0" borderId="19" xfId="0" applyNumberFormat="1" applyFont="1" applyFill="1" applyBorder="1" applyAlignment="1">
      <alignment vertical="center" shrinkToFit="1"/>
    </xf>
    <xf numFmtId="234" fontId="29" fillId="0" borderId="19" xfId="0" applyNumberFormat="1" applyFont="1" applyFill="1" applyBorder="1" applyAlignment="1">
      <alignment vertical="center" shrinkToFit="1"/>
    </xf>
    <xf numFmtId="3" fontId="29" fillId="0" borderId="11" xfId="0" applyNumberFormat="1" applyFont="1" applyFill="1" applyBorder="1" applyAlignment="1">
      <alignment horizontal="center" vertical="center" shrinkToFit="1"/>
    </xf>
    <xf numFmtId="234" fontId="29" fillId="0" borderId="11" xfId="0" applyNumberFormat="1" applyFont="1" applyFill="1" applyBorder="1" applyAlignment="1">
      <alignment horizontal="center" vertical="center" shrinkToFit="1"/>
    </xf>
    <xf numFmtId="234" fontId="29" fillId="0" borderId="28" xfId="0" applyNumberFormat="1" applyFont="1" applyFill="1" applyBorder="1" applyAlignment="1">
      <alignment vertical="center"/>
    </xf>
    <xf numFmtId="234" fontId="29" fillId="0" borderId="28" xfId="0" applyNumberFormat="1" applyFont="1" applyFill="1" applyBorder="1" applyAlignment="1" applyProtection="1">
      <alignment vertical="center"/>
      <protection locked="0"/>
    </xf>
    <xf numFmtId="234" fontId="29" fillId="0" borderId="154" xfId="66" applyNumberFormat="1" applyFont="1" applyFill="1" applyBorder="1" applyAlignment="1" applyProtection="1">
      <alignment vertical="center"/>
      <protection locked="0"/>
    </xf>
    <xf numFmtId="234" fontId="29" fillId="0" borderId="11" xfId="66" applyNumberFormat="1" applyFont="1" applyFill="1" applyBorder="1" applyAlignment="1" applyProtection="1">
      <alignment vertical="center"/>
      <protection locked="0"/>
    </xf>
    <xf numFmtId="234" fontId="29" fillId="0" borderId="16" xfId="66" applyNumberFormat="1" applyFont="1" applyFill="1" applyBorder="1" applyAlignment="1" applyProtection="1">
      <alignment vertical="center"/>
      <protection locked="0"/>
    </xf>
    <xf numFmtId="234" fontId="29" fillId="0" borderId="156" xfId="66" applyNumberFormat="1" applyFont="1" applyFill="1" applyBorder="1" applyAlignment="1" applyProtection="1">
      <alignment vertical="center"/>
      <protection locked="0"/>
    </xf>
    <xf numFmtId="234" fontId="29" fillId="0" borderId="27" xfId="66" applyNumberFormat="1" applyFont="1" applyFill="1" applyBorder="1" applyAlignment="1" applyProtection="1">
      <alignment vertical="center"/>
      <protection locked="0"/>
    </xf>
    <xf numFmtId="234" fontId="29" fillId="0" borderId="161" xfId="66" applyNumberFormat="1" applyFont="1" applyFill="1" applyBorder="1" applyAlignment="1" applyProtection="1">
      <alignment vertical="center"/>
      <protection locked="0"/>
    </xf>
    <xf numFmtId="3" fontId="29" fillId="0" borderId="28" xfId="0" applyNumberFormat="1" applyFont="1" applyFill="1" applyBorder="1" applyAlignment="1">
      <alignment vertical="center" shrinkToFit="1"/>
    </xf>
    <xf numFmtId="234" fontId="29" fillId="0" borderId="155" xfId="0" applyNumberFormat="1" applyFont="1" applyFill="1" applyBorder="1" applyAlignment="1" applyProtection="1">
      <alignment vertical="center"/>
      <protection locked="0"/>
    </xf>
    <xf numFmtId="234" fontId="29" fillId="0" borderId="27" xfId="0" applyNumberFormat="1" applyFont="1" applyFill="1" applyBorder="1" applyAlignment="1" applyProtection="1">
      <alignment vertical="center"/>
      <protection locked="0"/>
    </xf>
    <xf numFmtId="234" fontId="29" fillId="0" borderId="162" xfId="0" applyNumberFormat="1" applyFont="1" applyFill="1" applyBorder="1" applyAlignment="1" applyProtection="1">
      <alignment vertical="center"/>
      <protection locked="0"/>
    </xf>
    <xf numFmtId="234" fontId="29" fillId="0" borderId="162" xfId="0" applyNumberFormat="1" applyFont="1" applyFill="1" applyBorder="1" applyAlignment="1">
      <alignment horizontal="center" vertical="center"/>
    </xf>
    <xf numFmtId="234" fontId="29" fillId="0" borderId="28" xfId="0" applyNumberFormat="1" applyFont="1" applyFill="1" applyBorder="1" applyAlignment="1">
      <alignment vertical="center" shrinkToFit="1"/>
    </xf>
    <xf numFmtId="3" fontId="29" fillId="0" borderId="162" xfId="0" applyNumberFormat="1" applyFont="1" applyFill="1" applyBorder="1" applyAlignment="1">
      <alignment horizontal="center" vertical="center"/>
    </xf>
    <xf numFmtId="3" fontId="29" fillId="0" borderId="28" xfId="0" applyNumberFormat="1" applyFont="1" applyFill="1" applyBorder="1" applyAlignment="1">
      <alignment horizontal="left" vertical="center" shrinkToFit="1"/>
    </xf>
    <xf numFmtId="234" fontId="29" fillId="0" borderId="162" xfId="0" applyNumberFormat="1" applyFont="1" applyFill="1" applyBorder="1" applyAlignment="1">
      <alignment vertical="center"/>
    </xf>
    <xf numFmtId="234" fontId="29" fillId="0" borderId="28" xfId="0" applyNumberFormat="1" applyFont="1" applyFill="1" applyBorder="1" applyAlignment="1">
      <alignment horizontal="left" vertical="center" shrinkToFit="1"/>
    </xf>
    <xf numFmtId="234" fontId="29" fillId="0" borderId="155" xfId="0" applyNumberFormat="1" applyFont="1" applyFill="1" applyBorder="1" applyAlignment="1">
      <alignment vertical="center"/>
    </xf>
    <xf numFmtId="234" fontId="29" fillId="0" borderId="27" xfId="0" applyNumberFormat="1" applyFont="1" applyFill="1" applyBorder="1" applyAlignment="1">
      <alignment vertical="center"/>
    </xf>
    <xf numFmtId="3" fontId="29" fillId="0" borderId="10" xfId="0" applyNumberFormat="1" applyFont="1" applyFill="1" applyBorder="1" applyAlignment="1">
      <alignment horizontal="center" vertical="center" shrinkToFit="1"/>
    </xf>
    <xf numFmtId="234" fontId="29" fillId="0" borderId="15" xfId="0" applyNumberFormat="1" applyFont="1" applyFill="1" applyBorder="1" applyAlignment="1" applyProtection="1">
      <alignment vertical="center"/>
      <protection locked="0"/>
    </xf>
    <xf numFmtId="234" fontId="29" fillId="0" borderId="10" xfId="0" applyNumberFormat="1" applyFont="1" applyFill="1" applyBorder="1" applyAlignment="1">
      <alignment horizontal="center" vertical="center" shrinkToFit="1"/>
    </xf>
    <xf numFmtId="234" fontId="29" fillId="0" borderId="152" xfId="0" applyNumberFormat="1" applyFont="1" applyFill="1" applyBorder="1" applyAlignment="1">
      <alignment vertical="center"/>
    </xf>
    <xf numFmtId="234" fontId="29" fillId="0" borderId="153" xfId="0" applyNumberFormat="1" applyFont="1" applyFill="1" applyBorder="1" applyAlignment="1">
      <alignment vertical="center"/>
    </xf>
    <xf numFmtId="234" fontId="29" fillId="0" borderId="14" xfId="0" applyNumberFormat="1" applyFont="1" applyFill="1" applyBorder="1" applyAlignment="1" applyProtection="1">
      <alignment vertical="center"/>
      <protection locked="0"/>
    </xf>
    <xf numFmtId="234" fontId="29" fillId="0" borderId="173" xfId="0" applyNumberFormat="1" applyFont="1" applyFill="1" applyBorder="1" applyAlignment="1">
      <alignment horizontal="center" vertical="center"/>
    </xf>
    <xf numFmtId="234" fontId="29" fillId="0" borderId="178" xfId="0" applyNumberFormat="1" applyFont="1" applyFill="1" applyBorder="1" applyAlignment="1">
      <alignment vertical="center"/>
    </xf>
    <xf numFmtId="234" fontId="29" fillId="0" borderId="14" xfId="0" applyNumberFormat="1" applyFont="1" applyFill="1" applyBorder="1" applyAlignment="1">
      <alignment vertical="center"/>
    </xf>
    <xf numFmtId="234" fontId="29" fillId="0" borderId="15" xfId="0" applyNumberFormat="1" applyFont="1" applyFill="1" applyBorder="1" applyAlignment="1">
      <alignment vertical="center"/>
    </xf>
    <xf numFmtId="234" fontId="29" fillId="0" borderId="93" xfId="0" applyNumberFormat="1" applyFont="1" applyFill="1" applyBorder="1" applyAlignment="1">
      <alignment vertical="center"/>
    </xf>
    <xf numFmtId="234" fontId="29" fillId="0" borderId="173" xfId="0" applyNumberFormat="1" applyFont="1" applyFill="1" applyBorder="1" applyAlignment="1">
      <alignment vertical="center"/>
    </xf>
    <xf numFmtId="3" fontId="29" fillId="0" borderId="173" xfId="0" applyNumberFormat="1" applyFont="1" applyFill="1" applyBorder="1" applyAlignment="1">
      <alignment horizontal="center" vertical="center"/>
    </xf>
    <xf numFmtId="3" fontId="29" fillId="0" borderId="180" xfId="0" applyNumberFormat="1" applyFont="1" applyFill="1" applyBorder="1" applyAlignment="1">
      <alignment horizontal="center" vertical="center"/>
    </xf>
    <xf numFmtId="3" fontId="29" fillId="0" borderId="183" xfId="0" applyNumberFormat="1" applyFont="1" applyFill="1" applyBorder="1" applyAlignment="1">
      <alignment horizontal="center" vertical="center"/>
    </xf>
    <xf numFmtId="3" fontId="29" fillId="0" borderId="181" xfId="0" applyNumberFormat="1" applyFont="1" applyFill="1" applyBorder="1" applyAlignment="1">
      <alignment vertical="center" shrinkToFit="1"/>
    </xf>
    <xf numFmtId="234" fontId="29" fillId="0" borderId="180" xfId="0" applyNumberFormat="1" applyFont="1" applyFill="1" applyBorder="1" applyAlignment="1" applyProtection="1">
      <alignment vertical="center"/>
      <protection locked="0"/>
    </xf>
    <xf numFmtId="234" fontId="29" fillId="0" borderId="183" xfId="0" applyNumberFormat="1" applyFont="1" applyFill="1" applyBorder="1" applyAlignment="1" applyProtection="1">
      <alignment vertical="center"/>
      <protection locked="0"/>
    </xf>
    <xf numFmtId="234" fontId="29" fillId="0" borderId="181" xfId="0" applyNumberFormat="1" applyFont="1" applyFill="1" applyBorder="1" applyAlignment="1" applyProtection="1">
      <alignment vertical="center"/>
      <protection locked="0"/>
    </xf>
    <xf numFmtId="234" fontId="29" fillId="0" borderId="181" xfId="0" applyNumberFormat="1" applyFont="1" applyFill="1" applyBorder="1" applyAlignment="1">
      <alignment vertical="center"/>
    </xf>
    <xf numFmtId="234" fontId="29" fillId="0" borderId="187" xfId="0" applyNumberFormat="1" applyFont="1" applyFill="1" applyBorder="1" applyAlignment="1" applyProtection="1">
      <alignment vertical="center"/>
      <protection locked="0"/>
    </xf>
    <xf numFmtId="234" fontId="29" fillId="0" borderId="187" xfId="0" applyNumberFormat="1" applyFont="1" applyFill="1" applyBorder="1" applyAlignment="1">
      <alignment horizontal="center" vertical="center"/>
    </xf>
    <xf numFmtId="234" fontId="29" fillId="0" borderId="180" xfId="0" applyNumberFormat="1" applyFont="1" applyFill="1" applyBorder="1" applyAlignment="1">
      <alignment horizontal="center" vertical="center"/>
    </xf>
    <xf numFmtId="234" fontId="29" fillId="0" borderId="183" xfId="0" applyNumberFormat="1" applyFont="1" applyFill="1" applyBorder="1" applyAlignment="1">
      <alignment horizontal="center" vertical="center"/>
    </xf>
    <xf numFmtId="234" fontId="29" fillId="0" borderId="181" xfId="0" applyNumberFormat="1" applyFont="1" applyFill="1" applyBorder="1" applyAlignment="1">
      <alignment vertical="center" shrinkToFit="1"/>
    </xf>
    <xf numFmtId="3" fontId="29" fillId="0" borderId="187" xfId="0" applyNumberFormat="1" applyFont="1" applyFill="1" applyBorder="1" applyAlignment="1">
      <alignment horizontal="center" vertical="center"/>
    </xf>
    <xf numFmtId="3" fontId="29" fillId="0" borderId="0" xfId="0" applyNumberFormat="1" applyFont="1" applyFill="1" applyBorder="1" applyAlignment="1">
      <alignment horizontal="center" vertical="center"/>
    </xf>
    <xf numFmtId="3" fontId="54" fillId="0" borderId="0" xfId="0" applyNumberFormat="1" applyFont="1" applyFill="1" applyBorder="1" applyAlignment="1">
      <alignment vertical="center" shrinkToFit="1"/>
    </xf>
    <xf numFmtId="234" fontId="29" fillId="0" borderId="0" xfId="0" applyNumberFormat="1" applyFont="1" applyFill="1" applyBorder="1" applyAlignment="1">
      <alignment horizontal="center" vertical="center"/>
    </xf>
    <xf numFmtId="234" fontId="54" fillId="0" borderId="0" xfId="0" applyNumberFormat="1" applyFont="1" applyFill="1" applyBorder="1" applyAlignment="1">
      <alignment vertical="center"/>
    </xf>
    <xf numFmtId="3" fontId="53" fillId="0" borderId="0" xfId="0" applyNumberFormat="1" applyFont="1" applyAlignment="1">
      <alignment vertical="center"/>
    </xf>
    <xf numFmtId="0" fontId="53" fillId="0" borderId="0" xfId="0" applyFont="1" applyAlignment="1">
      <alignment vertical="center"/>
    </xf>
    <xf numFmtId="215" fontId="53" fillId="0" borderId="0" xfId="0" applyNumberFormat="1" applyFont="1" applyAlignment="1">
      <alignment vertical="center"/>
    </xf>
    <xf numFmtId="215" fontId="53" fillId="0" borderId="0" xfId="0" applyNumberFormat="1" applyFont="1" applyFill="1" applyAlignment="1">
      <alignment vertical="center"/>
    </xf>
    <xf numFmtId="3" fontId="14" fillId="0" borderId="0" xfId="0" applyNumberFormat="1" applyFont="1" applyAlignment="1">
      <alignment/>
    </xf>
    <xf numFmtId="234" fontId="53" fillId="0" borderId="0" xfId="0" applyNumberFormat="1" applyFont="1" applyFill="1" applyAlignment="1">
      <alignment vertical="center"/>
    </xf>
    <xf numFmtId="0" fontId="0" fillId="0" borderId="0" xfId="0" applyBorder="1" applyAlignment="1">
      <alignment/>
    </xf>
    <xf numFmtId="0" fontId="20" fillId="34" borderId="11" xfId="0" applyNumberFormat="1" applyFont="1" applyFill="1" applyBorder="1" applyAlignment="1" applyProtection="1">
      <alignment horizontal="center"/>
      <protection locked="0"/>
    </xf>
    <xf numFmtId="0" fontId="20" fillId="34" borderId="16" xfId="0" applyNumberFormat="1" applyFont="1" applyFill="1" applyBorder="1" applyAlignment="1" applyProtection="1">
      <alignment horizontal="center"/>
      <protection locked="0"/>
    </xf>
    <xf numFmtId="0" fontId="20" fillId="34" borderId="14" xfId="0" applyNumberFormat="1" applyFont="1" applyFill="1" applyBorder="1" applyAlignment="1" applyProtection="1">
      <alignment horizontal="center"/>
      <protection locked="0"/>
    </xf>
    <xf numFmtId="0" fontId="20" fillId="34" borderId="15" xfId="0" applyNumberFormat="1" applyFont="1" applyFill="1" applyBorder="1" applyAlignment="1" applyProtection="1">
      <alignment horizontal="center"/>
      <protection locked="0"/>
    </xf>
    <xf numFmtId="38" fontId="5" fillId="33" borderId="12" xfId="49" applyFont="1" applyFill="1" applyBorder="1" applyAlignment="1">
      <alignment/>
    </xf>
    <xf numFmtId="209" fontId="5" fillId="33" borderId="12" xfId="0" applyNumberFormat="1" applyFont="1" applyFill="1" applyBorder="1" applyAlignment="1" applyProtection="1">
      <alignment/>
      <protection locked="0"/>
    </xf>
    <xf numFmtId="3" fontId="0" fillId="33" borderId="16" xfId="0" applyNumberFormat="1" applyFont="1" applyFill="1" applyBorder="1" applyAlignment="1">
      <alignment horizontal="center"/>
    </xf>
    <xf numFmtId="209" fontId="0" fillId="33" borderId="12" xfId="0" applyNumberFormat="1" applyFont="1" applyFill="1" applyBorder="1" applyAlignment="1" applyProtection="1">
      <alignment/>
      <protection locked="0"/>
    </xf>
    <xf numFmtId="4" fontId="0" fillId="33" borderId="12" xfId="0" applyNumberFormat="1" applyFont="1" applyFill="1" applyBorder="1" applyAlignment="1" applyProtection="1">
      <alignment horizontal="right"/>
      <protection locked="0"/>
    </xf>
    <xf numFmtId="3" fontId="0" fillId="33" borderId="12" xfId="0" applyNumberFormat="1" applyFont="1" applyFill="1" applyBorder="1" applyAlignment="1" applyProtection="1">
      <alignment horizontal="center"/>
      <protection locked="0"/>
    </xf>
    <xf numFmtId="3" fontId="0" fillId="33" borderId="0" xfId="0" applyNumberFormat="1" applyFont="1" applyFill="1" applyBorder="1" applyAlignment="1" applyProtection="1">
      <alignment/>
      <protection locked="0"/>
    </xf>
    <xf numFmtId="220" fontId="0" fillId="33" borderId="10" xfId="0" applyNumberFormat="1" applyFont="1" applyFill="1" applyBorder="1" applyAlignment="1">
      <alignment horizontal="right"/>
    </xf>
    <xf numFmtId="220" fontId="0" fillId="33" borderId="12" xfId="0" applyNumberFormat="1" applyFont="1" applyFill="1" applyBorder="1" applyAlignment="1" applyProtection="1">
      <alignment horizontal="right"/>
      <protection locked="0"/>
    </xf>
    <xf numFmtId="3" fontId="0" fillId="33" borderId="21" xfId="0" applyNumberFormat="1" applyFont="1" applyFill="1" applyBorder="1" applyAlignment="1" applyProtection="1">
      <alignment horizontal="right"/>
      <protection locked="0"/>
    </xf>
    <xf numFmtId="220" fontId="0" fillId="33" borderId="10" xfId="0" applyNumberFormat="1" applyFont="1" applyFill="1" applyBorder="1" applyAlignment="1" applyProtection="1">
      <alignment horizontal="right"/>
      <protection locked="0"/>
    </xf>
    <xf numFmtId="216" fontId="0" fillId="33" borderId="10" xfId="0" applyNumberFormat="1" applyFont="1" applyFill="1" applyBorder="1" applyAlignment="1">
      <alignment horizontal="center"/>
    </xf>
    <xf numFmtId="216" fontId="0" fillId="33" borderId="10" xfId="0" applyNumberFormat="1" applyFont="1" applyFill="1" applyBorder="1" applyAlignment="1" applyProtection="1">
      <alignment/>
      <protection locked="0"/>
    </xf>
    <xf numFmtId="220" fontId="0" fillId="33" borderId="12" xfId="0" applyNumberFormat="1" applyFont="1" applyFill="1" applyBorder="1" applyAlignment="1" applyProtection="1">
      <alignment/>
      <protection locked="0"/>
    </xf>
    <xf numFmtId="220" fontId="0" fillId="33" borderId="0" xfId="0" applyNumberFormat="1" applyFont="1" applyFill="1" applyBorder="1" applyAlignment="1" applyProtection="1">
      <alignment horizontal="right"/>
      <protection locked="0"/>
    </xf>
    <xf numFmtId="216" fontId="0" fillId="33" borderId="10" xfId="0" applyNumberFormat="1" applyFont="1" applyFill="1" applyBorder="1" applyAlignment="1">
      <alignment/>
    </xf>
    <xf numFmtId="216" fontId="0" fillId="34" borderId="10" xfId="0" applyNumberFormat="1" applyFont="1" applyFill="1" applyBorder="1" applyAlignment="1">
      <alignment/>
    </xf>
    <xf numFmtId="2" fontId="0" fillId="34" borderId="10" xfId="0" applyNumberFormat="1" applyFont="1" applyFill="1" applyBorder="1" applyAlignment="1" applyProtection="1">
      <alignment horizontal="center"/>
      <protection locked="0"/>
    </xf>
    <xf numFmtId="2" fontId="0" fillId="34" borderId="12" xfId="0" applyNumberFormat="1" applyFont="1" applyFill="1" applyBorder="1" applyAlignment="1" applyProtection="1">
      <alignment horizontal="center"/>
      <protection locked="0"/>
    </xf>
    <xf numFmtId="220" fontId="0" fillId="33" borderId="14" xfId="0" applyNumberFormat="1" applyFont="1" applyFill="1" applyBorder="1" applyAlignment="1">
      <alignment horizontal="right"/>
    </xf>
    <xf numFmtId="220" fontId="0" fillId="33" borderId="15" xfId="0" applyNumberFormat="1" applyFont="1" applyFill="1" applyBorder="1" applyAlignment="1" applyProtection="1">
      <alignment horizontal="right"/>
      <protection locked="0"/>
    </xf>
    <xf numFmtId="220" fontId="0" fillId="33" borderId="17" xfId="0" applyNumberFormat="1" applyFont="1" applyFill="1" applyBorder="1" applyAlignment="1" applyProtection="1">
      <alignment horizontal="right"/>
      <protection locked="0"/>
    </xf>
    <xf numFmtId="220" fontId="0" fillId="33" borderId="14" xfId="0" applyNumberFormat="1" applyFont="1" applyFill="1" applyBorder="1" applyAlignment="1" applyProtection="1">
      <alignment horizontal="right"/>
      <protection locked="0"/>
    </xf>
    <xf numFmtId="216" fontId="0" fillId="33" borderId="14" xfId="0" applyNumberFormat="1" applyFont="1" applyFill="1" applyBorder="1" applyAlignment="1">
      <alignment horizontal="center"/>
    </xf>
    <xf numFmtId="216" fontId="0" fillId="33" borderId="14" xfId="0" applyNumberFormat="1" applyFont="1" applyFill="1" applyBorder="1" applyAlignment="1" applyProtection="1">
      <alignment/>
      <protection locked="0"/>
    </xf>
    <xf numFmtId="216" fontId="0" fillId="34" borderId="15" xfId="0" applyNumberFormat="1" applyFont="1" applyFill="1" applyBorder="1" applyAlignment="1">
      <alignment/>
    </xf>
    <xf numFmtId="220" fontId="0" fillId="33" borderId="15" xfId="0" applyNumberFormat="1" applyFont="1" applyFill="1" applyBorder="1" applyAlignment="1" applyProtection="1">
      <alignment/>
      <protection locked="0"/>
    </xf>
    <xf numFmtId="3" fontId="0" fillId="33" borderId="12" xfId="0" applyNumberFormat="1" applyFont="1" applyFill="1" applyBorder="1" applyAlignment="1" applyProtection="1">
      <alignment horizontal="right"/>
      <protection locked="0"/>
    </xf>
    <xf numFmtId="2" fontId="0" fillId="33" borderId="12" xfId="0" applyNumberFormat="1" applyFont="1" applyFill="1" applyBorder="1" applyAlignment="1" applyProtection="1">
      <alignment horizontal="center"/>
      <protection locked="0"/>
    </xf>
    <xf numFmtId="3" fontId="0" fillId="33" borderId="10" xfId="0" applyNumberFormat="1" applyFont="1" applyFill="1" applyBorder="1" applyAlignment="1" applyProtection="1">
      <alignment horizontal="right"/>
      <protection locked="0"/>
    </xf>
    <xf numFmtId="213" fontId="0" fillId="33" borderId="10" xfId="0" applyNumberFormat="1" applyFont="1" applyFill="1" applyBorder="1" applyAlignment="1" applyProtection="1">
      <alignment/>
      <protection locked="0"/>
    </xf>
    <xf numFmtId="3" fontId="0" fillId="33" borderId="12" xfId="0" applyNumberFormat="1" applyFont="1" applyFill="1" applyBorder="1" applyAlignment="1" applyProtection="1">
      <alignment horizontal="center"/>
      <protection locked="0"/>
    </xf>
    <xf numFmtId="213" fontId="0" fillId="33" borderId="12" xfId="0" applyNumberFormat="1" applyFont="1" applyFill="1" applyBorder="1" applyAlignment="1" applyProtection="1">
      <alignment/>
      <protection locked="0"/>
    </xf>
    <xf numFmtId="2" fontId="0" fillId="33" borderId="12" xfId="0" applyNumberFormat="1" applyFont="1" applyFill="1" applyBorder="1" applyAlignment="1" applyProtection="1">
      <alignment/>
      <protection locked="0"/>
    </xf>
    <xf numFmtId="9" fontId="0" fillId="33" borderId="10" xfId="0" applyNumberFormat="1" applyFont="1" applyFill="1" applyBorder="1" applyAlignment="1" applyProtection="1" quotePrefix="1">
      <alignment/>
      <protection locked="0"/>
    </xf>
    <xf numFmtId="0" fontId="0" fillId="33" borderId="0" xfId="0" applyNumberFormat="1" applyFont="1" applyFill="1" applyBorder="1" applyAlignment="1" applyProtection="1">
      <alignment/>
      <protection locked="0"/>
    </xf>
    <xf numFmtId="3" fontId="0" fillId="33" borderId="10" xfId="0" applyNumberFormat="1" applyFont="1" applyFill="1" applyBorder="1" applyAlignment="1" applyProtection="1">
      <alignment/>
      <protection locked="0"/>
    </xf>
    <xf numFmtId="2" fontId="0" fillId="33" borderId="10" xfId="0" applyNumberFormat="1" applyFont="1" applyFill="1" applyBorder="1" applyAlignment="1" applyProtection="1">
      <alignment horizontal="left"/>
      <protection locked="0"/>
    </xf>
    <xf numFmtId="2" fontId="0" fillId="33" borderId="10" xfId="0" applyNumberFormat="1" applyFont="1" applyFill="1" applyBorder="1" applyAlignment="1" applyProtection="1">
      <alignment horizontal="center"/>
      <protection locked="0"/>
    </xf>
    <xf numFmtId="3" fontId="0" fillId="33" borderId="12" xfId="0" applyNumberFormat="1" applyFont="1" applyFill="1" applyBorder="1" applyAlignment="1" applyProtection="1">
      <alignment/>
      <protection locked="0"/>
    </xf>
    <xf numFmtId="215" fontId="0" fillId="33" borderId="10" xfId="0" applyNumberFormat="1" applyFont="1" applyFill="1" applyBorder="1" applyAlignment="1" applyProtection="1">
      <alignment horizontal="right"/>
      <protection locked="0"/>
    </xf>
    <xf numFmtId="215" fontId="0" fillId="33" borderId="10" xfId="0" applyNumberFormat="1" applyFont="1" applyFill="1" applyBorder="1" applyAlignment="1" applyProtection="1">
      <alignment horizontal="center"/>
      <protection locked="0"/>
    </xf>
    <xf numFmtId="215" fontId="0" fillId="33" borderId="12" xfId="0" applyNumberFormat="1" applyFont="1" applyFill="1" applyBorder="1" applyAlignment="1" applyProtection="1">
      <alignment horizontal="right"/>
      <protection locked="0"/>
    </xf>
    <xf numFmtId="0" fontId="0" fillId="33" borderId="10" xfId="0" applyNumberFormat="1" applyFont="1" applyFill="1" applyBorder="1" applyAlignment="1" applyProtection="1">
      <alignment/>
      <protection locked="0"/>
    </xf>
    <xf numFmtId="2" fontId="0" fillId="33" borderId="10" xfId="0" applyNumberFormat="1" applyFont="1" applyFill="1" applyBorder="1" applyAlignment="1" applyProtection="1" quotePrefix="1">
      <alignment horizontal="left"/>
      <protection locked="0"/>
    </xf>
    <xf numFmtId="2" fontId="0" fillId="33" borderId="10" xfId="0" applyNumberFormat="1" applyFont="1" applyFill="1" applyBorder="1" applyAlignment="1" applyProtection="1">
      <alignment/>
      <protection locked="0"/>
    </xf>
    <xf numFmtId="215" fontId="0" fillId="33" borderId="20" xfId="0" applyNumberFormat="1" applyFont="1" applyFill="1" applyBorder="1" applyAlignment="1" applyProtection="1">
      <alignment horizontal="right"/>
      <protection locked="0"/>
    </xf>
    <xf numFmtId="215" fontId="0" fillId="33" borderId="22" xfId="0" applyNumberFormat="1" applyFont="1" applyFill="1" applyBorder="1" applyAlignment="1" applyProtection="1">
      <alignment horizontal="right"/>
      <protection locked="0"/>
    </xf>
    <xf numFmtId="2" fontId="0" fillId="33" borderId="0" xfId="0" applyNumberFormat="1" applyFont="1" applyFill="1" applyBorder="1" applyAlignment="1" applyProtection="1">
      <alignment/>
      <protection locked="0"/>
    </xf>
    <xf numFmtId="3" fontId="0" fillId="33" borderId="25" xfId="0" applyNumberFormat="1" applyFont="1" applyFill="1" applyBorder="1" applyAlignment="1" applyProtection="1">
      <alignment horizontal="right"/>
      <protection locked="0"/>
    </xf>
    <xf numFmtId="2" fontId="0" fillId="33" borderId="19" xfId="0" applyNumberFormat="1" applyFont="1" applyFill="1" applyBorder="1" applyAlignment="1" applyProtection="1">
      <alignment horizontal="center"/>
      <protection locked="0"/>
    </xf>
    <xf numFmtId="38" fontId="0" fillId="0" borderId="12" xfId="49" applyFont="1" applyBorder="1" applyAlignment="1">
      <alignment horizontal="right" vertical="center"/>
    </xf>
    <xf numFmtId="3" fontId="0" fillId="33" borderId="19" xfId="0" applyNumberFormat="1" applyFont="1" applyFill="1" applyBorder="1" applyAlignment="1" applyProtection="1">
      <alignment horizontal="right"/>
      <protection locked="0"/>
    </xf>
    <xf numFmtId="213" fontId="0" fillId="33" borderId="19" xfId="0" applyNumberFormat="1" applyFont="1" applyFill="1" applyBorder="1" applyAlignment="1" applyProtection="1">
      <alignment/>
      <protection locked="0"/>
    </xf>
    <xf numFmtId="213" fontId="0" fillId="33" borderId="25" xfId="0" applyNumberFormat="1" applyFont="1" applyFill="1" applyBorder="1" applyAlignment="1" applyProtection="1">
      <alignment/>
      <protection locked="0"/>
    </xf>
    <xf numFmtId="2" fontId="0" fillId="33" borderId="25" xfId="0" applyNumberFormat="1" applyFont="1" applyFill="1" applyBorder="1" applyAlignment="1" applyProtection="1">
      <alignment/>
      <protection locked="0"/>
    </xf>
    <xf numFmtId="9" fontId="0" fillId="33" borderId="19" xfId="0" applyNumberFormat="1" applyFont="1" applyFill="1" applyBorder="1" applyAlignment="1" applyProtection="1" quotePrefix="1">
      <alignment/>
      <protection locked="0"/>
    </xf>
    <xf numFmtId="0" fontId="0" fillId="33" borderId="40" xfId="0" applyNumberFormat="1" applyFont="1" applyFill="1" applyBorder="1" applyAlignment="1" applyProtection="1">
      <alignment/>
      <protection locked="0"/>
    </xf>
    <xf numFmtId="3" fontId="0" fillId="33" borderId="19" xfId="0" applyNumberFormat="1" applyFont="1" applyFill="1" applyBorder="1" applyAlignment="1" applyProtection="1">
      <alignment/>
      <protection locked="0"/>
    </xf>
    <xf numFmtId="2" fontId="0" fillId="33" borderId="19" xfId="0" applyNumberFormat="1" applyFont="1" applyFill="1" applyBorder="1" applyAlignment="1" applyProtection="1">
      <alignment horizontal="left"/>
      <protection locked="0"/>
    </xf>
    <xf numFmtId="3" fontId="0" fillId="33" borderId="25" xfId="0" applyNumberFormat="1" applyFont="1" applyFill="1" applyBorder="1" applyAlignment="1" applyProtection="1">
      <alignment/>
      <protection locked="0"/>
    </xf>
    <xf numFmtId="215" fontId="0" fillId="33" borderId="12" xfId="0" applyNumberFormat="1" applyFont="1" applyFill="1" applyBorder="1" applyAlignment="1" applyProtection="1">
      <alignment horizontal="center"/>
      <protection locked="0"/>
    </xf>
    <xf numFmtId="215" fontId="0" fillId="33" borderId="22" xfId="0" applyNumberFormat="1" applyFont="1" applyFill="1" applyBorder="1" applyAlignment="1" applyProtection="1">
      <alignment horizontal="center"/>
      <protection locked="0"/>
    </xf>
    <xf numFmtId="0" fontId="0" fillId="33" borderId="10" xfId="0" applyNumberFormat="1" applyFont="1" applyFill="1" applyBorder="1" applyAlignment="1" applyProtection="1">
      <alignment horizontal="left"/>
      <protection locked="0"/>
    </xf>
    <xf numFmtId="2" fontId="0" fillId="33" borderId="40" xfId="0" applyNumberFormat="1" applyFont="1" applyFill="1" applyBorder="1" applyAlignment="1" applyProtection="1">
      <alignment/>
      <protection locked="0"/>
    </xf>
    <xf numFmtId="2" fontId="0" fillId="33" borderId="19" xfId="0" applyNumberFormat="1" applyFont="1" applyFill="1" applyBorder="1" applyAlignment="1" applyProtection="1" quotePrefix="1">
      <alignment horizontal="left"/>
      <protection locked="0"/>
    </xf>
    <xf numFmtId="2" fontId="0" fillId="33" borderId="19" xfId="0" applyNumberFormat="1" applyFont="1" applyFill="1" applyBorder="1" applyAlignment="1" applyProtection="1">
      <alignment/>
      <protection locked="0"/>
    </xf>
    <xf numFmtId="3" fontId="0" fillId="33" borderId="10" xfId="0" applyNumberFormat="1" applyFont="1" applyFill="1" applyBorder="1" applyAlignment="1" applyProtection="1" quotePrefix="1">
      <alignment/>
      <protection locked="0"/>
    </xf>
    <xf numFmtId="2" fontId="0" fillId="33" borderId="19" xfId="0" applyNumberFormat="1" applyFont="1" applyFill="1" applyBorder="1" applyAlignment="1" applyProtection="1">
      <alignment wrapText="1"/>
      <protection locked="0"/>
    </xf>
    <xf numFmtId="9" fontId="0" fillId="33" borderId="0" xfId="0" applyNumberFormat="1" applyFont="1" applyFill="1" applyBorder="1" applyAlignment="1" applyProtection="1">
      <alignment/>
      <protection locked="0"/>
    </xf>
    <xf numFmtId="38" fontId="0" fillId="33" borderId="10" xfId="49" applyFont="1" applyFill="1" applyBorder="1" applyAlignment="1" applyProtection="1">
      <alignment/>
      <protection locked="0"/>
    </xf>
    <xf numFmtId="2" fontId="0" fillId="33" borderId="10" xfId="0" applyNumberFormat="1" applyFont="1" applyFill="1" applyBorder="1" applyAlignment="1" applyProtection="1">
      <alignment wrapText="1"/>
      <protection locked="0"/>
    </xf>
    <xf numFmtId="9" fontId="0" fillId="33" borderId="40" xfId="0" applyNumberFormat="1" applyFont="1" applyFill="1" applyBorder="1" applyAlignment="1" applyProtection="1">
      <alignment/>
      <protection locked="0"/>
    </xf>
    <xf numFmtId="216" fontId="0" fillId="33" borderId="10" xfId="0" applyNumberFormat="1" applyFont="1" applyFill="1" applyBorder="1" applyAlignment="1" applyProtection="1">
      <alignment horizontal="right"/>
      <protection locked="0"/>
    </xf>
    <xf numFmtId="213" fontId="0" fillId="33" borderId="22" xfId="0" applyNumberFormat="1" applyFont="1" applyFill="1" applyBorder="1" applyAlignment="1" applyProtection="1">
      <alignment/>
      <protection locked="0"/>
    </xf>
    <xf numFmtId="3" fontId="0" fillId="33" borderId="20" xfId="0" applyNumberFormat="1" applyFont="1" applyFill="1" applyBorder="1" applyAlignment="1" applyProtection="1">
      <alignment horizontal="right"/>
      <protection locked="0"/>
    </xf>
    <xf numFmtId="2" fontId="0" fillId="33" borderId="20" xfId="0" applyNumberFormat="1" applyFont="1" applyFill="1" applyBorder="1" applyAlignment="1" applyProtection="1">
      <alignment horizontal="left"/>
      <protection locked="0"/>
    </xf>
    <xf numFmtId="2" fontId="0" fillId="33" borderId="35" xfId="0" applyNumberFormat="1" applyFont="1" applyFill="1" applyBorder="1" applyAlignment="1" applyProtection="1">
      <alignment/>
      <protection locked="0"/>
    </xf>
    <xf numFmtId="3" fontId="0" fillId="33" borderId="20" xfId="0" applyNumberFormat="1" applyFont="1" applyFill="1" applyBorder="1" applyAlignment="1" applyProtection="1">
      <alignment/>
      <protection locked="0"/>
    </xf>
    <xf numFmtId="2" fontId="0" fillId="33" borderId="20" xfId="0" applyNumberFormat="1" applyFont="1" applyFill="1" applyBorder="1" applyAlignment="1" applyProtection="1">
      <alignment/>
      <protection locked="0"/>
    </xf>
    <xf numFmtId="3" fontId="0" fillId="33" borderId="22" xfId="0" applyNumberFormat="1" applyFont="1" applyFill="1" applyBorder="1" applyAlignment="1" applyProtection="1">
      <alignment/>
      <protection locked="0"/>
    </xf>
    <xf numFmtId="215" fontId="0" fillId="33" borderId="10" xfId="0" applyNumberFormat="1" applyFont="1" applyFill="1" applyBorder="1" applyAlignment="1" applyProtection="1">
      <alignment/>
      <protection locked="0"/>
    </xf>
    <xf numFmtId="215" fontId="0" fillId="33" borderId="12" xfId="0" applyNumberFormat="1" applyFont="1" applyFill="1" applyBorder="1" applyAlignment="1" applyProtection="1">
      <alignment/>
      <protection locked="0"/>
    </xf>
    <xf numFmtId="213" fontId="0" fillId="33" borderId="10" xfId="0" applyNumberFormat="1" applyFont="1" applyFill="1" applyBorder="1" applyAlignment="1" applyProtection="1">
      <alignment horizontal="center"/>
      <protection locked="0"/>
    </xf>
    <xf numFmtId="3" fontId="0" fillId="33" borderId="10" xfId="0" applyNumberFormat="1" applyFont="1" applyFill="1" applyBorder="1" applyAlignment="1" applyProtection="1">
      <alignment horizontal="center"/>
      <protection locked="0"/>
    </xf>
    <xf numFmtId="215" fontId="0" fillId="33" borderId="15" xfId="0" applyNumberFormat="1" applyFont="1" applyFill="1" applyBorder="1" applyAlignment="1" applyProtection="1">
      <alignment/>
      <protection locked="0"/>
    </xf>
    <xf numFmtId="213" fontId="0" fillId="33" borderId="15" xfId="0" applyNumberFormat="1" applyFont="1" applyFill="1" applyBorder="1" applyAlignment="1" applyProtection="1">
      <alignment/>
      <protection locked="0"/>
    </xf>
    <xf numFmtId="213" fontId="0" fillId="33" borderId="14" xfId="0" applyNumberFormat="1" applyFont="1" applyFill="1" applyBorder="1" applyAlignment="1" applyProtection="1">
      <alignment/>
      <protection locked="0"/>
    </xf>
    <xf numFmtId="3" fontId="0" fillId="33" borderId="14" xfId="0" applyNumberFormat="1" applyFont="1" applyFill="1" applyBorder="1" applyAlignment="1" applyProtection="1">
      <alignment horizontal="center"/>
      <protection locked="0"/>
    </xf>
    <xf numFmtId="3" fontId="0" fillId="33" borderId="14" xfId="0" applyNumberFormat="1" applyFont="1" applyFill="1" applyBorder="1" applyAlignment="1" applyProtection="1">
      <alignment/>
      <protection locked="0"/>
    </xf>
    <xf numFmtId="2" fontId="0" fillId="33" borderId="14" xfId="0" applyNumberFormat="1" applyFont="1" applyFill="1" applyBorder="1" applyAlignment="1" applyProtection="1">
      <alignment/>
      <protection locked="0"/>
    </xf>
    <xf numFmtId="2" fontId="0" fillId="33" borderId="17" xfId="0" applyNumberFormat="1" applyFont="1" applyFill="1" applyBorder="1" applyAlignment="1" applyProtection="1">
      <alignment/>
      <protection locked="0"/>
    </xf>
    <xf numFmtId="2" fontId="0" fillId="33" borderId="14" xfId="0" applyNumberFormat="1" applyFont="1" applyFill="1" applyBorder="1" applyAlignment="1" applyProtection="1">
      <alignment wrapText="1"/>
      <protection locked="0"/>
    </xf>
    <xf numFmtId="3" fontId="0" fillId="33" borderId="15" xfId="0" applyNumberFormat="1" applyFont="1" applyFill="1" applyBorder="1" applyAlignment="1" applyProtection="1">
      <alignment/>
      <protection locked="0"/>
    </xf>
    <xf numFmtId="214" fontId="0" fillId="0" borderId="0" xfId="0" applyNumberFormat="1"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33" borderId="0" xfId="0" applyFont="1" applyFill="1" applyBorder="1" applyAlignment="1">
      <alignment/>
    </xf>
    <xf numFmtId="38" fontId="10" fillId="0" borderId="0" xfId="0" applyNumberFormat="1" applyFont="1" applyFill="1" applyBorder="1" applyAlignment="1">
      <alignment/>
    </xf>
    <xf numFmtId="0" fontId="0" fillId="0" borderId="0" xfId="0" applyNumberFormat="1" applyBorder="1" applyAlignment="1" applyProtection="1">
      <alignment horizontal="centerContinuous" shrinkToFit="1"/>
      <protection locked="0"/>
    </xf>
    <xf numFmtId="38" fontId="10" fillId="0" borderId="0" xfId="49" applyFont="1" applyFill="1" applyBorder="1" applyAlignment="1" applyProtection="1">
      <alignment/>
      <protection locked="0"/>
    </xf>
    <xf numFmtId="38" fontId="10" fillId="0" borderId="0" xfId="49" applyFont="1" applyFill="1" applyBorder="1" applyAlignment="1">
      <alignment/>
    </xf>
    <xf numFmtId="38" fontId="10" fillId="0" borderId="0" xfId="49" applyFont="1" applyFill="1" applyBorder="1" applyAlignment="1" applyProtection="1">
      <alignment horizontal="right"/>
      <protection locked="0"/>
    </xf>
    <xf numFmtId="38" fontId="10" fillId="0" borderId="0" xfId="49" applyFont="1" applyBorder="1" applyAlignment="1">
      <alignment/>
    </xf>
    <xf numFmtId="38" fontId="0" fillId="0" borderId="0" xfId="49" applyFont="1" applyFill="1" applyBorder="1" applyAlignment="1" applyProtection="1">
      <alignment/>
      <protection locked="0"/>
    </xf>
    <xf numFmtId="38" fontId="0" fillId="0" borderId="0" xfId="49" applyFont="1" applyFill="1" applyBorder="1" applyAlignment="1" applyProtection="1">
      <alignment horizontal="center"/>
      <protection locked="0"/>
    </xf>
    <xf numFmtId="3" fontId="5" fillId="0" borderId="10" xfId="0" applyNumberFormat="1" applyFont="1" applyBorder="1" applyAlignment="1" applyProtection="1">
      <alignment horizontal="right"/>
      <protection locked="0"/>
    </xf>
    <xf numFmtId="3" fontId="5" fillId="0" borderId="10" xfId="0" applyNumberFormat="1" applyFont="1" applyBorder="1" applyAlignment="1" applyProtection="1">
      <alignment/>
      <protection locked="0"/>
    </xf>
    <xf numFmtId="3" fontId="5" fillId="0" borderId="12" xfId="0" applyNumberFormat="1" applyFont="1" applyBorder="1" applyAlignment="1" applyProtection="1">
      <alignment/>
      <protection locked="0"/>
    </xf>
    <xf numFmtId="3" fontId="0" fillId="0" borderId="10" xfId="0" applyNumberFormat="1" applyFont="1" applyBorder="1" applyAlignment="1" applyProtection="1">
      <alignment/>
      <protection locked="0"/>
    </xf>
    <xf numFmtId="3" fontId="0" fillId="0" borderId="12" xfId="0" applyNumberFormat="1" applyFont="1" applyBorder="1" applyAlignment="1" applyProtection="1">
      <alignment/>
      <protection locked="0"/>
    </xf>
    <xf numFmtId="3" fontId="0" fillId="0" borderId="10" xfId="0" applyNumberFormat="1" applyFont="1" applyBorder="1" applyAlignment="1" applyProtection="1">
      <alignment horizontal="right"/>
      <protection locked="0"/>
    </xf>
    <xf numFmtId="3" fontId="0" fillId="0" borderId="22" xfId="0" applyNumberFormat="1" applyFont="1" applyBorder="1" applyAlignment="1" applyProtection="1">
      <alignment/>
      <protection locked="0"/>
    </xf>
    <xf numFmtId="3" fontId="0" fillId="0" borderId="20" xfId="0" applyNumberFormat="1" applyFont="1" applyBorder="1" applyAlignment="1" applyProtection="1">
      <alignment/>
      <protection locked="0"/>
    </xf>
    <xf numFmtId="0" fontId="20" fillId="0" borderId="0" xfId="0" applyFont="1" applyBorder="1" applyAlignment="1" applyProtection="1">
      <alignment/>
      <protection locked="0"/>
    </xf>
    <xf numFmtId="0" fontId="20" fillId="0" borderId="0" xfId="0" applyFont="1" applyBorder="1" applyAlignment="1" applyProtection="1">
      <alignment/>
      <protection locked="0"/>
    </xf>
    <xf numFmtId="0" fontId="20" fillId="0" borderId="0" xfId="0" applyFont="1" applyBorder="1" applyAlignment="1" applyProtection="1">
      <alignment horizontal="center"/>
      <protection locked="0"/>
    </xf>
    <xf numFmtId="3" fontId="21" fillId="0" borderId="0" xfId="0" applyNumberFormat="1" applyFont="1" applyBorder="1" applyAlignment="1" applyProtection="1">
      <alignment/>
      <protection locked="0"/>
    </xf>
    <xf numFmtId="3" fontId="0" fillId="0" borderId="14" xfId="0" applyNumberFormat="1" applyFont="1" applyBorder="1" applyAlignment="1" applyProtection="1">
      <alignment/>
      <protection locked="0"/>
    </xf>
    <xf numFmtId="3" fontId="23" fillId="0" borderId="0" xfId="0" applyNumberFormat="1" applyFont="1" applyBorder="1" applyAlignment="1" applyProtection="1">
      <alignment/>
      <protection locked="0"/>
    </xf>
    <xf numFmtId="0" fontId="22" fillId="0" borderId="10" xfId="0" applyFont="1" applyBorder="1" applyAlignment="1" applyProtection="1">
      <alignment horizontal="center"/>
      <protection locked="0"/>
    </xf>
    <xf numFmtId="3" fontId="5" fillId="33" borderId="10" xfId="0" applyNumberFormat="1" applyFont="1" applyFill="1" applyBorder="1" applyAlignment="1" applyProtection="1">
      <alignment horizontal="right"/>
      <protection locked="0"/>
    </xf>
    <xf numFmtId="0" fontId="20" fillId="0" borderId="10" xfId="0" applyFont="1" applyBorder="1" applyAlignment="1" applyProtection="1" quotePrefix="1">
      <alignment horizontal="center"/>
      <protection locked="0"/>
    </xf>
    <xf numFmtId="0" fontId="23" fillId="0" borderId="19" xfId="0" applyFont="1" applyBorder="1" applyAlignment="1" applyProtection="1">
      <alignment horizontal="center"/>
      <protection locked="0"/>
    </xf>
    <xf numFmtId="3" fontId="23" fillId="0" borderId="25" xfId="0" applyNumberFormat="1" applyFont="1" applyBorder="1" applyAlignment="1" applyProtection="1">
      <alignment/>
      <protection locked="0"/>
    </xf>
    <xf numFmtId="3" fontId="23" fillId="0" borderId="10" xfId="0" applyNumberFormat="1" applyFont="1" applyBorder="1" applyAlignment="1" applyProtection="1">
      <alignment/>
      <protection locked="0"/>
    </xf>
    <xf numFmtId="3" fontId="23" fillId="0" borderId="19" xfId="0" applyNumberFormat="1" applyFont="1" applyBorder="1" applyAlignment="1" applyProtection="1">
      <alignment/>
      <protection locked="0"/>
    </xf>
    <xf numFmtId="3" fontId="20" fillId="0" borderId="12" xfId="0" applyNumberFormat="1" applyFont="1" applyBorder="1" applyAlignment="1" applyProtection="1">
      <alignment horizontal="right"/>
      <protection locked="0"/>
    </xf>
    <xf numFmtId="3" fontId="20" fillId="0" borderId="25" xfId="0" applyNumberFormat="1" applyFont="1" applyBorder="1" applyAlignment="1" applyProtection="1">
      <alignment/>
      <protection locked="0"/>
    </xf>
    <xf numFmtId="3" fontId="20" fillId="0" borderId="19" xfId="0" applyNumberFormat="1" applyFont="1" applyBorder="1" applyAlignment="1" applyProtection="1">
      <alignment/>
      <protection locked="0"/>
    </xf>
    <xf numFmtId="3" fontId="20" fillId="0" borderId="15" xfId="0" applyNumberFormat="1" applyFont="1" applyBorder="1" applyAlignment="1" applyProtection="1">
      <alignment/>
      <protection locked="0"/>
    </xf>
    <xf numFmtId="3" fontId="20" fillId="0" borderId="14" xfId="0" applyNumberFormat="1" applyFont="1" applyBorder="1" applyAlignment="1" applyProtection="1">
      <alignment/>
      <protection locked="0"/>
    </xf>
    <xf numFmtId="0" fontId="20" fillId="0" borderId="0" xfId="0" applyNumberFormat="1" applyFont="1" applyBorder="1" applyAlignment="1" applyProtection="1">
      <alignment/>
      <protection locked="0"/>
    </xf>
    <xf numFmtId="0" fontId="20" fillId="0" borderId="0" xfId="0" applyNumberFormat="1" applyFont="1" applyBorder="1" applyAlignment="1" applyProtection="1">
      <alignment horizontal="center"/>
      <protection locked="0"/>
    </xf>
    <xf numFmtId="3" fontId="5" fillId="0" borderId="19" xfId="0" applyNumberFormat="1" applyFont="1" applyBorder="1" applyAlignment="1" applyProtection="1">
      <alignment/>
      <protection locked="0"/>
    </xf>
    <xf numFmtId="2" fontId="5" fillId="0" borderId="12" xfId="0" applyNumberFormat="1" applyFont="1" applyBorder="1" applyAlignment="1" applyProtection="1">
      <alignment/>
      <protection locked="0"/>
    </xf>
    <xf numFmtId="2" fontId="0" fillId="0" borderId="12" xfId="0" applyNumberFormat="1" applyFont="1" applyBorder="1" applyAlignment="1" applyProtection="1">
      <alignment/>
      <protection locked="0"/>
    </xf>
    <xf numFmtId="0" fontId="5" fillId="0" borderId="0" xfId="0" applyFont="1" applyFill="1" applyBorder="1" applyAlignment="1">
      <alignment/>
    </xf>
    <xf numFmtId="0" fontId="5" fillId="0" borderId="0" xfId="0" applyFont="1" applyBorder="1" applyAlignment="1">
      <alignment/>
    </xf>
    <xf numFmtId="3" fontId="9" fillId="0" borderId="0" xfId="0" applyNumberFormat="1" applyFont="1" applyBorder="1" applyAlignment="1" applyProtection="1">
      <alignment/>
      <protection locked="0"/>
    </xf>
    <xf numFmtId="3" fontId="10" fillId="0" borderId="0" xfId="0" applyNumberFormat="1" applyFont="1" applyBorder="1" applyAlignment="1" applyProtection="1">
      <alignment/>
      <protection locked="0"/>
    </xf>
    <xf numFmtId="3" fontId="0" fillId="0" borderId="0" xfId="0" applyNumberFormat="1" applyBorder="1" applyAlignment="1" applyProtection="1">
      <alignment horizontal="center"/>
      <protection locked="0"/>
    </xf>
    <xf numFmtId="229" fontId="29" fillId="0" borderId="0" xfId="0" applyNumberFormat="1" applyFont="1" applyFill="1" applyBorder="1" applyAlignment="1" applyProtection="1">
      <alignment horizontal="right"/>
      <protection locked="0"/>
    </xf>
    <xf numFmtId="229" fontId="0" fillId="0" borderId="0" xfId="0" applyNumberFormat="1" applyFill="1" applyBorder="1" applyAlignment="1" applyProtection="1">
      <alignment/>
      <protection locked="0"/>
    </xf>
    <xf numFmtId="3" fontId="0" fillId="0" borderId="0" xfId="0" applyNumberFormat="1" applyBorder="1" applyAlignment="1" applyProtection="1">
      <alignment horizontal="center" shrinkToFit="1"/>
      <protection locked="0"/>
    </xf>
    <xf numFmtId="3" fontId="0" fillId="0" borderId="0" xfId="0" applyNumberFormat="1" applyBorder="1" applyAlignment="1" applyProtection="1">
      <alignment horizontal="distributed" shrinkToFit="1"/>
      <protection locked="0"/>
    </xf>
    <xf numFmtId="3" fontId="29" fillId="0" borderId="0" xfId="0" applyNumberFormat="1" applyFont="1" applyFill="1" applyBorder="1" applyAlignment="1" applyProtection="1">
      <alignment horizontal="right"/>
      <protection locked="0"/>
    </xf>
    <xf numFmtId="3" fontId="5" fillId="33" borderId="19" xfId="64" applyNumberFormat="1" applyFont="1" applyFill="1" applyBorder="1" applyProtection="1">
      <alignment vertical="center"/>
      <protection locked="0"/>
    </xf>
    <xf numFmtId="3" fontId="5" fillId="33" borderId="25" xfId="64" applyNumberFormat="1" applyFont="1" applyFill="1" applyBorder="1" applyProtection="1">
      <alignment vertical="center"/>
      <protection locked="0"/>
    </xf>
    <xf numFmtId="3" fontId="0" fillId="33" borderId="20" xfId="64" applyNumberFormat="1" applyFont="1" applyFill="1" applyBorder="1" applyProtection="1">
      <alignment vertical="center"/>
      <protection locked="0"/>
    </xf>
    <xf numFmtId="3" fontId="26" fillId="0" borderId="10" xfId="64" applyNumberFormat="1" applyFont="1" applyBorder="1">
      <alignment vertical="center"/>
      <protection/>
    </xf>
    <xf numFmtId="3" fontId="26" fillId="0" borderId="20" xfId="64" applyNumberFormat="1" applyFont="1" applyBorder="1">
      <alignment vertical="center"/>
      <protection/>
    </xf>
    <xf numFmtId="0" fontId="14" fillId="0" borderId="0" xfId="64" applyBorder="1" applyAlignment="1">
      <alignment/>
      <protection/>
    </xf>
    <xf numFmtId="0" fontId="0" fillId="0" borderId="0" xfId="64" applyNumberFormat="1" applyFont="1" applyBorder="1" applyAlignment="1" applyProtection="1" quotePrefix="1">
      <alignment horizontal="center"/>
      <protection locked="0"/>
    </xf>
    <xf numFmtId="0" fontId="31" fillId="0" borderId="10" xfId="64" applyNumberFormat="1" applyFont="1" applyBorder="1" applyAlignment="1" applyProtection="1">
      <alignment horizontal="center"/>
      <protection locked="0"/>
    </xf>
    <xf numFmtId="3" fontId="5" fillId="0" borderId="19" xfId="64" applyNumberFormat="1" applyFont="1" applyFill="1" applyBorder="1" applyProtection="1">
      <alignment vertical="center"/>
      <protection locked="0"/>
    </xf>
    <xf numFmtId="3" fontId="0" fillId="0" borderId="10" xfId="64" applyNumberFormat="1" applyFont="1" applyFill="1" applyBorder="1" applyProtection="1">
      <alignment vertical="center"/>
      <protection locked="0"/>
    </xf>
    <xf numFmtId="3" fontId="26" fillId="0" borderId="14" xfId="64" applyNumberFormat="1" applyFont="1" applyBorder="1">
      <alignment vertical="center"/>
      <protection/>
    </xf>
    <xf numFmtId="0" fontId="26" fillId="0" borderId="0" xfId="64" applyNumberFormat="1" applyFont="1" applyBorder="1" applyAlignment="1" applyProtection="1">
      <alignment horizontal="center"/>
      <protection locked="0"/>
    </xf>
    <xf numFmtId="0" fontId="26" fillId="0" borderId="0" xfId="64" applyNumberFormat="1" applyFont="1" applyBorder="1" applyProtection="1">
      <alignment vertical="center"/>
      <protection locked="0"/>
    </xf>
    <xf numFmtId="3" fontId="26" fillId="0" borderId="0" xfId="64" applyNumberFormat="1" applyFont="1" applyBorder="1" applyProtection="1">
      <alignment vertical="center"/>
      <protection locked="0"/>
    </xf>
    <xf numFmtId="3" fontId="20" fillId="0" borderId="0" xfId="64" applyNumberFormat="1" applyFont="1" applyBorder="1" applyProtection="1">
      <alignment vertical="center"/>
      <protection locked="0"/>
    </xf>
    <xf numFmtId="0" fontId="9" fillId="0" borderId="10" xfId="64" applyNumberFormat="1" applyFont="1" applyBorder="1" applyAlignment="1" applyProtection="1">
      <alignment horizontal="center"/>
      <protection locked="0"/>
    </xf>
    <xf numFmtId="3" fontId="5" fillId="0" borderId="19" xfId="64" applyNumberFormat="1" applyFont="1" applyBorder="1" applyProtection="1">
      <alignment vertical="center"/>
      <protection locked="0"/>
    </xf>
    <xf numFmtId="3" fontId="5" fillId="0" borderId="46" xfId="64" applyNumberFormat="1" applyFont="1" applyBorder="1" applyProtection="1">
      <alignment vertical="center"/>
      <protection locked="0"/>
    </xf>
    <xf numFmtId="2" fontId="5" fillId="0" borderId="19" xfId="64" applyNumberFormat="1" applyFont="1" applyBorder="1" applyProtection="1">
      <alignment vertical="center"/>
      <protection locked="0"/>
    </xf>
    <xf numFmtId="3" fontId="5" fillId="0" borderId="203" xfId="64" applyNumberFormat="1" applyFont="1" applyBorder="1" applyProtection="1">
      <alignment vertical="center"/>
      <protection locked="0"/>
    </xf>
    <xf numFmtId="2" fontId="0" fillId="0" borderId="31" xfId="64" applyNumberFormat="1" applyFont="1" applyBorder="1" applyProtection="1">
      <alignment vertical="center"/>
      <protection locked="0"/>
    </xf>
    <xf numFmtId="0" fontId="0" fillId="0" borderId="34" xfId="64" applyNumberFormat="1" applyFont="1" applyBorder="1" applyProtection="1">
      <alignment vertical="center"/>
      <protection locked="0"/>
    </xf>
    <xf numFmtId="3" fontId="0" fillId="0" borderId="31" xfId="64" applyNumberFormat="1" applyFont="1" applyBorder="1" applyProtection="1">
      <alignment vertical="center"/>
      <protection locked="0"/>
    </xf>
    <xf numFmtId="2" fontId="0" fillId="0" borderId="204" xfId="64" applyNumberFormat="1" applyFont="1" applyBorder="1" applyProtection="1">
      <alignment vertical="center"/>
      <protection locked="0"/>
    </xf>
    <xf numFmtId="3" fontId="0" fillId="0" borderId="19" xfId="64" applyNumberFormat="1" applyFont="1" applyBorder="1" applyProtection="1">
      <alignment vertical="center"/>
      <protection locked="0"/>
    </xf>
    <xf numFmtId="0" fontId="0" fillId="0" borderId="46" xfId="64" applyNumberFormat="1" applyFont="1" applyBorder="1" applyProtection="1">
      <alignment vertical="center"/>
      <protection locked="0"/>
    </xf>
    <xf numFmtId="2" fontId="0" fillId="0" borderId="205" xfId="64" applyNumberFormat="1" applyFont="1" applyBorder="1" applyProtection="1">
      <alignment vertical="center"/>
      <protection locked="0"/>
    </xf>
    <xf numFmtId="3" fontId="0" fillId="0" borderId="46" xfId="64" applyNumberFormat="1" applyFont="1" applyBorder="1" applyProtection="1">
      <alignment vertical="center"/>
      <protection locked="0"/>
    </xf>
    <xf numFmtId="0" fontId="0" fillId="0" borderId="203" xfId="64" applyNumberFormat="1" applyFont="1" applyBorder="1" applyProtection="1">
      <alignment vertical="center"/>
      <protection locked="0"/>
    </xf>
    <xf numFmtId="3" fontId="0" fillId="0" borderId="203" xfId="64" applyNumberFormat="1" applyFont="1" applyBorder="1" applyProtection="1">
      <alignment vertical="center"/>
      <protection locked="0"/>
    </xf>
    <xf numFmtId="3" fontId="0" fillId="0" borderId="14" xfId="64" applyNumberFormat="1" applyFont="1" applyBorder="1" applyProtection="1">
      <alignment vertical="center"/>
      <protection locked="0"/>
    </xf>
    <xf numFmtId="0" fontId="0" fillId="0" borderId="38" xfId="64" applyNumberFormat="1" applyFont="1" applyBorder="1" applyProtection="1">
      <alignment vertical="center"/>
      <protection locked="0"/>
    </xf>
    <xf numFmtId="2" fontId="0" fillId="0" borderId="14" xfId="64" applyNumberFormat="1" applyFont="1" applyBorder="1" applyProtection="1">
      <alignment vertical="center"/>
      <protection locked="0"/>
    </xf>
    <xf numFmtId="3" fontId="0" fillId="0" borderId="38" xfId="64" applyNumberFormat="1" applyFont="1" applyBorder="1" applyProtection="1">
      <alignment vertical="center"/>
      <protection locked="0"/>
    </xf>
    <xf numFmtId="0" fontId="0" fillId="0" borderId="26" xfId="64" applyNumberFormat="1" applyFont="1" applyBorder="1" applyProtection="1">
      <alignment vertical="center"/>
      <protection locked="0"/>
    </xf>
    <xf numFmtId="0" fontId="0" fillId="0" borderId="34" xfId="64" applyFont="1" applyBorder="1">
      <alignment vertical="center"/>
      <protection/>
    </xf>
    <xf numFmtId="0" fontId="0" fillId="0" borderId="167" xfId="64" applyFont="1" applyBorder="1">
      <alignment vertical="center"/>
      <protection/>
    </xf>
    <xf numFmtId="0" fontId="10" fillId="0" borderId="10" xfId="64" applyNumberFormat="1" applyFont="1" applyBorder="1" applyAlignment="1" applyProtection="1">
      <alignment horizontal="center" shrinkToFit="1"/>
      <protection locked="0"/>
    </xf>
    <xf numFmtId="0" fontId="9" fillId="0" borderId="10" xfId="64" applyNumberFormat="1" applyFont="1" applyBorder="1" applyAlignment="1" applyProtection="1">
      <alignment horizontal="right"/>
      <protection locked="0"/>
    </xf>
    <xf numFmtId="0" fontId="0" fillId="0" borderId="0" xfId="64" applyFont="1" applyFill="1" applyBorder="1">
      <alignment vertical="center"/>
      <protection/>
    </xf>
    <xf numFmtId="0" fontId="0" fillId="0" borderId="0" xfId="64" applyNumberFormat="1" applyFont="1" applyBorder="1" applyAlignment="1" applyProtection="1">
      <alignment/>
      <protection locked="0"/>
    </xf>
    <xf numFmtId="3" fontId="0" fillId="0" borderId="0" xfId="64" applyNumberFormat="1" applyFont="1" applyFill="1" applyBorder="1" applyProtection="1">
      <alignment vertical="center"/>
      <protection locked="0"/>
    </xf>
    <xf numFmtId="3" fontId="0" fillId="36" borderId="0" xfId="64" applyNumberFormat="1" applyFont="1" applyFill="1" applyBorder="1" applyProtection="1">
      <alignment vertical="center"/>
      <protection locked="0"/>
    </xf>
    <xf numFmtId="0" fontId="14" fillId="36" borderId="0" xfId="64" applyFill="1" applyBorder="1">
      <alignment vertical="center"/>
      <protection/>
    </xf>
    <xf numFmtId="0" fontId="0" fillId="0" borderId="0" xfId="64" applyNumberFormat="1" applyFont="1" applyBorder="1" applyAlignment="1" applyProtection="1">
      <alignment horizontal="center" shrinkToFit="1"/>
      <protection locked="0"/>
    </xf>
    <xf numFmtId="3" fontId="0" fillId="0" borderId="0" xfId="64" applyNumberFormat="1" applyFont="1" applyFill="1" applyBorder="1" applyAlignment="1" applyProtection="1">
      <alignment horizontal="center"/>
      <protection locked="0"/>
    </xf>
    <xf numFmtId="3" fontId="0" fillId="0" borderId="0" xfId="64" applyNumberFormat="1" applyFont="1" applyBorder="1" applyAlignment="1" applyProtection="1">
      <alignment shrinkToFit="1"/>
      <protection locked="0"/>
    </xf>
    <xf numFmtId="3" fontId="9" fillId="0" borderId="0" xfId="64" applyNumberFormat="1" applyFont="1" applyBorder="1" applyProtection="1">
      <alignment vertical="center"/>
      <protection locked="0"/>
    </xf>
    <xf numFmtId="3" fontId="9" fillId="0" borderId="0" xfId="64" applyNumberFormat="1" applyFont="1" applyFill="1" applyBorder="1" applyProtection="1">
      <alignment vertical="center"/>
      <protection locked="0"/>
    </xf>
    <xf numFmtId="0" fontId="5" fillId="35" borderId="0" xfId="64" applyNumberFormat="1" applyFont="1" applyFill="1" applyBorder="1" applyAlignment="1" applyProtection="1">
      <alignment horizontal="center"/>
      <protection locked="0"/>
    </xf>
    <xf numFmtId="3" fontId="9" fillId="35" borderId="0" xfId="64" applyNumberFormat="1" applyFont="1" applyFill="1" applyBorder="1" applyProtection="1">
      <alignment vertical="center"/>
      <protection locked="0"/>
    </xf>
    <xf numFmtId="3" fontId="10" fillId="0" borderId="0" xfId="64" applyNumberFormat="1" applyFont="1" applyFill="1" applyBorder="1" applyProtection="1">
      <alignment vertical="center"/>
      <protection locked="0"/>
    </xf>
    <xf numFmtId="0" fontId="0" fillId="35" borderId="0" xfId="64" applyNumberFormat="1" applyFont="1" applyFill="1" applyBorder="1" applyAlignment="1" applyProtection="1">
      <alignment horizontal="center"/>
      <protection locked="0"/>
    </xf>
    <xf numFmtId="3" fontId="10" fillId="35" borderId="0" xfId="64" applyNumberFormat="1" applyFont="1" applyFill="1" applyBorder="1" applyProtection="1">
      <alignment vertical="center"/>
      <protection locked="0"/>
    </xf>
    <xf numFmtId="215" fontId="0" fillId="0" borderId="0" xfId="64" applyNumberFormat="1" applyFont="1" applyBorder="1">
      <alignment vertical="center"/>
      <protection/>
    </xf>
    <xf numFmtId="0" fontId="10" fillId="35" borderId="0" xfId="64" applyNumberFormat="1" applyFont="1" applyFill="1" applyBorder="1" applyProtection="1">
      <alignment vertical="center"/>
      <protection locked="0"/>
    </xf>
    <xf numFmtId="3" fontId="0" fillId="0" borderId="11" xfId="0" applyNumberFormat="1" applyFont="1" applyFill="1" applyBorder="1" applyAlignment="1" applyProtection="1">
      <alignment horizontal="center"/>
      <protection locked="0"/>
    </xf>
    <xf numFmtId="3" fontId="0" fillId="0" borderId="10" xfId="0" applyNumberFormat="1" applyFont="1" applyFill="1" applyBorder="1" applyAlignment="1" applyProtection="1">
      <alignment horizontal="center"/>
      <protection locked="0"/>
    </xf>
    <xf numFmtId="3" fontId="0" fillId="34" borderId="10" xfId="0" applyNumberFormat="1" applyFont="1" applyFill="1" applyBorder="1" applyAlignment="1" applyProtection="1">
      <alignment horizontal="center"/>
      <protection locked="0"/>
    </xf>
    <xf numFmtId="3" fontId="0" fillId="0" borderId="12" xfId="0" applyNumberFormat="1" applyFont="1" applyFill="1" applyBorder="1" applyAlignment="1" applyProtection="1">
      <alignment horizontal="center"/>
      <protection locked="0"/>
    </xf>
    <xf numFmtId="3" fontId="0" fillId="0" borderId="10" xfId="0" applyNumberFormat="1" applyFont="1" applyFill="1" applyBorder="1" applyAlignment="1" applyProtection="1">
      <alignment horizontal="center" vertical="center"/>
      <protection locked="0"/>
    </xf>
    <xf numFmtId="3" fontId="0" fillId="0" borderId="19" xfId="0" applyNumberFormat="1" applyFont="1" applyFill="1" applyBorder="1" applyAlignment="1" applyProtection="1">
      <alignment horizontal="center"/>
      <protection locked="0"/>
    </xf>
    <xf numFmtId="0" fontId="0" fillId="0" borderId="15" xfId="0" applyNumberFormat="1" applyFont="1" applyFill="1" applyBorder="1" applyAlignment="1" applyProtection="1">
      <alignment horizontal="center" vertical="center"/>
      <protection locked="0"/>
    </xf>
    <xf numFmtId="38" fontId="0" fillId="0" borderId="16" xfId="0" applyNumberFormat="1" applyFont="1" applyBorder="1" applyAlignment="1">
      <alignment/>
    </xf>
    <xf numFmtId="0" fontId="0" fillId="0" borderId="16" xfId="0" applyFont="1" applyBorder="1" applyAlignment="1">
      <alignment/>
    </xf>
    <xf numFmtId="38" fontId="0" fillId="0" borderId="16" xfId="53" applyFont="1" applyBorder="1" applyAlignment="1">
      <alignment/>
    </xf>
    <xf numFmtId="38" fontId="0" fillId="0" borderId="12" xfId="53" applyFont="1" applyBorder="1" applyAlignment="1">
      <alignment/>
    </xf>
    <xf numFmtId="4" fontId="0" fillId="0" borderId="12" xfId="0" applyNumberFormat="1" applyFont="1" applyBorder="1" applyAlignment="1">
      <alignment/>
    </xf>
    <xf numFmtId="2" fontId="0" fillId="0" borderId="12" xfId="0" applyNumberFormat="1" applyFont="1" applyBorder="1" applyAlignment="1">
      <alignment/>
    </xf>
    <xf numFmtId="0" fontId="0" fillId="0" borderId="12" xfId="0" applyFont="1" applyBorder="1" applyAlignment="1">
      <alignment horizontal="center"/>
    </xf>
    <xf numFmtId="38" fontId="0" fillId="0" borderId="12" xfId="53" applyFont="1" applyBorder="1" applyAlignment="1">
      <alignment horizontal="center"/>
    </xf>
    <xf numFmtId="2" fontId="0" fillId="0" borderId="12" xfId="53" applyNumberFormat="1" applyFont="1" applyBorder="1" applyAlignment="1">
      <alignment/>
    </xf>
    <xf numFmtId="2" fontId="0" fillId="0" borderId="12" xfId="53" applyNumberFormat="1" applyFont="1" applyBorder="1" applyAlignment="1">
      <alignment horizontal="center"/>
    </xf>
    <xf numFmtId="38" fontId="0" fillId="0" borderId="15" xfId="53" applyFont="1" applyBorder="1" applyAlignment="1">
      <alignment horizontal="center"/>
    </xf>
    <xf numFmtId="2" fontId="0" fillId="0" borderId="15" xfId="53" applyNumberFormat="1" applyFont="1" applyBorder="1" applyAlignment="1">
      <alignment horizontal="center"/>
    </xf>
    <xf numFmtId="38" fontId="0" fillId="0" borderId="15" xfId="53" applyFont="1" applyBorder="1" applyAlignment="1">
      <alignment/>
    </xf>
    <xf numFmtId="0" fontId="0" fillId="33" borderId="16" xfId="0" applyFont="1" applyFill="1" applyBorder="1" applyAlignment="1">
      <alignment/>
    </xf>
    <xf numFmtId="38" fontId="0" fillId="33" borderId="16" xfId="53" applyFont="1" applyFill="1" applyBorder="1" applyAlignment="1">
      <alignment/>
    </xf>
    <xf numFmtId="38" fontId="0" fillId="33" borderId="12" xfId="53" applyFont="1" applyFill="1" applyBorder="1" applyAlignment="1">
      <alignment/>
    </xf>
    <xf numFmtId="4" fontId="0" fillId="33" borderId="12" xfId="0" applyNumberFormat="1" applyFont="1" applyFill="1" applyBorder="1" applyAlignment="1">
      <alignment/>
    </xf>
    <xf numFmtId="2" fontId="0" fillId="33" borderId="12" xfId="0" applyNumberFormat="1" applyFont="1" applyFill="1" applyBorder="1" applyAlignment="1">
      <alignment/>
    </xf>
    <xf numFmtId="0" fontId="0" fillId="33" borderId="12" xfId="0" applyFont="1" applyFill="1" applyBorder="1" applyAlignment="1">
      <alignment horizontal="center"/>
    </xf>
    <xf numFmtId="38" fontId="0" fillId="33" borderId="12" xfId="53" applyFont="1" applyFill="1" applyBorder="1" applyAlignment="1">
      <alignment horizontal="center"/>
    </xf>
    <xf numFmtId="2" fontId="0" fillId="33" borderId="12" xfId="53" applyNumberFormat="1" applyFont="1" applyFill="1" applyBorder="1" applyAlignment="1">
      <alignment/>
    </xf>
    <xf numFmtId="2" fontId="0" fillId="33" borderId="12" xfId="53" applyNumberFormat="1" applyFont="1" applyFill="1" applyBorder="1" applyAlignment="1">
      <alignment horizontal="center"/>
    </xf>
    <xf numFmtId="38" fontId="0" fillId="33" borderId="15" xfId="53" applyFont="1" applyFill="1" applyBorder="1" applyAlignment="1">
      <alignment horizontal="center"/>
    </xf>
    <xf numFmtId="2" fontId="0" fillId="33" borderId="15" xfId="53" applyNumberFormat="1" applyFont="1" applyFill="1" applyBorder="1" applyAlignment="1">
      <alignment horizontal="center"/>
    </xf>
    <xf numFmtId="38" fontId="0" fillId="33" borderId="15" xfId="53" applyFont="1" applyFill="1" applyBorder="1" applyAlignment="1">
      <alignment/>
    </xf>
    <xf numFmtId="2" fontId="5" fillId="33" borderId="16" xfId="0" applyNumberFormat="1" applyFont="1" applyFill="1" applyBorder="1" applyAlignment="1" applyProtection="1">
      <alignment horizontal="right"/>
      <protection locked="0"/>
    </xf>
    <xf numFmtId="2" fontId="0" fillId="33" borderId="39" xfId="0" applyNumberFormat="1" applyFont="1" applyFill="1" applyBorder="1" applyAlignment="1" applyProtection="1">
      <alignment/>
      <protection locked="0"/>
    </xf>
    <xf numFmtId="2" fontId="0" fillId="33" borderId="34" xfId="0" applyNumberFormat="1" applyFont="1" applyFill="1" applyBorder="1" applyAlignment="1" applyProtection="1">
      <alignment/>
      <protection locked="0"/>
    </xf>
    <xf numFmtId="2" fontId="0" fillId="33" borderId="12" xfId="0" applyNumberFormat="1" applyFont="1" applyFill="1" applyBorder="1" applyAlignment="1" applyProtection="1">
      <alignment horizontal="right"/>
      <protection locked="0"/>
    </xf>
    <xf numFmtId="2" fontId="0" fillId="33" borderId="39" xfId="0" applyNumberFormat="1" applyFont="1" applyFill="1" applyBorder="1" applyAlignment="1" applyProtection="1">
      <alignment horizontal="center"/>
      <protection locked="0"/>
    </xf>
    <xf numFmtId="2" fontId="0" fillId="33" borderId="31" xfId="0" applyNumberFormat="1" applyFont="1" applyFill="1" applyBorder="1" applyAlignment="1">
      <alignment/>
    </xf>
    <xf numFmtId="2" fontId="0" fillId="33" borderId="39" xfId="0" applyNumberFormat="1" applyFont="1" applyFill="1" applyBorder="1" applyAlignment="1">
      <alignment/>
    </xf>
    <xf numFmtId="2" fontId="0" fillId="33" borderId="0" xfId="0" applyNumberFormat="1" applyFont="1" applyFill="1" applyBorder="1" applyAlignment="1">
      <alignment/>
    </xf>
    <xf numFmtId="2" fontId="0" fillId="33" borderId="31" xfId="0" applyNumberFormat="1" applyFont="1" applyFill="1" applyBorder="1" applyAlignment="1" applyProtection="1">
      <alignment/>
      <protection locked="0"/>
    </xf>
    <xf numFmtId="2" fontId="0" fillId="33" borderId="24" xfId="0" applyNumberFormat="1" applyFont="1" applyFill="1" applyBorder="1" applyAlignment="1" applyProtection="1">
      <alignment/>
      <protection locked="0"/>
    </xf>
    <xf numFmtId="2" fontId="0" fillId="33" borderId="204" xfId="0" applyNumberFormat="1" applyFont="1" applyFill="1" applyBorder="1" applyAlignment="1" applyProtection="1">
      <alignment/>
      <protection locked="0"/>
    </xf>
    <xf numFmtId="2" fontId="0" fillId="33" borderId="44" xfId="0" applyNumberFormat="1" applyFont="1" applyFill="1" applyBorder="1" applyAlignment="1" applyProtection="1">
      <alignment/>
      <protection locked="0"/>
    </xf>
    <xf numFmtId="2" fontId="0" fillId="33" borderId="36" xfId="0" applyNumberFormat="1" applyFont="1" applyFill="1" applyBorder="1" applyAlignment="1" applyProtection="1">
      <alignment/>
      <protection locked="0"/>
    </xf>
    <xf numFmtId="2" fontId="0" fillId="33" borderId="22" xfId="0" applyNumberFormat="1" applyFont="1" applyFill="1" applyBorder="1" applyAlignment="1" applyProtection="1">
      <alignment/>
      <protection locked="0"/>
    </xf>
    <xf numFmtId="2" fontId="0" fillId="33" borderId="205" xfId="0" applyNumberFormat="1" applyFont="1" applyFill="1" applyBorder="1" applyAlignment="1" applyProtection="1">
      <alignment/>
      <protection locked="0"/>
    </xf>
    <xf numFmtId="2" fontId="0" fillId="33" borderId="45" xfId="0" applyNumberFormat="1" applyFont="1" applyFill="1" applyBorder="1" applyAlignment="1" applyProtection="1">
      <alignment/>
      <protection locked="0"/>
    </xf>
    <xf numFmtId="2" fontId="0" fillId="33" borderId="203" xfId="0" applyNumberFormat="1" applyFont="1" applyFill="1" applyBorder="1" applyAlignment="1" applyProtection="1">
      <alignment/>
      <protection locked="0"/>
    </xf>
    <xf numFmtId="2" fontId="0" fillId="33" borderId="206" xfId="0" applyNumberFormat="1" applyFont="1" applyFill="1" applyBorder="1" applyAlignment="1" applyProtection="1">
      <alignment/>
      <protection locked="0"/>
    </xf>
    <xf numFmtId="2" fontId="0" fillId="33" borderId="207" xfId="0" applyNumberFormat="1" applyFont="1" applyFill="1" applyBorder="1" applyAlignment="1" applyProtection="1">
      <alignment/>
      <protection locked="0"/>
    </xf>
    <xf numFmtId="2" fontId="0" fillId="33" borderId="26" xfId="0" applyNumberFormat="1" applyFont="1" applyFill="1" applyBorder="1" applyAlignment="1" applyProtection="1">
      <alignment/>
      <protection locked="0"/>
    </xf>
    <xf numFmtId="2" fontId="0" fillId="33" borderId="15" xfId="0" applyNumberFormat="1" applyFont="1" applyFill="1" applyBorder="1" applyAlignment="1" applyProtection="1">
      <alignment/>
      <protection locked="0"/>
    </xf>
    <xf numFmtId="1" fontId="0" fillId="34" borderId="11" xfId="0" applyNumberFormat="1" applyFont="1" applyFill="1" applyBorder="1" applyAlignment="1" applyProtection="1">
      <alignment horizontal="center"/>
      <protection locked="0"/>
    </xf>
    <xf numFmtId="1" fontId="0" fillId="34" borderId="13" xfId="0" applyNumberFormat="1" applyFont="1" applyFill="1" applyBorder="1" applyAlignment="1" applyProtection="1">
      <alignment horizontal="center"/>
      <protection locked="0"/>
    </xf>
    <xf numFmtId="1" fontId="0" fillId="34" borderId="13" xfId="0" applyNumberFormat="1" applyFont="1" applyFill="1" applyBorder="1" applyAlignment="1" applyProtection="1">
      <alignment horizontal="right"/>
      <protection locked="0"/>
    </xf>
    <xf numFmtId="1" fontId="0" fillId="33" borderId="16" xfId="0" applyNumberFormat="1" applyFont="1" applyFill="1" applyBorder="1" applyAlignment="1" applyProtection="1">
      <alignment horizontal="center"/>
      <protection locked="0"/>
    </xf>
    <xf numFmtId="1" fontId="0" fillId="34" borderId="37" xfId="0" applyNumberFormat="1" applyFont="1" applyFill="1" applyBorder="1" applyAlignment="1" applyProtection="1">
      <alignment horizontal="center"/>
      <protection locked="0"/>
    </xf>
    <xf numFmtId="1" fontId="0" fillId="33" borderId="15" xfId="0" applyNumberFormat="1" applyFont="1" applyFill="1" applyBorder="1" applyAlignment="1" applyProtection="1">
      <alignment horizontal="center"/>
      <protection locked="0"/>
    </xf>
    <xf numFmtId="2" fontId="0" fillId="34" borderId="11" xfId="0" applyNumberFormat="1" applyFont="1" applyFill="1" applyBorder="1" applyAlignment="1" applyProtection="1">
      <alignment/>
      <protection locked="0"/>
    </xf>
    <xf numFmtId="2" fontId="0" fillId="34" borderId="208" xfId="0" applyNumberFormat="1" applyFont="1" applyFill="1" applyBorder="1" applyAlignment="1" applyProtection="1">
      <alignment/>
      <protection locked="0"/>
    </xf>
    <xf numFmtId="2" fontId="0" fillId="34" borderId="13" xfId="0" applyNumberFormat="1" applyFont="1" applyFill="1" applyBorder="1" applyAlignment="1" applyProtection="1">
      <alignment/>
      <protection locked="0"/>
    </xf>
    <xf numFmtId="2" fontId="0" fillId="34" borderId="10" xfId="0" applyNumberFormat="1" applyFont="1" applyFill="1" applyBorder="1" applyAlignment="1" applyProtection="1">
      <alignment/>
      <protection locked="0"/>
    </xf>
    <xf numFmtId="2" fontId="0" fillId="34" borderId="34" xfId="0" applyNumberFormat="1" applyFont="1" applyFill="1" applyBorder="1" applyAlignment="1" applyProtection="1">
      <alignment/>
      <protection locked="0"/>
    </xf>
    <xf numFmtId="2" fontId="0" fillId="34" borderId="14" xfId="0" applyNumberFormat="1" applyFont="1" applyFill="1" applyBorder="1" applyAlignment="1" applyProtection="1">
      <alignment/>
      <protection locked="0"/>
    </xf>
    <xf numFmtId="2" fontId="0" fillId="34" borderId="38" xfId="0" applyNumberFormat="1" applyFont="1" applyFill="1" applyBorder="1" applyAlignment="1" applyProtection="1">
      <alignment/>
      <protection locked="0"/>
    </xf>
    <xf numFmtId="1" fontId="0" fillId="0" borderId="0" xfId="0" applyNumberFormat="1" applyBorder="1" applyAlignment="1" applyProtection="1">
      <alignment horizontal="center"/>
      <protection locked="0"/>
    </xf>
    <xf numFmtId="1" fontId="26" fillId="0" borderId="0" xfId="0" applyNumberFormat="1" applyFont="1" applyFill="1" applyBorder="1" applyAlignment="1" applyProtection="1">
      <alignment horizontal="left"/>
      <protection locked="0"/>
    </xf>
    <xf numFmtId="2" fontId="0" fillId="0" borderId="0" xfId="0" applyNumberFormat="1" applyBorder="1" applyAlignment="1" applyProtection="1">
      <alignment/>
      <protection locked="0"/>
    </xf>
    <xf numFmtId="2" fontId="26" fillId="0" borderId="0" xfId="0" applyNumberFormat="1" applyFont="1" applyFill="1" applyBorder="1" applyAlignment="1" applyProtection="1">
      <alignment/>
      <protection locked="0"/>
    </xf>
    <xf numFmtId="1" fontId="26" fillId="0" borderId="0" xfId="0" applyNumberFormat="1" applyFont="1" applyFill="1" applyBorder="1" applyAlignment="1" applyProtection="1">
      <alignment/>
      <protection locked="0"/>
    </xf>
    <xf numFmtId="2" fontId="0" fillId="0" borderId="0" xfId="0" applyNumberFormat="1" applyFill="1" applyBorder="1" applyAlignment="1" applyProtection="1">
      <alignment horizontal="center"/>
      <protection locked="0"/>
    </xf>
    <xf numFmtId="229" fontId="0" fillId="0" borderId="0" xfId="52" applyNumberFormat="1" applyFont="1" applyFill="1" applyBorder="1" applyAlignment="1" applyProtection="1">
      <alignment/>
      <protection locked="0"/>
    </xf>
    <xf numFmtId="38" fontId="0" fillId="0" borderId="0" xfId="0" applyNumberFormat="1" applyBorder="1" applyAlignment="1">
      <alignment/>
    </xf>
    <xf numFmtId="49" fontId="0" fillId="0" borderId="0" xfId="0" applyNumberFormat="1" applyBorder="1" applyAlignment="1" applyProtection="1">
      <alignment/>
      <protection locked="0"/>
    </xf>
    <xf numFmtId="2" fontId="0" fillId="0" borderId="0" xfId="0" applyNumberFormat="1" applyBorder="1" applyAlignment="1" applyProtection="1">
      <alignment/>
      <protection locked="0"/>
    </xf>
    <xf numFmtId="38" fontId="0" fillId="0" borderId="0" xfId="52" applyFont="1" applyFill="1" applyBorder="1" applyAlignment="1" applyProtection="1">
      <alignment/>
      <protection locked="0"/>
    </xf>
    <xf numFmtId="2" fontId="0" fillId="0" borderId="0" xfId="0" applyNumberFormat="1" applyFill="1" applyBorder="1" applyAlignment="1" applyProtection="1">
      <alignment/>
      <protection locked="0"/>
    </xf>
    <xf numFmtId="38" fontId="10" fillId="0" borderId="0" xfId="52" applyFont="1" applyFill="1" applyBorder="1" applyAlignment="1" applyProtection="1">
      <alignment/>
      <protection locked="0"/>
    </xf>
    <xf numFmtId="2" fontId="0" fillId="0" borderId="0" xfId="0" applyNumberFormat="1" applyBorder="1" applyAlignment="1" applyProtection="1">
      <alignment vertical="top"/>
      <protection locked="0"/>
    </xf>
    <xf numFmtId="38" fontId="10" fillId="0" borderId="0" xfId="52" applyFont="1" applyFill="1" applyBorder="1" applyAlignment="1">
      <alignment vertical="top"/>
    </xf>
    <xf numFmtId="38" fontId="10" fillId="0" borderId="0" xfId="52" applyFont="1" applyFill="1" applyBorder="1" applyAlignment="1">
      <alignment/>
    </xf>
    <xf numFmtId="38" fontId="10" fillId="0" borderId="0" xfId="52" applyFont="1" applyFill="1" applyBorder="1" applyAlignment="1" applyProtection="1">
      <alignment horizontal="right"/>
      <protection locked="0"/>
    </xf>
    <xf numFmtId="0" fontId="20" fillId="0" borderId="0" xfId="0" applyFont="1" applyBorder="1" applyAlignment="1">
      <alignment/>
    </xf>
    <xf numFmtId="215" fontId="38" fillId="0" borderId="0" xfId="0" applyNumberFormat="1" applyFont="1" applyBorder="1" applyAlignment="1">
      <alignment/>
    </xf>
    <xf numFmtId="215" fontId="21" fillId="0" borderId="0" xfId="0" applyNumberFormat="1" applyFont="1" applyBorder="1" applyAlignment="1">
      <alignment/>
    </xf>
    <xf numFmtId="3" fontId="0" fillId="0" borderId="0" xfId="0" applyNumberFormat="1" applyFont="1" applyFill="1" applyBorder="1" applyAlignment="1" applyProtection="1">
      <alignment/>
      <protection locked="0"/>
    </xf>
    <xf numFmtId="233" fontId="10" fillId="0" borderId="0" xfId="0" applyNumberFormat="1" applyFont="1" applyFill="1" applyBorder="1" applyAlignment="1">
      <alignment/>
    </xf>
    <xf numFmtId="214" fontId="0" fillId="0" borderId="0" xfId="0" applyNumberFormat="1" applyFont="1" applyAlignment="1" applyProtection="1">
      <alignment/>
      <protection locked="0"/>
    </xf>
    <xf numFmtId="3" fontId="5" fillId="33" borderId="19" xfId="0" applyNumberFormat="1" applyFont="1" applyFill="1" applyBorder="1" applyAlignment="1" applyProtection="1">
      <alignment/>
      <protection locked="0"/>
    </xf>
    <xf numFmtId="3" fontId="5" fillId="33" borderId="25" xfId="0" applyNumberFormat="1" applyFont="1" applyFill="1" applyBorder="1" applyAlignment="1" applyProtection="1">
      <alignment/>
      <protection locked="0"/>
    </xf>
    <xf numFmtId="0" fontId="23" fillId="0" borderId="19" xfId="0" applyNumberFormat="1" applyFont="1" applyBorder="1" applyAlignment="1" applyProtection="1">
      <alignment horizontal="center"/>
      <protection locked="0"/>
    </xf>
    <xf numFmtId="3" fontId="0" fillId="0" borderId="24" xfId="0" applyNumberFormat="1" applyFont="1" applyBorder="1" applyAlignment="1" applyProtection="1">
      <alignment/>
      <protection locked="0"/>
    </xf>
    <xf numFmtId="0" fontId="0" fillId="0" borderId="10" xfId="0" applyNumberFormat="1" applyFont="1" applyBorder="1" applyAlignment="1" applyProtection="1">
      <alignment horizontal="center"/>
      <protection locked="0"/>
    </xf>
    <xf numFmtId="0" fontId="0" fillId="0" borderId="10" xfId="0" applyNumberFormat="1" applyFont="1" applyBorder="1" applyAlignment="1" applyProtection="1">
      <alignment/>
      <protection locked="0"/>
    </xf>
    <xf numFmtId="3" fontId="0" fillId="0" borderId="12" xfId="0" applyNumberFormat="1" applyFont="1" applyBorder="1" applyAlignment="1">
      <alignment/>
    </xf>
    <xf numFmtId="229" fontId="0" fillId="33" borderId="10" xfId="0" applyNumberFormat="1" applyFont="1" applyFill="1" applyBorder="1" applyAlignment="1" applyProtection="1">
      <alignment/>
      <protection locked="0"/>
    </xf>
    <xf numFmtId="3" fontId="0" fillId="0" borderId="15" xfId="0" applyNumberFormat="1" applyFont="1" applyBorder="1" applyAlignment="1">
      <alignment/>
    </xf>
    <xf numFmtId="229" fontId="0" fillId="33" borderId="14" xfId="0" applyNumberFormat="1" applyFont="1" applyFill="1" applyBorder="1" applyAlignment="1" applyProtection="1">
      <alignment/>
      <protection locked="0"/>
    </xf>
    <xf numFmtId="0" fontId="0" fillId="0" borderId="10" xfId="0" applyNumberFormat="1" applyFont="1" applyBorder="1" applyAlignment="1" applyProtection="1" quotePrefix="1">
      <alignment horizontal="center"/>
      <protection locked="0"/>
    </xf>
    <xf numFmtId="0" fontId="20" fillId="0" borderId="11" xfId="0" applyNumberFormat="1" applyFont="1" applyBorder="1" applyAlignment="1" applyProtection="1">
      <alignment horizontal="center" vertical="center" wrapText="1"/>
      <protection locked="0"/>
    </xf>
    <xf numFmtId="0" fontId="20" fillId="0" borderId="10" xfId="0" applyNumberFormat="1" applyFont="1" applyBorder="1" applyAlignment="1" applyProtection="1">
      <alignment horizontal="center" vertical="center" wrapText="1"/>
      <protection locked="0"/>
    </xf>
    <xf numFmtId="0" fontId="20" fillId="0" borderId="14" xfId="0" applyNumberFormat="1" applyFont="1" applyBorder="1" applyAlignment="1" applyProtection="1">
      <alignment horizontal="center" vertical="center" wrapText="1"/>
      <protection locked="0"/>
    </xf>
    <xf numFmtId="0" fontId="0" fillId="0" borderId="0" xfId="0" applyAlignment="1">
      <alignment wrapText="1"/>
    </xf>
    <xf numFmtId="0" fontId="0" fillId="0" borderId="0" xfId="0" applyAlignment="1">
      <alignment/>
    </xf>
    <xf numFmtId="0" fontId="0" fillId="0" borderId="0" xfId="64" applyNumberFormat="1" applyFont="1" applyBorder="1" applyAlignment="1" applyProtection="1">
      <alignment horizontal="center" vertical="center"/>
      <protection locked="0"/>
    </xf>
    <xf numFmtId="0" fontId="14" fillId="0" borderId="0" xfId="64" applyBorder="1" applyAlignment="1">
      <alignment horizontal="center" vertical="center"/>
      <protection/>
    </xf>
    <xf numFmtId="0" fontId="0" fillId="0" borderId="16" xfId="64" applyNumberFormat="1" applyFont="1" applyBorder="1" applyAlignment="1" applyProtection="1">
      <alignment horizontal="center" vertical="center"/>
      <protection locked="0"/>
    </xf>
    <xf numFmtId="0" fontId="14" fillId="0" borderId="15" xfId="64" applyBorder="1" applyAlignment="1">
      <alignment horizontal="center" vertical="center"/>
      <protection/>
    </xf>
    <xf numFmtId="0" fontId="0" fillId="0" borderId="28" xfId="64" applyNumberFormat="1" applyFont="1" applyBorder="1" applyAlignment="1" applyProtection="1">
      <alignment horizontal="center" vertical="center"/>
      <protection locked="0"/>
    </xf>
    <xf numFmtId="0" fontId="14" fillId="0" borderId="23" xfId="64" applyBorder="1" applyAlignment="1">
      <alignment horizontal="center" vertical="center"/>
      <protection/>
    </xf>
    <xf numFmtId="0" fontId="14" fillId="0" borderId="43" xfId="64" applyBorder="1" applyAlignment="1">
      <alignment horizontal="center" vertical="center"/>
      <protection/>
    </xf>
    <xf numFmtId="0" fontId="0" fillId="0" borderId="10" xfId="64" applyNumberFormat="1" applyFont="1" applyBorder="1" applyAlignment="1" applyProtection="1">
      <alignment horizontal="center" vertical="center"/>
      <protection locked="0"/>
    </xf>
    <xf numFmtId="3" fontId="0" fillId="33" borderId="28" xfId="0" applyNumberFormat="1" applyFont="1" applyFill="1" applyBorder="1" applyAlignment="1" applyProtection="1">
      <alignment horizontal="center" vertical="center"/>
      <protection locked="0"/>
    </xf>
    <xf numFmtId="3" fontId="0" fillId="33" borderId="23" xfId="0" applyNumberFormat="1" applyFont="1" applyFill="1" applyBorder="1" applyAlignment="1" applyProtection="1">
      <alignment horizontal="center" vertical="center"/>
      <protection locked="0"/>
    </xf>
    <xf numFmtId="3" fontId="0" fillId="33" borderId="43" xfId="0" applyNumberFormat="1" applyFont="1" applyFill="1" applyBorder="1" applyAlignment="1" applyProtection="1">
      <alignment horizontal="center" vertical="center"/>
      <protection locked="0"/>
    </xf>
    <xf numFmtId="0" fontId="6" fillId="0" borderId="0" xfId="0" applyFont="1" applyAlignment="1">
      <alignment vertical="top" wrapText="1"/>
    </xf>
    <xf numFmtId="0" fontId="0" fillId="0" borderId="13" xfId="0" applyBorder="1" applyAlignment="1">
      <alignment vertical="top" wrapText="1"/>
    </xf>
    <xf numFmtId="0" fontId="0" fillId="0" borderId="13" xfId="0" applyBorder="1" applyAlignment="1">
      <alignment vertical="top"/>
    </xf>
    <xf numFmtId="0" fontId="0" fillId="0" borderId="13" xfId="0" applyBorder="1" applyAlignment="1">
      <alignment/>
    </xf>
    <xf numFmtId="0" fontId="0" fillId="0" borderId="0" xfId="0" applyBorder="1" applyAlignment="1">
      <alignment wrapText="1"/>
    </xf>
    <xf numFmtId="0" fontId="0" fillId="0" borderId="0" xfId="0" applyBorder="1" applyAlignment="1">
      <alignment/>
    </xf>
    <xf numFmtId="0" fontId="0" fillId="33" borderId="13" xfId="0" applyFill="1" applyBorder="1" applyAlignment="1">
      <alignment/>
    </xf>
    <xf numFmtId="0" fontId="0" fillId="33" borderId="0" xfId="0" applyFill="1" applyBorder="1" applyAlignment="1">
      <alignment wrapText="1"/>
    </xf>
    <xf numFmtId="0" fontId="0" fillId="33" borderId="0" xfId="0" applyFill="1" applyBorder="1" applyAlignment="1">
      <alignment/>
    </xf>
    <xf numFmtId="1" fontId="0" fillId="0" borderId="16" xfId="0" applyNumberFormat="1" applyBorder="1" applyAlignment="1" applyProtection="1">
      <alignment horizontal="center" vertical="center"/>
      <protection locked="0"/>
    </xf>
    <xf numFmtId="1" fontId="0" fillId="0" borderId="15" xfId="0" applyNumberFormat="1" applyBorder="1" applyAlignment="1" applyProtection="1">
      <alignment horizontal="center" vertical="center"/>
      <protection locked="0"/>
    </xf>
    <xf numFmtId="0" fontId="0" fillId="0" borderId="11" xfId="0" applyNumberFormat="1" applyBorder="1" applyAlignment="1" applyProtection="1">
      <alignment horizontal="center" vertical="center"/>
      <protection locked="0"/>
    </xf>
    <xf numFmtId="0" fontId="0" fillId="0" borderId="29" xfId="0" applyNumberFormat="1" applyBorder="1" applyAlignment="1" applyProtection="1">
      <alignment horizontal="center" vertical="center"/>
      <protection locked="0"/>
    </xf>
    <xf numFmtId="0" fontId="0" fillId="0" borderId="14" xfId="0" applyNumberFormat="1" applyBorder="1" applyAlignment="1" applyProtection="1">
      <alignment horizontal="center" vertical="center"/>
      <protection locked="0"/>
    </xf>
    <xf numFmtId="0" fontId="0" fillId="0" borderId="42" xfId="0" applyNumberFormat="1" applyBorder="1" applyAlignment="1" applyProtection="1">
      <alignment horizontal="center" vertical="center"/>
      <protection locked="0"/>
    </xf>
    <xf numFmtId="3" fontId="13" fillId="0" borderId="105" xfId="0" applyNumberFormat="1" applyFont="1" applyFill="1" applyBorder="1" applyAlignment="1">
      <alignment horizontal="distributed" vertical="center" wrapText="1"/>
    </xf>
    <xf numFmtId="0" fontId="50" fillId="0" borderId="106" xfId="0" applyFont="1" applyFill="1" applyBorder="1" applyAlignment="1">
      <alignment horizontal="distributed" vertical="center" wrapText="1"/>
    </xf>
    <xf numFmtId="0" fontId="50" fillId="0" borderId="110" xfId="0" applyFont="1" applyFill="1" applyBorder="1" applyAlignment="1">
      <alignment horizontal="distributed" vertical="center" wrapText="1"/>
    </xf>
    <xf numFmtId="3" fontId="13" fillId="0" borderId="91" xfId="0" applyNumberFormat="1" applyFont="1" applyFill="1" applyBorder="1" applyAlignment="1">
      <alignment horizontal="center" vertical="center" wrapText="1"/>
    </xf>
    <xf numFmtId="0" fontId="50" fillId="0" borderId="107" xfId="0" applyFont="1" applyFill="1" applyBorder="1" applyAlignment="1">
      <alignment horizontal="center" vertical="center" wrapText="1"/>
    </xf>
    <xf numFmtId="0" fontId="50" fillId="0" borderId="103" xfId="0" applyFont="1" applyFill="1" applyBorder="1" applyAlignment="1">
      <alignment horizontal="center" vertical="center" wrapText="1"/>
    </xf>
    <xf numFmtId="3" fontId="13" fillId="0" borderId="190" xfId="0" applyNumberFormat="1" applyFont="1" applyFill="1" applyBorder="1" applyAlignment="1">
      <alignment horizontal="center" vertical="center" wrapText="1"/>
    </xf>
    <xf numFmtId="3" fontId="13" fillId="0" borderId="93" xfId="0" applyNumberFormat="1" applyFont="1" applyFill="1" applyBorder="1" applyAlignment="1">
      <alignment horizontal="center" vertical="center" wrapText="1"/>
    </xf>
    <xf numFmtId="3" fontId="13" fillId="0" borderId="100" xfId="0" applyNumberFormat="1" applyFont="1" applyFill="1" applyBorder="1" applyAlignment="1">
      <alignment horizontal="center" vertical="center" wrapText="1"/>
    </xf>
    <xf numFmtId="3" fontId="13" fillId="0" borderId="188" xfId="0" applyNumberFormat="1" applyFont="1" applyFill="1" applyBorder="1" applyAlignment="1">
      <alignment horizontal="center" vertical="center" wrapText="1"/>
    </xf>
    <xf numFmtId="3" fontId="13" fillId="0" borderId="209" xfId="0" applyNumberFormat="1" applyFont="1" applyFill="1" applyBorder="1" applyAlignment="1">
      <alignment horizontal="center" vertical="center" wrapText="1"/>
    </xf>
    <xf numFmtId="3" fontId="13" fillId="0" borderId="89" xfId="0" applyNumberFormat="1" applyFont="1" applyFill="1" applyBorder="1" applyAlignment="1">
      <alignment horizontal="center" vertical="center" wrapText="1"/>
    </xf>
    <xf numFmtId="3" fontId="13" fillId="0" borderId="210" xfId="0" applyNumberFormat="1" applyFont="1" applyFill="1" applyBorder="1" applyAlignment="1">
      <alignment horizontal="center" vertical="center" wrapText="1"/>
    </xf>
    <xf numFmtId="3" fontId="13" fillId="0" borderId="188" xfId="0" applyNumberFormat="1" applyFont="1" applyFill="1" applyBorder="1" applyAlignment="1">
      <alignment horizontal="center" vertical="center" shrinkToFit="1"/>
    </xf>
    <xf numFmtId="0" fontId="50" fillId="0" borderId="0" xfId="0" applyFont="1" applyFill="1" applyAlignment="1">
      <alignment horizontal="center" vertical="center" shrinkToFit="1"/>
    </xf>
    <xf numFmtId="0" fontId="50" fillId="0" borderId="89" xfId="0" applyFont="1" applyFill="1" applyBorder="1" applyAlignment="1">
      <alignment horizontal="center" vertical="center" shrinkToFit="1"/>
    </xf>
    <xf numFmtId="3" fontId="13" fillId="0" borderId="190" xfId="0" applyNumberFormat="1" applyFont="1" applyFill="1" applyBorder="1" applyAlignment="1">
      <alignment horizontal="center" vertical="center"/>
    </xf>
    <xf numFmtId="0" fontId="50" fillId="0" borderId="188" xfId="0" applyFont="1" applyFill="1" applyBorder="1" applyAlignment="1">
      <alignment horizontal="center" vertical="center"/>
    </xf>
    <xf numFmtId="0" fontId="50" fillId="0" borderId="100" xfId="0" applyFont="1" applyFill="1" applyBorder="1" applyAlignment="1">
      <alignment horizontal="center" vertical="center"/>
    </xf>
    <xf numFmtId="0" fontId="50" fillId="0" borderId="89" xfId="0" applyFont="1" applyFill="1" applyBorder="1" applyAlignment="1">
      <alignment horizontal="center" vertical="center"/>
    </xf>
    <xf numFmtId="3" fontId="13" fillId="0" borderId="211" xfId="0" applyNumberFormat="1" applyFont="1" applyFill="1" applyBorder="1" applyAlignment="1">
      <alignment horizontal="center" vertical="center"/>
    </xf>
    <xf numFmtId="3" fontId="13" fillId="0" borderId="212" xfId="0" applyNumberFormat="1" applyFont="1" applyFill="1" applyBorder="1" applyAlignment="1">
      <alignment horizontal="center" vertical="center"/>
    </xf>
    <xf numFmtId="3" fontId="13" fillId="0" borderId="213" xfId="0" applyNumberFormat="1" applyFont="1" applyFill="1" applyBorder="1" applyAlignment="1">
      <alignment horizontal="center" vertical="center"/>
    </xf>
    <xf numFmtId="3" fontId="13" fillId="0" borderId="214" xfId="0" applyNumberFormat="1" applyFont="1" applyFill="1" applyBorder="1" applyAlignment="1">
      <alignment horizontal="center" vertical="center"/>
    </xf>
    <xf numFmtId="3" fontId="13" fillId="0" borderId="99" xfId="0" applyNumberFormat="1" applyFont="1" applyFill="1" applyBorder="1" applyAlignment="1">
      <alignment horizontal="center" vertical="center"/>
    </xf>
    <xf numFmtId="3" fontId="13" fillId="0" borderId="211" xfId="0" applyNumberFormat="1" applyFont="1" applyFill="1" applyBorder="1" applyAlignment="1" applyProtection="1">
      <alignment horizontal="center" vertical="center"/>
      <protection locked="0"/>
    </xf>
    <xf numFmtId="3" fontId="13" fillId="0" borderId="212" xfId="0" applyNumberFormat="1" applyFont="1" applyFill="1" applyBorder="1" applyAlignment="1" applyProtection="1">
      <alignment horizontal="center" vertical="center"/>
      <protection locked="0"/>
    </xf>
    <xf numFmtId="3" fontId="13" fillId="0" borderId="213" xfId="0" applyNumberFormat="1" applyFont="1" applyFill="1" applyBorder="1" applyAlignment="1" applyProtection="1">
      <alignment horizontal="center" vertical="center"/>
      <protection locked="0"/>
    </xf>
    <xf numFmtId="3" fontId="13" fillId="0" borderId="158" xfId="0" applyNumberFormat="1" applyFont="1" applyFill="1" applyBorder="1" applyAlignment="1">
      <alignment horizontal="center" vertical="center"/>
    </xf>
    <xf numFmtId="0" fontId="50" fillId="0" borderId="106" xfId="0" applyFont="1" applyFill="1" applyBorder="1" applyAlignment="1">
      <alignment vertical="center"/>
    </xf>
    <xf numFmtId="0" fontId="50" fillId="0" borderId="174" xfId="0" applyFont="1" applyFill="1" applyBorder="1" applyAlignment="1">
      <alignment vertical="center"/>
    </xf>
    <xf numFmtId="3" fontId="13" fillId="0" borderId="16" xfId="0" applyNumberFormat="1" applyFont="1" applyFill="1" applyBorder="1" applyAlignment="1">
      <alignment horizontal="center" vertical="center"/>
    </xf>
    <xf numFmtId="0" fontId="50" fillId="0" borderId="12" xfId="0" applyFont="1" applyFill="1" applyBorder="1" applyAlignment="1">
      <alignment vertical="center"/>
    </xf>
    <xf numFmtId="0" fontId="50" fillId="0" borderId="15" xfId="0" applyFont="1" applyFill="1" applyBorder="1" applyAlignment="1">
      <alignment vertical="center"/>
    </xf>
    <xf numFmtId="3" fontId="13" fillId="0" borderId="158" xfId="0" applyNumberFormat="1" applyFont="1" applyFill="1" applyBorder="1" applyAlignment="1" applyProtection="1">
      <alignment horizontal="center" vertical="center"/>
      <protection locked="0"/>
    </xf>
    <xf numFmtId="3" fontId="13" fillId="0" borderId="16" xfId="0" applyNumberFormat="1" applyFont="1" applyFill="1" applyBorder="1" applyAlignment="1" applyProtection="1">
      <alignment horizontal="center" vertical="center"/>
      <protection locked="0"/>
    </xf>
    <xf numFmtId="3" fontId="13" fillId="0" borderId="106" xfId="0" applyNumberFormat="1" applyFont="1" applyFill="1" applyBorder="1" applyAlignment="1" applyProtection="1">
      <alignment horizontal="center" vertical="center"/>
      <protection locked="0"/>
    </xf>
    <xf numFmtId="3" fontId="13" fillId="0" borderId="174" xfId="0" applyNumberFormat="1" applyFont="1" applyFill="1" applyBorder="1" applyAlignment="1" applyProtection="1">
      <alignment horizontal="center" vertical="center"/>
      <protection locked="0"/>
    </xf>
    <xf numFmtId="3" fontId="13" fillId="0" borderId="12" xfId="0" applyNumberFormat="1" applyFont="1" applyFill="1" applyBorder="1" applyAlignment="1" applyProtection="1">
      <alignment horizontal="center" vertical="center"/>
      <protection locked="0"/>
    </xf>
    <xf numFmtId="3" fontId="13" fillId="0" borderId="15" xfId="0" applyNumberFormat="1" applyFont="1" applyFill="1" applyBorder="1" applyAlignment="1" applyProtection="1">
      <alignment horizontal="center" vertical="center"/>
      <protection locked="0"/>
    </xf>
    <xf numFmtId="0" fontId="50" fillId="0" borderId="106" xfId="0" applyFont="1" applyFill="1" applyBorder="1" applyAlignment="1">
      <alignment horizontal="center" vertical="center"/>
    </xf>
    <xf numFmtId="0" fontId="50" fillId="0" borderId="174"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5" xfId="0" applyFont="1" applyFill="1" applyBorder="1" applyAlignment="1">
      <alignment horizontal="center" vertical="center"/>
    </xf>
    <xf numFmtId="3" fontId="53" fillId="0" borderId="105" xfId="0" applyNumberFormat="1" applyFont="1" applyFill="1" applyBorder="1" applyAlignment="1">
      <alignment horizontal="center" vertical="center" wrapText="1"/>
    </xf>
    <xf numFmtId="3" fontId="53" fillId="0" borderId="106" xfId="0" applyNumberFormat="1" applyFont="1" applyFill="1" applyBorder="1" applyAlignment="1">
      <alignment horizontal="center" vertical="center" wrapText="1"/>
    </xf>
    <xf numFmtId="3" fontId="53" fillId="0" borderId="110" xfId="0" applyNumberFormat="1" applyFont="1" applyFill="1" applyBorder="1" applyAlignment="1">
      <alignment horizontal="center" vertical="center" wrapText="1"/>
    </xf>
    <xf numFmtId="3" fontId="53" fillId="0" borderId="91" xfId="0" applyNumberFormat="1" applyFont="1" applyFill="1" applyBorder="1" applyAlignment="1">
      <alignment horizontal="center" vertical="center" wrapText="1"/>
    </xf>
    <xf numFmtId="3" fontId="53" fillId="0" borderId="107" xfId="0" applyNumberFormat="1" applyFont="1" applyFill="1" applyBorder="1" applyAlignment="1">
      <alignment horizontal="center" vertical="center" wrapText="1"/>
    </xf>
    <xf numFmtId="3" fontId="53" fillId="0" borderId="103" xfId="0" applyNumberFormat="1" applyFont="1" applyFill="1" applyBorder="1" applyAlignment="1">
      <alignment horizontal="center" vertical="center" wrapText="1"/>
    </xf>
    <xf numFmtId="3" fontId="53" fillId="0" borderId="211" xfId="0" applyNumberFormat="1" applyFont="1" applyFill="1" applyBorder="1" applyAlignment="1">
      <alignment horizontal="center" vertical="center"/>
    </xf>
    <xf numFmtId="3" fontId="53" fillId="0" borderId="212" xfId="0" applyNumberFormat="1" applyFont="1" applyFill="1" applyBorder="1" applyAlignment="1">
      <alignment horizontal="center" vertical="center"/>
    </xf>
    <xf numFmtId="3" fontId="53" fillId="0" borderId="213" xfId="0" applyNumberFormat="1" applyFont="1" applyFill="1" applyBorder="1" applyAlignment="1">
      <alignment horizontal="center" vertical="center"/>
    </xf>
    <xf numFmtId="3" fontId="53" fillId="0" borderId="211" xfId="0" applyNumberFormat="1" applyFont="1" applyFill="1" applyBorder="1" applyAlignment="1" applyProtection="1">
      <alignment horizontal="center" vertical="center"/>
      <protection locked="0"/>
    </xf>
    <xf numFmtId="3" fontId="53" fillId="0" borderId="212" xfId="0" applyNumberFormat="1" applyFont="1" applyFill="1" applyBorder="1" applyAlignment="1" applyProtection="1">
      <alignment horizontal="center" vertical="center"/>
      <protection locked="0"/>
    </xf>
    <xf numFmtId="3" fontId="53" fillId="0" borderId="213" xfId="0" applyNumberFormat="1" applyFont="1" applyFill="1" applyBorder="1" applyAlignment="1" applyProtection="1">
      <alignment horizontal="center" vertical="center"/>
      <protection locked="0"/>
    </xf>
    <xf numFmtId="3" fontId="53" fillId="0" borderId="158" xfId="0" applyNumberFormat="1" applyFont="1" applyFill="1" applyBorder="1" applyAlignment="1">
      <alignment horizontal="center" vertical="center"/>
    </xf>
    <xf numFmtId="3" fontId="53" fillId="0" borderId="106" xfId="0" applyNumberFormat="1" applyFont="1" applyFill="1" applyBorder="1" applyAlignment="1">
      <alignment horizontal="center" vertical="center"/>
    </xf>
    <xf numFmtId="3" fontId="53" fillId="0" borderId="174" xfId="0" applyNumberFormat="1" applyFont="1" applyFill="1" applyBorder="1" applyAlignment="1">
      <alignment horizontal="center" vertical="center"/>
    </xf>
    <xf numFmtId="3" fontId="53" fillId="0" borderId="16" xfId="0" applyNumberFormat="1" applyFont="1" applyFill="1" applyBorder="1" applyAlignment="1">
      <alignment horizontal="center" vertical="center"/>
    </xf>
    <xf numFmtId="3" fontId="53" fillId="0" borderId="12" xfId="0" applyNumberFormat="1" applyFont="1" applyFill="1" applyBorder="1" applyAlignment="1">
      <alignment horizontal="center" vertical="center"/>
    </xf>
    <xf numFmtId="3" fontId="53" fillId="0" borderId="15" xfId="0" applyNumberFormat="1" applyFont="1" applyFill="1" applyBorder="1" applyAlignment="1">
      <alignment horizontal="center" vertical="center"/>
    </xf>
    <xf numFmtId="3" fontId="53" fillId="0" borderId="158" xfId="0" applyNumberFormat="1" applyFont="1" applyFill="1" applyBorder="1" applyAlignment="1" applyProtection="1">
      <alignment horizontal="center" vertical="center"/>
      <protection locked="0"/>
    </xf>
    <xf numFmtId="3" fontId="53" fillId="0" borderId="106" xfId="0" applyNumberFormat="1" applyFont="1" applyFill="1" applyBorder="1" applyAlignment="1" applyProtection="1">
      <alignment horizontal="center" vertical="center"/>
      <protection locked="0"/>
    </xf>
    <xf numFmtId="3" fontId="53" fillId="0" borderId="174" xfId="0" applyNumberFormat="1" applyFont="1" applyFill="1" applyBorder="1" applyAlignment="1" applyProtection="1">
      <alignment horizontal="center" vertical="center"/>
      <protection locked="0"/>
    </xf>
    <xf numFmtId="3" fontId="53" fillId="0" borderId="16" xfId="0" applyNumberFormat="1" applyFont="1" applyFill="1" applyBorder="1" applyAlignment="1" applyProtection="1">
      <alignment horizontal="center" vertical="center"/>
      <protection locked="0"/>
    </xf>
    <xf numFmtId="3" fontId="53" fillId="0" borderId="12" xfId="0" applyNumberFormat="1" applyFont="1" applyFill="1" applyBorder="1" applyAlignment="1" applyProtection="1">
      <alignment horizontal="center" vertical="center"/>
      <protection locked="0"/>
    </xf>
    <xf numFmtId="3" fontId="53" fillId="0" borderId="15" xfId="0" applyNumberFormat="1" applyFont="1" applyFill="1" applyBorder="1" applyAlignment="1" applyProtection="1">
      <alignment horizontal="center" vertical="center"/>
      <protection locked="0"/>
    </xf>
    <xf numFmtId="3" fontId="53" fillId="0" borderId="190" xfId="0" applyNumberFormat="1" applyFont="1" applyFill="1" applyBorder="1" applyAlignment="1">
      <alignment horizontal="center" vertical="center"/>
    </xf>
    <xf numFmtId="3" fontId="53" fillId="0" borderId="188" xfId="0" applyNumberFormat="1" applyFont="1" applyFill="1" applyBorder="1" applyAlignment="1">
      <alignment horizontal="center" vertical="center"/>
    </xf>
    <xf numFmtId="3" fontId="53" fillId="0" borderId="209" xfId="0" applyNumberFormat="1" applyFont="1" applyFill="1" applyBorder="1" applyAlignment="1">
      <alignment horizontal="center" vertical="center"/>
    </xf>
    <xf numFmtId="3" fontId="53" fillId="0" borderId="115" xfId="0" applyNumberFormat="1" applyFont="1" applyFill="1" applyBorder="1" applyAlignment="1">
      <alignment horizontal="center" vertical="center"/>
    </xf>
    <xf numFmtId="3" fontId="53" fillId="0" borderId="119" xfId="0" applyNumberFormat="1" applyFont="1" applyFill="1" applyBorder="1" applyAlignment="1">
      <alignment horizontal="center" vertical="center"/>
    </xf>
    <xf numFmtId="3" fontId="53" fillId="0" borderId="215" xfId="0" applyNumberFormat="1" applyFont="1" applyFill="1" applyBorder="1" applyAlignment="1">
      <alignment horizontal="center" vertical="center"/>
    </xf>
    <xf numFmtId="3" fontId="29" fillId="0" borderId="16" xfId="0" applyNumberFormat="1" applyFont="1" applyFill="1" applyBorder="1" applyAlignment="1">
      <alignment horizontal="center" vertical="center"/>
    </xf>
    <xf numFmtId="3" fontId="29" fillId="0" borderId="12" xfId="0" applyNumberFormat="1" applyFont="1" applyFill="1" applyBorder="1" applyAlignment="1">
      <alignment horizontal="center" vertical="center"/>
    </xf>
    <xf numFmtId="3" fontId="29" fillId="0" borderId="15" xfId="0" applyNumberFormat="1" applyFont="1" applyFill="1" applyBorder="1" applyAlignment="1">
      <alignment horizontal="center" vertical="center"/>
    </xf>
    <xf numFmtId="234" fontId="29" fillId="0" borderId="158" xfId="0" applyNumberFormat="1" applyFont="1" applyFill="1" applyBorder="1" applyAlignment="1" applyProtection="1">
      <alignment horizontal="center" vertical="center"/>
      <protection locked="0"/>
    </xf>
    <xf numFmtId="234" fontId="29" fillId="0" borderId="106" xfId="0" applyNumberFormat="1" applyFont="1" applyFill="1" applyBorder="1" applyAlignment="1" applyProtection="1">
      <alignment horizontal="center" vertical="center"/>
      <protection locked="0"/>
    </xf>
    <xf numFmtId="234" fontId="29" fillId="0" borderId="174" xfId="0" applyNumberFormat="1" applyFont="1" applyFill="1" applyBorder="1" applyAlignment="1" applyProtection="1">
      <alignment horizontal="center" vertical="center"/>
      <protection locked="0"/>
    </xf>
    <xf numFmtId="234" fontId="29" fillId="0" borderId="16" xfId="0" applyNumberFormat="1" applyFont="1" applyFill="1" applyBorder="1" applyAlignment="1" applyProtection="1">
      <alignment horizontal="center" vertical="center"/>
      <protection locked="0"/>
    </xf>
    <xf numFmtId="234" fontId="29" fillId="0" borderId="12" xfId="0" applyNumberFormat="1" applyFont="1" applyFill="1" applyBorder="1" applyAlignment="1" applyProtection="1">
      <alignment horizontal="center" vertical="center"/>
      <protection locked="0"/>
    </xf>
    <xf numFmtId="234" fontId="29" fillId="0" borderId="15" xfId="0" applyNumberFormat="1" applyFont="1" applyFill="1" applyBorder="1" applyAlignment="1" applyProtection="1">
      <alignment horizontal="center" vertical="center"/>
      <protection locked="0"/>
    </xf>
    <xf numFmtId="0" fontId="29" fillId="0" borderId="158" xfId="0" applyFont="1" applyFill="1" applyBorder="1" applyAlignment="1">
      <alignment horizontal="center" vertical="center"/>
    </xf>
    <xf numFmtId="0" fontId="29" fillId="0" borderId="106" xfId="0" applyFont="1" applyFill="1" applyBorder="1" applyAlignment="1">
      <alignment horizontal="center" vertical="center"/>
    </xf>
    <xf numFmtId="0" fontId="29" fillId="0" borderId="174"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15" xfId="0" applyFont="1" applyFill="1" applyBorder="1" applyAlignment="1">
      <alignment horizontal="center" vertical="center"/>
    </xf>
    <xf numFmtId="234" fontId="29" fillId="0" borderId="158" xfId="0" applyNumberFormat="1" applyFont="1" applyFill="1" applyBorder="1" applyAlignment="1">
      <alignment horizontal="center" vertical="center"/>
    </xf>
    <xf numFmtId="234" fontId="29" fillId="0" borderId="106" xfId="0" applyNumberFormat="1" applyFont="1" applyFill="1" applyBorder="1" applyAlignment="1">
      <alignment horizontal="center" vertical="center"/>
    </xf>
    <xf numFmtId="234" fontId="29" fillId="0" borderId="174" xfId="0" applyNumberFormat="1" applyFont="1" applyFill="1" applyBorder="1" applyAlignment="1">
      <alignment horizontal="center" vertical="center"/>
    </xf>
    <xf numFmtId="3" fontId="29" fillId="0" borderId="158" xfId="0" applyNumberFormat="1" applyFont="1" applyFill="1" applyBorder="1" applyAlignment="1" applyProtection="1">
      <alignment horizontal="center" vertical="center"/>
      <protection locked="0"/>
    </xf>
    <xf numFmtId="3" fontId="29" fillId="0" borderId="106" xfId="0" applyNumberFormat="1" applyFont="1" applyFill="1" applyBorder="1" applyAlignment="1" applyProtection="1">
      <alignment horizontal="center" vertical="center"/>
      <protection locked="0"/>
    </xf>
    <xf numFmtId="3" fontId="29" fillId="0" borderId="174" xfId="0" applyNumberFormat="1" applyFont="1" applyFill="1" applyBorder="1" applyAlignment="1" applyProtection="1">
      <alignment horizontal="center" vertical="center"/>
      <protection locked="0"/>
    </xf>
    <xf numFmtId="3" fontId="29" fillId="0" borderId="16" xfId="0" applyNumberFormat="1" applyFont="1" applyFill="1" applyBorder="1" applyAlignment="1" applyProtection="1">
      <alignment horizontal="center" vertical="center"/>
      <protection locked="0"/>
    </xf>
    <xf numFmtId="3" fontId="29" fillId="0" borderId="12" xfId="0" applyNumberFormat="1" applyFont="1" applyFill="1" applyBorder="1" applyAlignment="1" applyProtection="1">
      <alignment horizontal="center" vertical="center"/>
      <protection locked="0"/>
    </xf>
    <xf numFmtId="3" fontId="29" fillId="0" borderId="15" xfId="0" applyNumberFormat="1" applyFont="1" applyFill="1" applyBorder="1" applyAlignment="1" applyProtection="1">
      <alignment horizontal="center" vertical="center"/>
      <protection locked="0"/>
    </xf>
    <xf numFmtId="3" fontId="29" fillId="0" borderId="158" xfId="0" applyNumberFormat="1" applyFont="1" applyFill="1" applyBorder="1" applyAlignment="1">
      <alignment horizontal="center" vertical="center"/>
    </xf>
    <xf numFmtId="3" fontId="29" fillId="0" borderId="106" xfId="0" applyNumberFormat="1" applyFont="1" applyFill="1" applyBorder="1" applyAlignment="1">
      <alignment horizontal="center" vertical="center"/>
    </xf>
    <xf numFmtId="3" fontId="29" fillId="0" borderId="174" xfId="0" applyNumberFormat="1" applyFont="1" applyFill="1" applyBorder="1" applyAlignment="1">
      <alignment horizontal="center" vertical="center"/>
    </xf>
    <xf numFmtId="234" fontId="29" fillId="0" borderId="16" xfId="0" applyNumberFormat="1" applyFont="1" applyFill="1" applyBorder="1" applyAlignment="1">
      <alignment horizontal="center" vertical="center"/>
    </xf>
    <xf numFmtId="234" fontId="29" fillId="0" borderId="12" xfId="0" applyNumberFormat="1" applyFont="1" applyFill="1" applyBorder="1" applyAlignment="1">
      <alignment horizontal="center" vertical="center"/>
    </xf>
    <xf numFmtId="234" fontId="29" fillId="0" borderId="15" xfId="0" applyNumberFormat="1"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_Sheet1" xfId="65"/>
    <cellStyle name="標準_Sheet2"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externalLink" Target="externalLinks/externalLink3.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45</xdr:row>
      <xdr:rowOff>123825</xdr:rowOff>
    </xdr:from>
    <xdr:ext cx="85725" cy="190500"/>
    <xdr:sp fLocksText="0">
      <xdr:nvSpPr>
        <xdr:cNvPr id="1" name="テキスト 1"/>
        <xdr:cNvSpPr txBox="1">
          <a:spLocks noChangeArrowheads="1"/>
        </xdr:cNvSpPr>
      </xdr:nvSpPr>
      <xdr:spPr>
        <a:xfrm>
          <a:off x="57150" y="9515475"/>
          <a:ext cx="85725"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46</xdr:row>
      <xdr:rowOff>133350</xdr:rowOff>
    </xdr:from>
    <xdr:ext cx="85725" cy="200025"/>
    <xdr:sp fLocksText="0">
      <xdr:nvSpPr>
        <xdr:cNvPr id="1" name="テキスト 1"/>
        <xdr:cNvSpPr txBox="1">
          <a:spLocks noChangeArrowheads="1"/>
        </xdr:cNvSpPr>
      </xdr:nvSpPr>
      <xdr:spPr>
        <a:xfrm>
          <a:off x="57150" y="702945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0</xdr:row>
      <xdr:rowOff>0</xdr:rowOff>
    </xdr:from>
    <xdr:ext cx="114300" cy="257175"/>
    <xdr:sp fLocksText="0">
      <xdr:nvSpPr>
        <xdr:cNvPr id="1" name="テキスト 1"/>
        <xdr:cNvSpPr txBox="1">
          <a:spLocks noChangeArrowheads="1"/>
        </xdr:cNvSpPr>
      </xdr:nvSpPr>
      <xdr:spPr>
        <a:xfrm>
          <a:off x="57150" y="0"/>
          <a:ext cx="114300" cy="2571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57150</xdr:colOff>
      <xdr:row>47</xdr:row>
      <xdr:rowOff>123825</xdr:rowOff>
    </xdr:from>
    <xdr:ext cx="114300" cy="257175"/>
    <xdr:sp fLocksText="0">
      <xdr:nvSpPr>
        <xdr:cNvPr id="2" name="テキスト 1"/>
        <xdr:cNvSpPr txBox="1">
          <a:spLocks noChangeArrowheads="1"/>
        </xdr:cNvSpPr>
      </xdr:nvSpPr>
      <xdr:spPr>
        <a:xfrm>
          <a:off x="57150" y="7477125"/>
          <a:ext cx="114300" cy="2571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57150</xdr:colOff>
      <xdr:row>47</xdr:row>
      <xdr:rowOff>123825</xdr:rowOff>
    </xdr:from>
    <xdr:ext cx="114300" cy="257175"/>
    <xdr:sp fLocksText="0">
      <xdr:nvSpPr>
        <xdr:cNvPr id="3" name="テキスト 1"/>
        <xdr:cNvSpPr txBox="1">
          <a:spLocks noChangeArrowheads="1"/>
        </xdr:cNvSpPr>
      </xdr:nvSpPr>
      <xdr:spPr>
        <a:xfrm>
          <a:off x="57150" y="7477125"/>
          <a:ext cx="114300" cy="2571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0</xdr:col>
      <xdr:colOff>57150</xdr:colOff>
      <xdr:row>47</xdr:row>
      <xdr:rowOff>123825</xdr:rowOff>
    </xdr:from>
    <xdr:ext cx="114300" cy="257175"/>
    <xdr:sp fLocksText="0">
      <xdr:nvSpPr>
        <xdr:cNvPr id="4" name="テキスト 1"/>
        <xdr:cNvSpPr txBox="1">
          <a:spLocks noChangeArrowheads="1"/>
        </xdr:cNvSpPr>
      </xdr:nvSpPr>
      <xdr:spPr>
        <a:xfrm>
          <a:off x="57150" y="7477125"/>
          <a:ext cx="114300" cy="2571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45</xdr:row>
      <xdr:rowOff>123825</xdr:rowOff>
    </xdr:from>
    <xdr:ext cx="85725" cy="190500"/>
    <xdr:sp fLocksText="0">
      <xdr:nvSpPr>
        <xdr:cNvPr id="1" name="テキスト 1"/>
        <xdr:cNvSpPr txBox="1">
          <a:spLocks noChangeArrowheads="1"/>
        </xdr:cNvSpPr>
      </xdr:nvSpPr>
      <xdr:spPr>
        <a:xfrm>
          <a:off x="57150" y="6962775"/>
          <a:ext cx="85725" cy="190500"/>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b11f0341\D\&#20418;&#20849;&#36890;&#65297;&#12496;&#12483;&#12463;&#12450;&#12483;&#12503;111107\&#20418;&#20849;&#36890;&#65297;\&#20853;&#24235;&#12398;&#22269;&#20445;&#12539;&#32769;&#20581;\&#20853;&#24235;&#12398;&#22269;&#20445;&#12539;&#32769;&#20581;&#65288;&#24179;&#25104;&#65298;&#65303;&#24180;&#24230;&#65289;\01&#32113;&#35336;&#34920;\01&#32113;&#35336;&#34920;\&#9675;27%20&#31532;2&#34920;&#12539;&#31532;4&#3492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b11f0341\D\&#20418;&#20849;&#36890;&#65297;&#12496;&#12483;&#12463;&#12450;&#12483;&#12503;111107\&#20418;&#20849;&#36890;&#65297;\&#20853;&#24235;&#12398;&#22269;&#20445;&#12539;&#32769;&#20581;\&#20853;&#24235;&#12398;&#22269;&#20445;&#12539;&#32769;&#20581;&#65288;&#24179;&#25104;&#65298;&#65303;&#24180;&#24230;&#65289;\01&#32113;&#35336;&#34920;\01&#32113;&#35336;&#34920;\&#9675;27%20&#31532;3&#349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7&#12402;&#12423;&#12358;&#12372;&#12398;&#22269;&#20445;&#12487;&#12540;&#12479;&#65288;&#25552;&#20986;&#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表"/>
      <sheetName val="4表1"/>
      <sheetName val="基礎データ"/>
      <sheetName val="一人あたり基金保有"/>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第３表２７"/>
      <sheetName val="第３表２６"/>
      <sheetName val="第３表25"/>
      <sheetName val="第３表２４"/>
      <sheetName val="第３表23 "/>
      <sheetName val="第３表22"/>
      <sheetName val="第３表21"/>
      <sheetName val="第３表20"/>
      <sheetName val="第３表⑲"/>
      <sheetName val="第３表 ⑱"/>
      <sheetName val="第３表⑰"/>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第6表"/>
      <sheetName val="第8表"/>
      <sheetName val="第9表"/>
      <sheetName val="第10表"/>
      <sheetName val="第11表"/>
      <sheetName val="第12表"/>
      <sheetName val="第16表"/>
      <sheetName val="第17表"/>
      <sheetName val="第18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A1:AI186"/>
  <sheetViews>
    <sheetView view="pageBreakPreview" zoomScaleSheetLayoutView="100" workbookViewId="0" topLeftCell="A1">
      <selection activeCell="B2" sqref="B2"/>
    </sheetView>
  </sheetViews>
  <sheetFormatPr defaultColWidth="9.00390625" defaultRowHeight="12.75"/>
  <cols>
    <col min="1" max="1" width="4.75390625" style="8" customWidth="1"/>
    <col min="2" max="2" width="11.375" style="8" customWidth="1"/>
    <col min="3" max="3" width="11.875" style="22" customWidth="1"/>
    <col min="4" max="5" width="11.75390625" style="84" customWidth="1"/>
    <col min="6" max="6" width="10.00390625" style="84" customWidth="1"/>
    <col min="7" max="7" width="12.125" style="84" customWidth="1"/>
    <col min="8" max="12" width="10.00390625" style="84" customWidth="1"/>
    <col min="13" max="13" width="8.125" style="84" customWidth="1"/>
    <col min="14" max="14" width="8.625" style="84" customWidth="1"/>
    <col min="15" max="16" width="9.375" style="84" customWidth="1"/>
    <col min="17" max="17" width="12.875" style="84" bestFit="1" customWidth="1"/>
    <col min="18" max="18" width="11.375" style="84" customWidth="1"/>
    <col min="19" max="19" width="8.00390625" style="84" customWidth="1"/>
    <col min="20" max="20" width="7.25390625" style="84" customWidth="1"/>
    <col min="21" max="21" width="18.375" style="84" customWidth="1"/>
    <col min="22" max="22" width="12.75390625" style="84" customWidth="1"/>
    <col min="23" max="23" width="18.625" style="84" customWidth="1"/>
    <col min="24" max="24" width="7.375" style="84" customWidth="1"/>
    <col min="25" max="31" width="11.875" style="8" customWidth="1"/>
    <col min="32" max="32" width="7.125" style="8" customWidth="1"/>
    <col min="33" max="33" width="6.375" style="8" customWidth="1"/>
    <col min="34" max="41" width="11.875" style="8" customWidth="1"/>
    <col min="42" max="16384" width="9.125" style="8" customWidth="1"/>
  </cols>
  <sheetData>
    <row r="1" spans="2:24" s="9" customFormat="1" ht="17.25">
      <c r="B1" s="10"/>
      <c r="C1" s="1" t="s">
        <v>95</v>
      </c>
      <c r="D1" s="40"/>
      <c r="E1" s="41"/>
      <c r="F1" s="42"/>
      <c r="G1" s="43"/>
      <c r="H1" s="43"/>
      <c r="I1" s="43"/>
      <c r="J1" s="43"/>
      <c r="K1" s="43"/>
      <c r="M1" s="44"/>
      <c r="N1" s="44"/>
      <c r="O1" s="44"/>
      <c r="Q1" s="44"/>
      <c r="R1" s="44"/>
      <c r="S1" s="171"/>
      <c r="T1" s="44"/>
      <c r="U1" s="44"/>
      <c r="V1" s="44"/>
      <c r="W1" s="44"/>
      <c r="X1" s="44"/>
    </row>
    <row r="2" spans="1:24" s="9" customFormat="1" ht="15" customHeight="1">
      <c r="A2" s="11"/>
      <c r="B2" s="11"/>
      <c r="C2" s="12"/>
      <c r="D2" s="175"/>
      <c r="E2" s="175"/>
      <c r="F2" s="175"/>
      <c r="G2" s="175"/>
      <c r="H2" s="175"/>
      <c r="I2" s="175"/>
      <c r="J2" s="175"/>
      <c r="K2" s="175"/>
      <c r="L2" s="175"/>
      <c r="M2" s="45"/>
      <c r="N2" s="45"/>
      <c r="O2" s="45"/>
      <c r="P2" s="45"/>
      <c r="Q2" s="175"/>
      <c r="R2" s="175"/>
      <c r="S2" s="45"/>
      <c r="T2" s="45"/>
      <c r="U2" s="175"/>
      <c r="V2" s="175"/>
      <c r="W2" s="45"/>
      <c r="X2" s="175"/>
    </row>
    <row r="3" spans="1:24" s="9" customFormat="1" ht="12">
      <c r="A3" s="13"/>
      <c r="B3" s="13"/>
      <c r="C3" s="13" t="s">
        <v>0</v>
      </c>
      <c r="D3" s="46" t="s">
        <v>1</v>
      </c>
      <c r="E3" s="46" t="s">
        <v>2</v>
      </c>
      <c r="F3" s="46" t="s">
        <v>3</v>
      </c>
      <c r="G3" s="48" t="s">
        <v>167</v>
      </c>
      <c r="H3" s="165" t="s">
        <v>168</v>
      </c>
      <c r="I3" s="46" t="s">
        <v>171</v>
      </c>
      <c r="J3" s="46" t="s">
        <v>178</v>
      </c>
      <c r="K3" s="46" t="s">
        <v>180</v>
      </c>
      <c r="L3" s="48" t="s">
        <v>182</v>
      </c>
      <c r="M3" s="47" t="s">
        <v>4</v>
      </c>
      <c r="N3" s="46" t="s">
        <v>3</v>
      </c>
      <c r="O3" s="49" t="s">
        <v>186</v>
      </c>
      <c r="P3" s="47" t="s">
        <v>176</v>
      </c>
      <c r="Q3" s="46" t="s">
        <v>13</v>
      </c>
      <c r="R3" s="46" t="s">
        <v>5</v>
      </c>
      <c r="S3" s="46" t="s">
        <v>15</v>
      </c>
      <c r="T3" s="46" t="s">
        <v>190</v>
      </c>
      <c r="U3" s="50" t="s">
        <v>6</v>
      </c>
      <c r="V3" s="51"/>
      <c r="W3" s="51"/>
      <c r="X3" s="48" t="s">
        <v>20</v>
      </c>
    </row>
    <row r="4" spans="1:24" s="9" customFormat="1" ht="12">
      <c r="A4" s="2" t="s">
        <v>7</v>
      </c>
      <c r="B4" s="2" t="s">
        <v>8</v>
      </c>
      <c r="C4" s="2" t="s">
        <v>21</v>
      </c>
      <c r="D4" s="52"/>
      <c r="E4" s="52" t="s">
        <v>9</v>
      </c>
      <c r="F4" s="52" t="s">
        <v>10</v>
      </c>
      <c r="G4" s="55"/>
      <c r="H4" s="166" t="s">
        <v>170</v>
      </c>
      <c r="I4" s="52" t="s">
        <v>172</v>
      </c>
      <c r="J4" s="52" t="s">
        <v>179</v>
      </c>
      <c r="K4" s="52" t="s">
        <v>181</v>
      </c>
      <c r="L4" s="55" t="s">
        <v>183</v>
      </c>
      <c r="M4" s="53" t="s">
        <v>11</v>
      </c>
      <c r="N4" s="54" t="s">
        <v>100</v>
      </c>
      <c r="O4" s="54" t="s">
        <v>177</v>
      </c>
      <c r="P4" s="53" t="s">
        <v>177</v>
      </c>
      <c r="Q4" s="52"/>
      <c r="R4" s="52" t="s">
        <v>14</v>
      </c>
      <c r="S4" s="52"/>
      <c r="T4" s="52" t="s">
        <v>16</v>
      </c>
      <c r="U4" s="46" t="s">
        <v>17</v>
      </c>
      <c r="V4" s="46" t="s">
        <v>18</v>
      </c>
      <c r="W4" s="46" t="s">
        <v>19</v>
      </c>
      <c r="X4" s="55" t="s">
        <v>29</v>
      </c>
    </row>
    <row r="5" spans="1:24" s="9" customFormat="1" ht="12">
      <c r="A5" s="2"/>
      <c r="B5" s="2"/>
      <c r="C5" s="2"/>
      <c r="D5" s="52" t="s">
        <v>22</v>
      </c>
      <c r="E5" s="56" t="s">
        <v>23</v>
      </c>
      <c r="F5" s="52" t="s">
        <v>24</v>
      </c>
      <c r="G5" s="55" t="s">
        <v>25</v>
      </c>
      <c r="H5" s="52" t="s">
        <v>101</v>
      </c>
      <c r="I5" s="52" t="s">
        <v>169</v>
      </c>
      <c r="J5" s="52" t="s">
        <v>173</v>
      </c>
      <c r="K5" s="52" t="s">
        <v>174</v>
      </c>
      <c r="L5" s="55" t="s">
        <v>175</v>
      </c>
      <c r="M5" s="52" t="s">
        <v>26</v>
      </c>
      <c r="N5" s="52" t="s">
        <v>27</v>
      </c>
      <c r="O5" s="55" t="s">
        <v>185</v>
      </c>
      <c r="P5" s="55" t="s">
        <v>184</v>
      </c>
      <c r="Q5" s="52" t="s">
        <v>187</v>
      </c>
      <c r="R5" s="52" t="s">
        <v>188</v>
      </c>
      <c r="S5" s="52" t="s">
        <v>189</v>
      </c>
      <c r="T5" s="52" t="s">
        <v>12</v>
      </c>
      <c r="U5" s="52" t="s">
        <v>28</v>
      </c>
      <c r="V5" s="52"/>
      <c r="W5" s="52"/>
      <c r="X5" s="55"/>
    </row>
    <row r="6" spans="1:24" s="9" customFormat="1" ht="12">
      <c r="A6" s="15"/>
      <c r="B6" s="16" t="s">
        <v>97</v>
      </c>
      <c r="C6" s="17"/>
      <c r="D6" s="57" t="s">
        <v>30</v>
      </c>
      <c r="E6" s="57" t="s">
        <v>31</v>
      </c>
      <c r="F6" s="57" t="s">
        <v>31</v>
      </c>
      <c r="G6" s="58" t="s">
        <v>31</v>
      </c>
      <c r="H6" s="146"/>
      <c r="I6" s="58" t="s">
        <v>31</v>
      </c>
      <c r="J6" s="57"/>
      <c r="K6" s="57"/>
      <c r="L6" s="58"/>
      <c r="M6" s="57" t="s">
        <v>31</v>
      </c>
      <c r="N6" s="57" t="s">
        <v>32</v>
      </c>
      <c r="O6" s="58" t="s">
        <v>32</v>
      </c>
      <c r="P6" s="57"/>
      <c r="Q6" s="57" t="s">
        <v>31</v>
      </c>
      <c r="R6" s="57" t="s">
        <v>31</v>
      </c>
      <c r="S6" s="57" t="s">
        <v>32</v>
      </c>
      <c r="T6" s="57"/>
      <c r="U6" s="59" t="s">
        <v>33</v>
      </c>
      <c r="V6" s="59" t="s">
        <v>33</v>
      </c>
      <c r="W6" s="57" t="s">
        <v>33</v>
      </c>
      <c r="X6" s="58" t="s">
        <v>31</v>
      </c>
    </row>
    <row r="7" spans="1:24" s="9" customFormat="1" ht="12">
      <c r="A7" s="18"/>
      <c r="B7" s="185" t="s">
        <v>209</v>
      </c>
      <c r="C7" s="14"/>
      <c r="D7" s="60">
        <v>913470</v>
      </c>
      <c r="E7" s="62">
        <v>1595777</v>
      </c>
      <c r="F7" s="61">
        <v>92801</v>
      </c>
      <c r="G7" s="172">
        <v>55379</v>
      </c>
      <c r="H7" s="172">
        <v>445415</v>
      </c>
      <c r="I7" s="61">
        <v>589900</v>
      </c>
      <c r="J7" s="172">
        <v>260765</v>
      </c>
      <c r="K7" s="172">
        <v>244318</v>
      </c>
      <c r="L7" s="172">
        <v>505083</v>
      </c>
      <c r="M7" s="63">
        <v>1.7</v>
      </c>
      <c r="N7" s="64" t="s">
        <v>96</v>
      </c>
      <c r="O7" s="65">
        <v>36.97</v>
      </c>
      <c r="P7" s="197">
        <v>31.65</v>
      </c>
      <c r="Q7" s="66">
        <v>5568403</v>
      </c>
      <c r="R7" s="66">
        <v>1575553</v>
      </c>
      <c r="S7" s="67">
        <v>28.29</v>
      </c>
      <c r="T7" s="52"/>
      <c r="U7" s="60"/>
      <c r="V7" s="60"/>
      <c r="W7" s="65"/>
      <c r="X7" s="60">
        <v>760</v>
      </c>
    </row>
    <row r="8" spans="1:25" s="9" customFormat="1" ht="12">
      <c r="A8" s="32"/>
      <c r="B8" s="185" t="s">
        <v>261</v>
      </c>
      <c r="C8" s="2"/>
      <c r="D8" s="60">
        <v>909607</v>
      </c>
      <c r="E8" s="62">
        <v>1575860</v>
      </c>
      <c r="F8" s="61">
        <v>86534</v>
      </c>
      <c r="G8" s="172">
        <v>53355</v>
      </c>
      <c r="H8" s="172">
        <v>429457</v>
      </c>
      <c r="I8" s="61">
        <v>573486</v>
      </c>
      <c r="J8" s="172">
        <v>265020</v>
      </c>
      <c r="K8" s="172">
        <v>254542</v>
      </c>
      <c r="L8" s="172">
        <v>519562</v>
      </c>
      <c r="M8" s="63">
        <v>1.7</v>
      </c>
      <c r="N8" s="64" t="s">
        <v>96</v>
      </c>
      <c r="O8" s="65">
        <v>36.39</v>
      </c>
      <c r="P8" s="197">
        <v>32.97</v>
      </c>
      <c r="Q8" s="66">
        <v>5555660</v>
      </c>
      <c r="R8" s="66">
        <v>1554350</v>
      </c>
      <c r="S8" s="67">
        <v>27.98</v>
      </c>
      <c r="T8" s="52"/>
      <c r="U8" s="66"/>
      <c r="V8" s="66"/>
      <c r="W8" s="67"/>
      <c r="X8" s="60">
        <v>762</v>
      </c>
      <c r="Y8" s="33"/>
    </row>
    <row r="9" spans="1:25" s="9" customFormat="1" ht="12">
      <c r="A9" s="32"/>
      <c r="B9" s="185" t="s">
        <v>262</v>
      </c>
      <c r="C9" s="2"/>
      <c r="D9" s="162">
        <v>905373</v>
      </c>
      <c r="E9" s="61">
        <v>1553239</v>
      </c>
      <c r="F9" s="61">
        <v>76445</v>
      </c>
      <c r="G9" s="61">
        <v>51225</v>
      </c>
      <c r="H9" s="173">
        <v>410765</v>
      </c>
      <c r="I9" s="61">
        <v>549449</v>
      </c>
      <c r="J9" s="168">
        <v>277915</v>
      </c>
      <c r="K9" s="168">
        <v>263885</v>
      </c>
      <c r="L9" s="61">
        <v>541800</v>
      </c>
      <c r="M9" s="63">
        <v>1.7</v>
      </c>
      <c r="N9" s="163" t="s">
        <v>96</v>
      </c>
      <c r="O9" s="65">
        <v>35.37</v>
      </c>
      <c r="P9" s="65">
        <v>34.88</v>
      </c>
      <c r="Q9" s="66">
        <v>5540146</v>
      </c>
      <c r="R9" s="164">
        <v>1529613</v>
      </c>
      <c r="S9" s="67">
        <v>27.61</v>
      </c>
      <c r="T9" s="52"/>
      <c r="U9" s="66"/>
      <c r="V9" s="66"/>
      <c r="W9" s="67"/>
      <c r="X9" s="162">
        <v>769</v>
      </c>
      <c r="Y9" s="34"/>
    </row>
    <row r="10" spans="1:24" s="9" customFormat="1" ht="12">
      <c r="A10" s="39"/>
      <c r="B10" s="185" t="s">
        <v>266</v>
      </c>
      <c r="C10" s="37"/>
      <c r="D10" s="68">
        <v>898431</v>
      </c>
      <c r="E10" s="69">
        <v>1524527</v>
      </c>
      <c r="F10" s="69">
        <v>62076</v>
      </c>
      <c r="G10" s="69">
        <v>48404</v>
      </c>
      <c r="H10" s="174">
        <v>388743</v>
      </c>
      <c r="I10" s="69">
        <v>520852</v>
      </c>
      <c r="J10" s="69">
        <v>289100</v>
      </c>
      <c r="K10" s="169">
        <v>277428</v>
      </c>
      <c r="L10" s="69">
        <v>559536</v>
      </c>
      <c r="M10" s="70">
        <v>1.7</v>
      </c>
      <c r="N10" s="71" t="s">
        <v>96</v>
      </c>
      <c r="O10" s="72">
        <v>34.16</v>
      </c>
      <c r="P10" s="72">
        <v>36.7</v>
      </c>
      <c r="Q10" s="73">
        <v>5523347</v>
      </c>
      <c r="R10" s="74">
        <v>1495740</v>
      </c>
      <c r="S10" s="75">
        <v>27.08</v>
      </c>
      <c r="T10" s="76"/>
      <c r="U10" s="73"/>
      <c r="V10" s="73"/>
      <c r="W10" s="75"/>
      <c r="X10" s="68">
        <v>786</v>
      </c>
    </row>
    <row r="11" spans="1:24" s="9" customFormat="1" ht="12">
      <c r="A11" s="18"/>
      <c r="B11" s="132" t="s">
        <v>267</v>
      </c>
      <c r="C11" s="38"/>
      <c r="D11" s="1661">
        <v>887373</v>
      </c>
      <c r="E11" s="1661">
        <v>1486580</v>
      </c>
      <c r="F11" s="1661">
        <v>46661</v>
      </c>
      <c r="G11" s="1661">
        <v>45556</v>
      </c>
      <c r="H11" s="1661">
        <v>366584</v>
      </c>
      <c r="I11" s="1661">
        <v>496909</v>
      </c>
      <c r="J11" s="1661">
        <v>302221</v>
      </c>
      <c r="K11" s="1661">
        <v>275310</v>
      </c>
      <c r="L11" s="1661">
        <v>577531</v>
      </c>
      <c r="M11" s="1662">
        <v>1.7</v>
      </c>
      <c r="N11" s="1663" t="s">
        <v>96</v>
      </c>
      <c r="O11" s="79">
        <v>33.43</v>
      </c>
      <c r="P11" s="79">
        <v>38.85</v>
      </c>
      <c r="Q11" s="78">
        <v>5519679</v>
      </c>
      <c r="R11" s="1661">
        <v>1450391</v>
      </c>
      <c r="S11" s="79">
        <v>26.28</v>
      </c>
      <c r="T11" s="77"/>
      <c r="U11" s="78"/>
      <c r="V11" s="78"/>
      <c r="W11" s="79"/>
      <c r="X11" s="1661">
        <v>778</v>
      </c>
    </row>
    <row r="12" spans="1:24" s="9" customFormat="1" ht="12">
      <c r="A12" s="135"/>
      <c r="B12" s="136" t="s">
        <v>34</v>
      </c>
      <c r="C12" s="136"/>
      <c r="D12" s="60">
        <v>790108</v>
      </c>
      <c r="E12" s="60">
        <v>1297625</v>
      </c>
      <c r="F12" s="60">
        <v>43172</v>
      </c>
      <c r="G12" s="60">
        <v>36910</v>
      </c>
      <c r="H12" s="60">
        <v>304165</v>
      </c>
      <c r="I12" s="60">
        <v>424681</v>
      </c>
      <c r="J12" s="60">
        <v>275966</v>
      </c>
      <c r="K12" s="60">
        <v>255903</v>
      </c>
      <c r="L12" s="60">
        <v>531869</v>
      </c>
      <c r="M12" s="1664">
        <v>1.6</v>
      </c>
      <c r="N12" s="1665">
        <v>3.33</v>
      </c>
      <c r="O12" s="65">
        <v>32.73</v>
      </c>
      <c r="P12" s="65">
        <v>40.99</v>
      </c>
      <c r="Q12" s="60">
        <v>5261604</v>
      </c>
      <c r="R12" s="60">
        <v>1264080</v>
      </c>
      <c r="S12" s="65">
        <v>24.02</v>
      </c>
      <c r="T12" s="55"/>
      <c r="U12" s="60"/>
      <c r="V12" s="60"/>
      <c r="W12" s="65"/>
      <c r="X12" s="60">
        <v>678</v>
      </c>
    </row>
    <row r="13" spans="1:24" s="9" customFormat="1" ht="12">
      <c r="A13" s="135"/>
      <c r="B13" s="136" t="s">
        <v>35</v>
      </c>
      <c r="C13" s="136"/>
      <c r="D13" s="60">
        <v>38819</v>
      </c>
      <c r="E13" s="60">
        <v>67182</v>
      </c>
      <c r="F13" s="60">
        <v>3489</v>
      </c>
      <c r="G13" s="60">
        <v>1579</v>
      </c>
      <c r="H13" s="60">
        <v>13740</v>
      </c>
      <c r="I13" s="60">
        <v>21433</v>
      </c>
      <c r="J13" s="60">
        <v>16181</v>
      </c>
      <c r="K13" s="60">
        <v>14249</v>
      </c>
      <c r="L13" s="60">
        <v>30430</v>
      </c>
      <c r="M13" s="1664">
        <v>1.7</v>
      </c>
      <c r="N13" s="1665">
        <v>5.19</v>
      </c>
      <c r="O13" s="65">
        <v>31.9</v>
      </c>
      <c r="P13" s="65">
        <v>45.29</v>
      </c>
      <c r="Q13" s="60">
        <v>258075</v>
      </c>
      <c r="R13" s="60">
        <v>65409</v>
      </c>
      <c r="S13" s="65">
        <v>25.34</v>
      </c>
      <c r="T13" s="65"/>
      <c r="U13" s="60"/>
      <c r="V13" s="60"/>
      <c r="W13" s="65"/>
      <c r="X13" s="60">
        <v>41</v>
      </c>
    </row>
    <row r="14" spans="1:24" s="9" customFormat="1" ht="12">
      <c r="A14" s="135"/>
      <c r="B14" s="136" t="s">
        <v>36</v>
      </c>
      <c r="C14" s="136"/>
      <c r="D14" s="60">
        <v>828927</v>
      </c>
      <c r="E14" s="60">
        <v>1364807</v>
      </c>
      <c r="F14" s="60">
        <v>46661</v>
      </c>
      <c r="G14" s="60">
        <v>38489</v>
      </c>
      <c r="H14" s="60">
        <v>317905</v>
      </c>
      <c r="I14" s="60">
        <v>446114</v>
      </c>
      <c r="J14" s="60">
        <v>292147</v>
      </c>
      <c r="K14" s="60">
        <v>270152</v>
      </c>
      <c r="L14" s="60">
        <v>562299</v>
      </c>
      <c r="M14" s="1664">
        <v>1.6</v>
      </c>
      <c r="N14" s="1665">
        <v>3.42</v>
      </c>
      <c r="O14" s="65">
        <v>32.69</v>
      </c>
      <c r="P14" s="65">
        <v>41.2</v>
      </c>
      <c r="Q14" s="60">
        <v>5519679</v>
      </c>
      <c r="R14" s="60">
        <v>1329489</v>
      </c>
      <c r="S14" s="65">
        <v>24.09</v>
      </c>
      <c r="T14" s="55" t="s">
        <v>37</v>
      </c>
      <c r="U14" s="60"/>
      <c r="V14" s="60"/>
      <c r="W14" s="55" t="s">
        <v>37</v>
      </c>
      <c r="X14" s="60">
        <v>719</v>
      </c>
    </row>
    <row r="15" spans="1:35" s="9" customFormat="1" ht="12">
      <c r="A15" s="135"/>
      <c r="B15" s="136" t="s">
        <v>38</v>
      </c>
      <c r="C15" s="136"/>
      <c r="D15" s="60">
        <v>58446</v>
      </c>
      <c r="E15" s="60">
        <v>121773</v>
      </c>
      <c r="F15" s="1666" t="s">
        <v>136</v>
      </c>
      <c r="G15" s="60">
        <v>7067</v>
      </c>
      <c r="H15" s="60">
        <v>48679</v>
      </c>
      <c r="I15" s="60">
        <v>50795</v>
      </c>
      <c r="J15" s="60">
        <v>10074</v>
      </c>
      <c r="K15" s="60">
        <v>5158</v>
      </c>
      <c r="L15" s="60">
        <v>15232</v>
      </c>
      <c r="M15" s="1664">
        <v>2.1</v>
      </c>
      <c r="N15" s="1666" t="s">
        <v>136</v>
      </c>
      <c r="O15" s="65">
        <v>41.71</v>
      </c>
      <c r="P15" s="65">
        <v>12.51</v>
      </c>
      <c r="Q15" s="1666" t="s">
        <v>136</v>
      </c>
      <c r="R15" s="60">
        <v>120902</v>
      </c>
      <c r="S15" s="1666" t="s">
        <v>136</v>
      </c>
      <c r="T15" s="55" t="s">
        <v>39</v>
      </c>
      <c r="U15" s="60"/>
      <c r="V15" s="60"/>
      <c r="W15" s="55" t="s">
        <v>39</v>
      </c>
      <c r="X15" s="60">
        <v>59</v>
      </c>
      <c r="AI15" s="131"/>
    </row>
    <row r="16" spans="1:35" s="9" customFormat="1" ht="10.5" customHeight="1">
      <c r="A16" s="135"/>
      <c r="B16" s="137"/>
      <c r="C16" s="137"/>
      <c r="D16" s="66"/>
      <c r="E16" s="66"/>
      <c r="F16" s="66"/>
      <c r="G16" s="60"/>
      <c r="H16" s="1667"/>
      <c r="I16" s="60"/>
      <c r="J16" s="66"/>
      <c r="K16" s="66"/>
      <c r="L16" s="60"/>
      <c r="M16" s="63"/>
      <c r="N16" s="67"/>
      <c r="O16" s="65"/>
      <c r="P16" s="65"/>
      <c r="Q16" s="66"/>
      <c r="R16" s="66"/>
      <c r="S16" s="67"/>
      <c r="T16" s="67"/>
      <c r="U16" s="66"/>
      <c r="V16" s="66"/>
      <c r="W16" s="67"/>
      <c r="X16" s="60"/>
      <c r="AH16" s="130"/>
      <c r="AI16" s="130"/>
    </row>
    <row r="17" spans="1:34" ht="12">
      <c r="A17" s="138">
        <v>1</v>
      </c>
      <c r="B17" s="137" t="s">
        <v>40</v>
      </c>
      <c r="C17" s="186" t="s">
        <v>210</v>
      </c>
      <c r="D17" s="1668">
        <v>236153</v>
      </c>
      <c r="E17" s="1669">
        <v>374069</v>
      </c>
      <c r="F17" s="1669">
        <v>8005</v>
      </c>
      <c r="G17" s="297">
        <v>10765</v>
      </c>
      <c r="H17" s="1670">
        <v>92906</v>
      </c>
      <c r="I17" s="1669">
        <v>121550</v>
      </c>
      <c r="J17" s="1671">
        <v>76413</v>
      </c>
      <c r="K17" s="1671">
        <v>72435</v>
      </c>
      <c r="L17" s="1669">
        <v>148848</v>
      </c>
      <c r="M17" s="63">
        <v>1.6</v>
      </c>
      <c r="N17" s="67">
        <v>2.14</v>
      </c>
      <c r="O17" s="65">
        <v>32.49</v>
      </c>
      <c r="P17" s="65">
        <v>39.79</v>
      </c>
      <c r="Q17" s="1669">
        <v>1534449</v>
      </c>
      <c r="R17" s="1669">
        <v>365326</v>
      </c>
      <c r="S17" s="67">
        <v>23.81</v>
      </c>
      <c r="T17" s="1672" t="s">
        <v>103</v>
      </c>
      <c r="U17" s="1673">
        <v>420000</v>
      </c>
      <c r="V17" s="1673">
        <v>50000</v>
      </c>
      <c r="W17" s="52" t="s">
        <v>61</v>
      </c>
      <c r="X17" s="1674">
        <v>186</v>
      </c>
      <c r="AC17" s="20"/>
      <c r="AF17"/>
      <c r="AG17" s="118"/>
      <c r="AH17" s="119"/>
    </row>
    <row r="18" spans="1:34" ht="13.5">
      <c r="A18" s="138">
        <v>2</v>
      </c>
      <c r="B18" s="137" t="s">
        <v>41</v>
      </c>
      <c r="C18" s="186" t="s">
        <v>211</v>
      </c>
      <c r="D18" s="1668">
        <v>78672</v>
      </c>
      <c r="E18" s="1669">
        <v>133788</v>
      </c>
      <c r="F18" s="1669">
        <v>4340</v>
      </c>
      <c r="G18" s="1669">
        <v>4482</v>
      </c>
      <c r="H18" s="1675">
        <v>32898</v>
      </c>
      <c r="I18" s="1669">
        <v>43594</v>
      </c>
      <c r="J18" s="1671">
        <v>27501</v>
      </c>
      <c r="K18" s="1671">
        <v>25313</v>
      </c>
      <c r="L18" s="1669">
        <v>52814</v>
      </c>
      <c r="M18" s="63">
        <v>1.7</v>
      </c>
      <c r="N18" s="67">
        <v>3.24</v>
      </c>
      <c r="O18" s="65">
        <v>32.58</v>
      </c>
      <c r="P18" s="65">
        <v>39.48</v>
      </c>
      <c r="Q18" s="1669">
        <v>534462</v>
      </c>
      <c r="R18" s="1669">
        <v>130181</v>
      </c>
      <c r="S18" s="67">
        <v>24.36</v>
      </c>
      <c r="T18" s="1672" t="s">
        <v>103</v>
      </c>
      <c r="U18" s="1673">
        <v>420000</v>
      </c>
      <c r="V18" s="1673">
        <v>50000</v>
      </c>
      <c r="W18" s="1676" t="s">
        <v>137</v>
      </c>
      <c r="X18" s="1674">
        <v>46</v>
      </c>
      <c r="AC18" s="20"/>
      <c r="AF18" s="120"/>
      <c r="AG18" s="121"/>
      <c r="AH18" s="122"/>
    </row>
    <row r="19" spans="1:34" ht="12">
      <c r="A19" s="138">
        <v>3</v>
      </c>
      <c r="B19" s="137" t="s">
        <v>42</v>
      </c>
      <c r="C19" s="186" t="s">
        <v>212</v>
      </c>
      <c r="D19" s="1668">
        <v>75632</v>
      </c>
      <c r="E19" s="1669">
        <v>120432</v>
      </c>
      <c r="F19" s="1669">
        <v>3829</v>
      </c>
      <c r="G19" s="1669">
        <v>3696</v>
      </c>
      <c r="H19" s="1675">
        <v>31215</v>
      </c>
      <c r="I19" s="1669">
        <v>40557</v>
      </c>
      <c r="J19" s="1671">
        <v>22817</v>
      </c>
      <c r="K19" s="1671">
        <v>22147</v>
      </c>
      <c r="L19" s="1669">
        <v>44964</v>
      </c>
      <c r="M19" s="63">
        <v>1.6</v>
      </c>
      <c r="N19" s="67">
        <v>3.18</v>
      </c>
      <c r="O19" s="65">
        <v>33.68</v>
      </c>
      <c r="P19" s="65">
        <v>37.34</v>
      </c>
      <c r="Q19" s="1669">
        <v>451907</v>
      </c>
      <c r="R19" s="1669">
        <v>116745</v>
      </c>
      <c r="S19" s="67">
        <v>25.83</v>
      </c>
      <c r="T19" s="1672" t="s">
        <v>103</v>
      </c>
      <c r="U19" s="1673">
        <v>420000</v>
      </c>
      <c r="V19" s="1673">
        <v>30000</v>
      </c>
      <c r="W19" s="1676" t="s">
        <v>108</v>
      </c>
      <c r="X19" s="1674">
        <v>62</v>
      </c>
      <c r="AC19" s="20"/>
      <c r="AF19"/>
      <c r="AG19" s="123"/>
      <c r="AH19" s="122"/>
    </row>
    <row r="20" spans="1:34" ht="12">
      <c r="A20" s="138">
        <v>4</v>
      </c>
      <c r="B20" s="137" t="s">
        <v>43</v>
      </c>
      <c r="C20" s="186" t="s">
        <v>213</v>
      </c>
      <c r="D20" s="1668">
        <v>41965</v>
      </c>
      <c r="E20" s="1669">
        <v>68917</v>
      </c>
      <c r="F20" s="1669">
        <v>2786</v>
      </c>
      <c r="G20" s="1669">
        <v>1818</v>
      </c>
      <c r="H20" s="1675">
        <v>15027</v>
      </c>
      <c r="I20" s="1669">
        <v>21904</v>
      </c>
      <c r="J20" s="1671">
        <v>15506</v>
      </c>
      <c r="K20" s="1671">
        <v>14662</v>
      </c>
      <c r="L20" s="1669">
        <v>30168</v>
      </c>
      <c r="M20" s="63">
        <v>1.6</v>
      </c>
      <c r="N20" s="67">
        <v>4.04</v>
      </c>
      <c r="O20" s="65">
        <v>31.78</v>
      </c>
      <c r="P20" s="65">
        <v>43.77</v>
      </c>
      <c r="Q20" s="1669">
        <v>293127</v>
      </c>
      <c r="R20" s="1669">
        <v>67139</v>
      </c>
      <c r="S20" s="67">
        <v>22.9</v>
      </c>
      <c r="T20" s="1672" t="s">
        <v>103</v>
      </c>
      <c r="U20" s="1673">
        <v>420000</v>
      </c>
      <c r="V20" s="1673">
        <v>50000</v>
      </c>
      <c r="W20" s="1676" t="s">
        <v>109</v>
      </c>
      <c r="X20" s="1674">
        <v>34</v>
      </c>
      <c r="AC20" s="20"/>
      <c r="AF20"/>
      <c r="AG20" s="123"/>
      <c r="AH20" s="122"/>
    </row>
    <row r="21" spans="1:34" ht="12">
      <c r="A21" s="138">
        <v>5</v>
      </c>
      <c r="B21" s="137" t="s">
        <v>44</v>
      </c>
      <c r="C21" s="186" t="s">
        <v>214</v>
      </c>
      <c r="D21" s="1668">
        <v>63683</v>
      </c>
      <c r="E21" s="1669">
        <v>102509</v>
      </c>
      <c r="F21" s="1669">
        <v>2943</v>
      </c>
      <c r="G21" s="1669">
        <v>2815</v>
      </c>
      <c r="H21" s="1675">
        <v>24634</v>
      </c>
      <c r="I21" s="1669">
        <v>34104</v>
      </c>
      <c r="J21" s="1671">
        <v>21417</v>
      </c>
      <c r="K21" s="1671">
        <v>19539</v>
      </c>
      <c r="L21" s="1669">
        <v>40956</v>
      </c>
      <c r="M21" s="63">
        <v>1.6</v>
      </c>
      <c r="N21" s="67">
        <v>2.87</v>
      </c>
      <c r="O21" s="65">
        <v>33.27</v>
      </c>
      <c r="P21" s="65">
        <v>39.95</v>
      </c>
      <c r="Q21" s="1669">
        <v>487614</v>
      </c>
      <c r="R21" s="1669">
        <v>100071</v>
      </c>
      <c r="S21" s="67">
        <v>20.52</v>
      </c>
      <c r="T21" s="1672" t="s">
        <v>103</v>
      </c>
      <c r="U21" s="1673">
        <v>420000</v>
      </c>
      <c r="V21" s="1673">
        <v>50000</v>
      </c>
      <c r="W21" s="1676" t="s">
        <v>138</v>
      </c>
      <c r="X21" s="1674">
        <v>88</v>
      </c>
      <c r="AC21" s="20"/>
      <c r="AF21"/>
      <c r="AG21" s="123"/>
      <c r="AH21" s="122"/>
    </row>
    <row r="22" spans="1:34" ht="12">
      <c r="A22" s="138">
        <v>6</v>
      </c>
      <c r="B22" s="137" t="s">
        <v>45</v>
      </c>
      <c r="C22" s="186" t="s">
        <v>215</v>
      </c>
      <c r="D22" s="1668">
        <v>7593</v>
      </c>
      <c r="E22" s="1669">
        <v>12931</v>
      </c>
      <c r="F22" s="1669">
        <v>682</v>
      </c>
      <c r="G22" s="1669">
        <v>342</v>
      </c>
      <c r="H22" s="1675">
        <v>2752</v>
      </c>
      <c r="I22" s="1669">
        <v>4652</v>
      </c>
      <c r="J22" s="1671">
        <v>2893</v>
      </c>
      <c r="K22" s="1671">
        <v>2292</v>
      </c>
      <c r="L22" s="1669">
        <v>5185</v>
      </c>
      <c r="M22" s="63">
        <v>1.7</v>
      </c>
      <c r="N22" s="67">
        <v>5.27</v>
      </c>
      <c r="O22" s="65">
        <v>35.98</v>
      </c>
      <c r="P22" s="65">
        <v>40.1</v>
      </c>
      <c r="Q22" s="1669">
        <v>43827</v>
      </c>
      <c r="R22" s="1669">
        <v>12699</v>
      </c>
      <c r="S22" s="67">
        <v>28.98</v>
      </c>
      <c r="T22" s="1672" t="s">
        <v>103</v>
      </c>
      <c r="U22" s="1673">
        <v>420000</v>
      </c>
      <c r="V22" s="1673">
        <v>50000</v>
      </c>
      <c r="W22" s="1676" t="s">
        <v>109</v>
      </c>
      <c r="X22" s="1674">
        <v>5</v>
      </c>
      <c r="AC22" s="20"/>
      <c r="AF22"/>
      <c r="AG22" s="123"/>
      <c r="AH22" s="122"/>
    </row>
    <row r="23" spans="1:34" ht="12">
      <c r="A23" s="138">
        <v>7</v>
      </c>
      <c r="B23" s="137" t="s">
        <v>46</v>
      </c>
      <c r="C23" s="186" t="s">
        <v>213</v>
      </c>
      <c r="D23" s="1668">
        <v>13980</v>
      </c>
      <c r="E23" s="1669">
        <v>22439</v>
      </c>
      <c r="F23" s="1669">
        <v>715</v>
      </c>
      <c r="G23" s="1669">
        <v>609</v>
      </c>
      <c r="H23" s="1675">
        <v>4916</v>
      </c>
      <c r="I23" s="1669">
        <v>7733</v>
      </c>
      <c r="J23" s="1671">
        <v>4693</v>
      </c>
      <c r="K23" s="1671">
        <v>4488</v>
      </c>
      <c r="L23" s="1669">
        <v>9181</v>
      </c>
      <c r="M23" s="63">
        <v>1.6</v>
      </c>
      <c r="N23" s="67">
        <v>3.19</v>
      </c>
      <c r="O23" s="65">
        <v>34.46</v>
      </c>
      <c r="P23" s="65">
        <v>40.92</v>
      </c>
      <c r="Q23" s="1669">
        <v>94813</v>
      </c>
      <c r="R23" s="1669">
        <v>21887</v>
      </c>
      <c r="S23" s="67">
        <v>23.08</v>
      </c>
      <c r="T23" s="1672" t="s">
        <v>103</v>
      </c>
      <c r="U23" s="1673">
        <v>420000</v>
      </c>
      <c r="V23" s="1673">
        <v>50000</v>
      </c>
      <c r="W23" s="1677" t="s">
        <v>205</v>
      </c>
      <c r="X23" s="1674">
        <v>16</v>
      </c>
      <c r="AC23" s="20"/>
      <c r="AF23"/>
      <c r="AG23" s="123"/>
      <c r="AH23" s="122"/>
    </row>
    <row r="24" spans="1:34" ht="12">
      <c r="A24" s="138">
        <v>8</v>
      </c>
      <c r="B24" s="137" t="s">
        <v>47</v>
      </c>
      <c r="C24" s="186" t="s">
        <v>216</v>
      </c>
      <c r="D24" s="1668">
        <v>29264</v>
      </c>
      <c r="E24" s="1669">
        <v>48106</v>
      </c>
      <c r="F24" s="1669">
        <v>1708</v>
      </c>
      <c r="G24" s="1669">
        <v>1539</v>
      </c>
      <c r="H24" s="1675">
        <v>11942</v>
      </c>
      <c r="I24" s="1669">
        <v>15632</v>
      </c>
      <c r="J24" s="1671">
        <v>9609</v>
      </c>
      <c r="K24" s="1671">
        <v>9384</v>
      </c>
      <c r="L24" s="1669">
        <v>18993</v>
      </c>
      <c r="M24" s="63">
        <v>1.6</v>
      </c>
      <c r="N24" s="67">
        <v>3.55</v>
      </c>
      <c r="O24" s="65">
        <v>32.49</v>
      </c>
      <c r="P24" s="65">
        <v>39.48</v>
      </c>
      <c r="Q24" s="1669">
        <v>196673</v>
      </c>
      <c r="R24" s="1669">
        <v>46754</v>
      </c>
      <c r="S24" s="67">
        <v>23.77</v>
      </c>
      <c r="T24" s="1672" t="s">
        <v>103</v>
      </c>
      <c r="U24" s="1673">
        <v>420000</v>
      </c>
      <c r="V24" s="1673">
        <v>30000</v>
      </c>
      <c r="W24" s="1677" t="s">
        <v>109</v>
      </c>
      <c r="X24" s="1674">
        <v>28</v>
      </c>
      <c r="AC24" s="20"/>
      <c r="AF24"/>
      <c r="AG24" s="123"/>
      <c r="AH24" s="122"/>
    </row>
    <row r="25" spans="1:34" ht="12">
      <c r="A25" s="138">
        <v>9</v>
      </c>
      <c r="B25" s="137" t="s">
        <v>48</v>
      </c>
      <c r="C25" s="186" t="s">
        <v>217</v>
      </c>
      <c r="D25" s="1668">
        <v>5001</v>
      </c>
      <c r="E25" s="1669">
        <v>8264</v>
      </c>
      <c r="F25" s="1669">
        <v>390</v>
      </c>
      <c r="G25" s="1669">
        <v>178</v>
      </c>
      <c r="H25" s="1675">
        <v>1406</v>
      </c>
      <c r="I25" s="1669">
        <v>2445</v>
      </c>
      <c r="J25" s="1671">
        <v>2221</v>
      </c>
      <c r="K25" s="1671">
        <v>2014</v>
      </c>
      <c r="L25" s="1669">
        <v>4235</v>
      </c>
      <c r="M25" s="63">
        <v>1.7</v>
      </c>
      <c r="N25" s="67">
        <v>4.72</v>
      </c>
      <c r="O25" s="65">
        <v>29.59</v>
      </c>
      <c r="P25" s="65">
        <v>51.25</v>
      </c>
      <c r="Q25" s="1669">
        <v>30018</v>
      </c>
      <c r="R25" s="1669">
        <v>8018</v>
      </c>
      <c r="S25" s="67">
        <v>26.71</v>
      </c>
      <c r="T25" s="1672" t="s">
        <v>103</v>
      </c>
      <c r="U25" s="1673">
        <v>420000</v>
      </c>
      <c r="V25" s="1673">
        <v>50000</v>
      </c>
      <c r="W25" s="1677" t="s">
        <v>139</v>
      </c>
      <c r="X25" s="1674">
        <v>8</v>
      </c>
      <c r="AC25" s="20"/>
      <c r="AF25"/>
      <c r="AG25" s="123"/>
      <c r="AH25" s="122"/>
    </row>
    <row r="26" spans="1:34" ht="12" customHeight="1">
      <c r="A26" s="138">
        <v>11</v>
      </c>
      <c r="B26" s="137" t="s">
        <v>50</v>
      </c>
      <c r="C26" s="186" t="s">
        <v>218</v>
      </c>
      <c r="D26" s="1668">
        <v>39135</v>
      </c>
      <c r="E26" s="1669">
        <v>66266</v>
      </c>
      <c r="F26" s="1669">
        <v>2043</v>
      </c>
      <c r="G26" s="1669">
        <v>1786</v>
      </c>
      <c r="H26" s="1675">
        <v>14319</v>
      </c>
      <c r="I26" s="1669">
        <v>20134</v>
      </c>
      <c r="J26" s="1671">
        <v>15697</v>
      </c>
      <c r="K26" s="1671">
        <v>14330</v>
      </c>
      <c r="L26" s="1669">
        <v>30027</v>
      </c>
      <c r="M26" s="63">
        <v>1.7</v>
      </c>
      <c r="N26" s="67">
        <v>3.08</v>
      </c>
      <c r="O26" s="65">
        <v>30.38</v>
      </c>
      <c r="P26" s="65">
        <v>45.31</v>
      </c>
      <c r="Q26" s="1669">
        <v>266451</v>
      </c>
      <c r="R26" s="1669">
        <v>64757</v>
      </c>
      <c r="S26" s="67">
        <v>24.3</v>
      </c>
      <c r="T26" s="1672" t="s">
        <v>103</v>
      </c>
      <c r="U26" s="1673">
        <v>420000</v>
      </c>
      <c r="V26" s="1673">
        <v>50000</v>
      </c>
      <c r="W26" s="1677" t="s">
        <v>109</v>
      </c>
      <c r="X26" s="1674">
        <v>30</v>
      </c>
      <c r="AC26" s="20"/>
      <c r="AF26"/>
      <c r="AG26" s="123"/>
      <c r="AH26" s="122"/>
    </row>
    <row r="27" spans="1:34" ht="15.75" customHeight="1">
      <c r="A27" s="138">
        <v>13</v>
      </c>
      <c r="B27" s="137" t="s">
        <v>51</v>
      </c>
      <c r="C27" s="186" t="s">
        <v>219</v>
      </c>
      <c r="D27" s="1668">
        <v>7017</v>
      </c>
      <c r="E27" s="1669">
        <v>11769</v>
      </c>
      <c r="F27" s="1669">
        <v>648</v>
      </c>
      <c r="G27" s="1669">
        <v>226</v>
      </c>
      <c r="H27" s="1675">
        <v>2188</v>
      </c>
      <c r="I27" s="1669">
        <v>3822</v>
      </c>
      <c r="J27" s="1671">
        <v>2912</v>
      </c>
      <c r="K27" s="1671">
        <v>2621</v>
      </c>
      <c r="L27" s="1669">
        <v>5533</v>
      </c>
      <c r="M27" s="63">
        <v>1.7</v>
      </c>
      <c r="N27" s="67">
        <v>5.51</v>
      </c>
      <c r="O27" s="65">
        <v>32.48</v>
      </c>
      <c r="P27" s="65">
        <v>47.01</v>
      </c>
      <c r="Q27" s="1669">
        <v>48275</v>
      </c>
      <c r="R27" s="1669">
        <v>11410</v>
      </c>
      <c r="S27" s="67">
        <v>23.64</v>
      </c>
      <c r="T27" s="1672" t="s">
        <v>103</v>
      </c>
      <c r="U27" s="1673">
        <v>420000</v>
      </c>
      <c r="V27" s="1673">
        <v>50000</v>
      </c>
      <c r="W27" s="1677" t="s">
        <v>108</v>
      </c>
      <c r="X27" s="1674">
        <v>6</v>
      </c>
      <c r="AC27" s="20"/>
      <c r="AF27"/>
      <c r="AG27" s="123"/>
      <c r="AH27" s="122"/>
    </row>
    <row r="28" spans="1:34" ht="12">
      <c r="A28" s="138">
        <v>14</v>
      </c>
      <c r="B28" s="137" t="s">
        <v>52</v>
      </c>
      <c r="C28" s="186" t="s">
        <v>220</v>
      </c>
      <c r="D28" s="1668">
        <v>6256</v>
      </c>
      <c r="E28" s="1669">
        <v>10634</v>
      </c>
      <c r="F28" s="1669">
        <v>396</v>
      </c>
      <c r="G28" s="1669">
        <v>313</v>
      </c>
      <c r="H28" s="1675">
        <v>2259</v>
      </c>
      <c r="I28" s="1669">
        <v>3512</v>
      </c>
      <c r="J28" s="1671">
        <v>2335</v>
      </c>
      <c r="K28" s="1671">
        <v>2215</v>
      </c>
      <c r="L28" s="1669">
        <v>4550</v>
      </c>
      <c r="M28" s="63">
        <v>1.7</v>
      </c>
      <c r="N28" s="67">
        <v>3.72</v>
      </c>
      <c r="O28" s="65">
        <v>33.03</v>
      </c>
      <c r="P28" s="65">
        <v>42.79</v>
      </c>
      <c r="Q28" s="1669">
        <v>40628</v>
      </c>
      <c r="R28" s="1669">
        <v>10276</v>
      </c>
      <c r="S28" s="67">
        <v>25.29</v>
      </c>
      <c r="T28" s="1672" t="s">
        <v>103</v>
      </c>
      <c r="U28" s="1673">
        <v>420000</v>
      </c>
      <c r="V28" s="1673">
        <v>50000</v>
      </c>
      <c r="W28" s="1677" t="s">
        <v>109</v>
      </c>
      <c r="X28" s="1674">
        <v>11</v>
      </c>
      <c r="AC28" s="20"/>
      <c r="AF28"/>
      <c r="AG28" s="123"/>
      <c r="AH28" s="122"/>
    </row>
    <row r="29" spans="1:34" ht="12">
      <c r="A29" s="138">
        <v>15</v>
      </c>
      <c r="B29" s="137" t="s">
        <v>53</v>
      </c>
      <c r="C29" s="186" t="s">
        <v>221</v>
      </c>
      <c r="D29" s="1668">
        <v>32802</v>
      </c>
      <c r="E29" s="1669">
        <v>54344</v>
      </c>
      <c r="F29" s="1669">
        <v>1848</v>
      </c>
      <c r="G29" s="1669">
        <v>1392</v>
      </c>
      <c r="H29" s="1675">
        <v>11901</v>
      </c>
      <c r="I29" s="1669">
        <v>17671</v>
      </c>
      <c r="J29" s="1671">
        <v>11947</v>
      </c>
      <c r="K29" s="1671">
        <v>11433</v>
      </c>
      <c r="L29" s="1669">
        <v>23380</v>
      </c>
      <c r="M29" s="63">
        <v>1.7</v>
      </c>
      <c r="N29" s="67">
        <v>3.4</v>
      </c>
      <c r="O29" s="65">
        <v>32.52</v>
      </c>
      <c r="P29" s="65">
        <v>43.02</v>
      </c>
      <c r="Q29" s="1669">
        <v>224579</v>
      </c>
      <c r="R29" s="1669">
        <v>52774</v>
      </c>
      <c r="S29" s="67">
        <v>23.5</v>
      </c>
      <c r="T29" s="1672" t="s">
        <v>103</v>
      </c>
      <c r="U29" s="1673">
        <v>420000</v>
      </c>
      <c r="V29" s="1673">
        <v>50000</v>
      </c>
      <c r="W29" s="1678" t="s">
        <v>61</v>
      </c>
      <c r="X29" s="1674">
        <v>15</v>
      </c>
      <c r="AC29" s="20"/>
      <c r="AF29"/>
      <c r="AG29" s="123"/>
      <c r="AH29" s="122"/>
    </row>
    <row r="30" spans="1:34" ht="12">
      <c r="A30" s="138">
        <v>16</v>
      </c>
      <c r="B30" s="137" t="s">
        <v>54</v>
      </c>
      <c r="C30" s="186" t="s">
        <v>222</v>
      </c>
      <c r="D30" s="1668">
        <v>12794</v>
      </c>
      <c r="E30" s="1669">
        <v>21835</v>
      </c>
      <c r="F30" s="1669">
        <v>1008</v>
      </c>
      <c r="G30" s="1669">
        <v>559</v>
      </c>
      <c r="H30" s="1675">
        <v>4332</v>
      </c>
      <c r="I30" s="1669">
        <v>6781</v>
      </c>
      <c r="J30" s="1671">
        <v>5183</v>
      </c>
      <c r="K30" s="1671">
        <v>4980</v>
      </c>
      <c r="L30" s="1669">
        <v>10163</v>
      </c>
      <c r="M30" s="63">
        <v>1.7</v>
      </c>
      <c r="N30" s="67">
        <v>4.62</v>
      </c>
      <c r="O30" s="65">
        <v>31.06</v>
      </c>
      <c r="P30" s="65">
        <v>46.54</v>
      </c>
      <c r="Q30" s="1669">
        <v>76868</v>
      </c>
      <c r="R30" s="1669">
        <v>21356</v>
      </c>
      <c r="S30" s="67">
        <v>27.78</v>
      </c>
      <c r="T30" s="1672" t="s">
        <v>103</v>
      </c>
      <c r="U30" s="1673">
        <v>420000</v>
      </c>
      <c r="V30" s="1673">
        <v>50000</v>
      </c>
      <c r="W30" s="1677" t="s">
        <v>264</v>
      </c>
      <c r="X30" s="1674">
        <v>8</v>
      </c>
      <c r="AC30" s="20"/>
      <c r="AF30"/>
      <c r="AG30" s="123"/>
      <c r="AH30" s="122"/>
    </row>
    <row r="31" spans="1:34" ht="12">
      <c r="A31" s="138">
        <v>17</v>
      </c>
      <c r="B31" s="137" t="s">
        <v>55</v>
      </c>
      <c r="C31" s="186" t="s">
        <v>223</v>
      </c>
      <c r="D31" s="1668">
        <v>13719</v>
      </c>
      <c r="E31" s="1669">
        <v>23445</v>
      </c>
      <c r="F31" s="1669">
        <v>1176</v>
      </c>
      <c r="G31" s="1669">
        <v>616</v>
      </c>
      <c r="H31" s="1675">
        <v>5022</v>
      </c>
      <c r="I31" s="1669">
        <v>7134</v>
      </c>
      <c r="J31" s="1671">
        <v>5696</v>
      </c>
      <c r="K31" s="1671">
        <v>4977</v>
      </c>
      <c r="L31" s="1669">
        <v>10673</v>
      </c>
      <c r="M31" s="63">
        <v>1.7</v>
      </c>
      <c r="N31" s="67">
        <v>5.02</v>
      </c>
      <c r="O31" s="65">
        <v>30.43</v>
      </c>
      <c r="P31" s="65">
        <v>45.52</v>
      </c>
      <c r="Q31" s="1669">
        <v>90735</v>
      </c>
      <c r="R31" s="1669">
        <v>22758</v>
      </c>
      <c r="S31" s="67">
        <v>25.08</v>
      </c>
      <c r="T31" s="1672" t="s">
        <v>103</v>
      </c>
      <c r="U31" s="1673">
        <v>420000</v>
      </c>
      <c r="V31" s="1673">
        <v>50000</v>
      </c>
      <c r="W31" s="1677" t="s">
        <v>109</v>
      </c>
      <c r="X31" s="1674">
        <v>15</v>
      </c>
      <c r="AC31" s="20"/>
      <c r="AF31"/>
      <c r="AG31" s="123"/>
      <c r="AH31" s="122"/>
    </row>
    <row r="32" spans="1:34" ht="12">
      <c r="A32" s="138">
        <v>18</v>
      </c>
      <c r="B32" s="137" t="s">
        <v>56</v>
      </c>
      <c r="C32" s="186" t="s">
        <v>224</v>
      </c>
      <c r="D32" s="1668">
        <v>23901</v>
      </c>
      <c r="E32" s="1669">
        <v>39686</v>
      </c>
      <c r="F32" s="1669">
        <v>1518</v>
      </c>
      <c r="G32" s="1669">
        <v>922</v>
      </c>
      <c r="H32" s="1675">
        <v>8270</v>
      </c>
      <c r="I32" s="1669">
        <v>12300</v>
      </c>
      <c r="J32" s="1671">
        <v>8683</v>
      </c>
      <c r="K32" s="1671">
        <v>9511</v>
      </c>
      <c r="L32" s="1669">
        <v>18194</v>
      </c>
      <c r="M32" s="63">
        <v>1.7</v>
      </c>
      <c r="N32" s="67">
        <v>3.83</v>
      </c>
      <c r="O32" s="65">
        <v>30.99</v>
      </c>
      <c r="P32" s="65">
        <v>45.84</v>
      </c>
      <c r="Q32" s="1669">
        <v>155971</v>
      </c>
      <c r="R32" s="1669">
        <v>38180</v>
      </c>
      <c r="S32" s="67">
        <v>24.48</v>
      </c>
      <c r="T32" s="1672" t="s">
        <v>103</v>
      </c>
      <c r="U32" s="1673">
        <v>420000</v>
      </c>
      <c r="V32" s="1673">
        <v>50000</v>
      </c>
      <c r="W32" s="1678" t="s">
        <v>61</v>
      </c>
      <c r="X32" s="1674">
        <v>23</v>
      </c>
      <c r="AC32" s="20"/>
      <c r="AF32"/>
      <c r="AG32" s="123"/>
      <c r="AH32" s="122"/>
    </row>
    <row r="33" spans="1:34" ht="12">
      <c r="A33" s="138">
        <v>19</v>
      </c>
      <c r="B33" s="137" t="s">
        <v>57</v>
      </c>
      <c r="C33" s="186" t="s">
        <v>225</v>
      </c>
      <c r="D33" s="1668">
        <v>6982</v>
      </c>
      <c r="E33" s="1669">
        <v>12028</v>
      </c>
      <c r="F33" s="1669">
        <v>622</v>
      </c>
      <c r="G33" s="1669">
        <v>338</v>
      </c>
      <c r="H33" s="1675">
        <v>2640</v>
      </c>
      <c r="I33" s="1669">
        <v>3909</v>
      </c>
      <c r="J33" s="1671">
        <v>2793</v>
      </c>
      <c r="K33" s="1671">
        <v>2348</v>
      </c>
      <c r="L33" s="1669">
        <v>5141</v>
      </c>
      <c r="M33" s="63">
        <v>1.7</v>
      </c>
      <c r="N33" s="67">
        <v>5.17</v>
      </c>
      <c r="O33" s="65">
        <v>32.5</v>
      </c>
      <c r="P33" s="65">
        <v>42.74</v>
      </c>
      <c r="Q33" s="1669">
        <v>48414</v>
      </c>
      <c r="R33" s="1669">
        <v>11743</v>
      </c>
      <c r="S33" s="67">
        <v>24.26</v>
      </c>
      <c r="T33" s="1672" t="s">
        <v>103</v>
      </c>
      <c r="U33" s="1673">
        <v>420000</v>
      </c>
      <c r="V33" s="1673">
        <v>50000</v>
      </c>
      <c r="W33" s="1677" t="s">
        <v>109</v>
      </c>
      <c r="X33" s="1674">
        <v>6</v>
      </c>
      <c r="AC33" s="20"/>
      <c r="AF33"/>
      <c r="AG33" s="123"/>
      <c r="AH33" s="122"/>
    </row>
    <row r="34" spans="1:34" ht="12">
      <c r="A34" s="138">
        <v>20</v>
      </c>
      <c r="B34" s="137" t="s">
        <v>58</v>
      </c>
      <c r="C34" s="186" t="s">
        <v>226</v>
      </c>
      <c r="D34" s="1668">
        <v>12973</v>
      </c>
      <c r="E34" s="1669">
        <v>21973</v>
      </c>
      <c r="F34" s="1669">
        <v>1191</v>
      </c>
      <c r="G34" s="1669">
        <v>546</v>
      </c>
      <c r="H34" s="1675">
        <v>4940</v>
      </c>
      <c r="I34" s="1669">
        <v>7278</v>
      </c>
      <c r="J34" s="1671">
        <v>5117</v>
      </c>
      <c r="K34" s="1671">
        <v>4092</v>
      </c>
      <c r="L34" s="1669">
        <v>9209</v>
      </c>
      <c r="M34" s="63">
        <v>1.7</v>
      </c>
      <c r="N34" s="67">
        <v>5.42</v>
      </c>
      <c r="O34" s="65">
        <v>33.12</v>
      </c>
      <c r="P34" s="65">
        <v>41.91</v>
      </c>
      <c r="Q34" s="1669">
        <v>112182</v>
      </c>
      <c r="R34" s="1669">
        <v>21588</v>
      </c>
      <c r="S34" s="67">
        <v>19.24</v>
      </c>
      <c r="T34" s="1672" t="s">
        <v>103</v>
      </c>
      <c r="U34" s="1673">
        <v>420000</v>
      </c>
      <c r="V34" s="1673">
        <v>50000</v>
      </c>
      <c r="W34" s="1677" t="s">
        <v>109</v>
      </c>
      <c r="X34" s="1674">
        <v>14</v>
      </c>
      <c r="AC34" s="20"/>
      <c r="AF34"/>
      <c r="AG34" s="123"/>
      <c r="AH34" s="122"/>
    </row>
    <row r="35" spans="1:34" ht="12" customHeight="1">
      <c r="A35" s="138">
        <v>21</v>
      </c>
      <c r="B35" s="137" t="s">
        <v>59</v>
      </c>
      <c r="C35" s="186" t="s">
        <v>227</v>
      </c>
      <c r="D35" s="1668">
        <v>6588</v>
      </c>
      <c r="E35" s="1669">
        <v>11311</v>
      </c>
      <c r="F35" s="1669">
        <v>744</v>
      </c>
      <c r="G35" s="1669">
        <v>278</v>
      </c>
      <c r="H35" s="1675">
        <v>2231</v>
      </c>
      <c r="I35" s="1669">
        <v>3871</v>
      </c>
      <c r="J35" s="1671">
        <v>2714</v>
      </c>
      <c r="K35" s="1671">
        <v>2217</v>
      </c>
      <c r="L35" s="1669">
        <v>4931</v>
      </c>
      <c r="M35" s="63">
        <v>1.7</v>
      </c>
      <c r="N35" s="67">
        <v>6.58</v>
      </c>
      <c r="O35" s="65">
        <v>34.22</v>
      </c>
      <c r="P35" s="65">
        <v>43.59</v>
      </c>
      <c r="Q35" s="1669">
        <v>44085</v>
      </c>
      <c r="R35" s="1669">
        <v>11018</v>
      </c>
      <c r="S35" s="67">
        <v>24.99</v>
      </c>
      <c r="T35" s="1672" t="s">
        <v>103</v>
      </c>
      <c r="U35" s="1673">
        <v>420000</v>
      </c>
      <c r="V35" s="1673">
        <v>50000</v>
      </c>
      <c r="W35" s="1677" t="s">
        <v>109</v>
      </c>
      <c r="X35" s="1674">
        <v>9</v>
      </c>
      <c r="AC35" s="20"/>
      <c r="AF35"/>
      <c r="AG35" s="123"/>
      <c r="AH35" s="122"/>
    </row>
    <row r="36" spans="1:34" ht="12" customHeight="1">
      <c r="A36" s="138">
        <v>22</v>
      </c>
      <c r="B36" s="137" t="s">
        <v>60</v>
      </c>
      <c r="C36" s="186" t="s">
        <v>228</v>
      </c>
      <c r="D36" s="1668">
        <v>4150</v>
      </c>
      <c r="E36" s="1669">
        <v>7338</v>
      </c>
      <c r="F36" s="1669">
        <v>442</v>
      </c>
      <c r="G36" s="1669">
        <v>149</v>
      </c>
      <c r="H36" s="1675">
        <v>1525</v>
      </c>
      <c r="I36" s="1669">
        <v>2348</v>
      </c>
      <c r="J36" s="1671">
        <v>1763</v>
      </c>
      <c r="K36" s="1671">
        <v>1553</v>
      </c>
      <c r="L36" s="1669">
        <v>3316</v>
      </c>
      <c r="M36" s="63">
        <v>1.8</v>
      </c>
      <c r="N36" s="67">
        <v>6.02</v>
      </c>
      <c r="O36" s="65">
        <v>32</v>
      </c>
      <c r="P36" s="65">
        <v>45.19</v>
      </c>
      <c r="Q36" s="1669">
        <v>30851</v>
      </c>
      <c r="R36" s="1669">
        <v>7241</v>
      </c>
      <c r="S36" s="67">
        <v>23.47</v>
      </c>
      <c r="T36" s="1672" t="s">
        <v>103</v>
      </c>
      <c r="U36" s="1673">
        <v>420000</v>
      </c>
      <c r="V36" s="1673">
        <v>50000</v>
      </c>
      <c r="W36" s="1678" t="s">
        <v>61</v>
      </c>
      <c r="X36" s="1674">
        <v>5</v>
      </c>
      <c r="AC36" s="20"/>
      <c r="AF36"/>
      <c r="AG36" s="123"/>
      <c r="AH36" s="122"/>
    </row>
    <row r="37" spans="1:34" ht="15.75" customHeight="1">
      <c r="A37" s="138">
        <v>24</v>
      </c>
      <c r="B37" s="137" t="s">
        <v>147</v>
      </c>
      <c r="C37" s="186" t="s">
        <v>229</v>
      </c>
      <c r="D37" s="1668">
        <v>5089</v>
      </c>
      <c r="E37" s="1669">
        <v>8704</v>
      </c>
      <c r="F37" s="1669">
        <v>517</v>
      </c>
      <c r="G37" s="1669">
        <v>277</v>
      </c>
      <c r="H37" s="1675">
        <v>1924</v>
      </c>
      <c r="I37" s="1669">
        <v>2995</v>
      </c>
      <c r="J37" s="1671">
        <v>1981</v>
      </c>
      <c r="K37" s="1671">
        <v>1527</v>
      </c>
      <c r="L37" s="1669">
        <v>3508</v>
      </c>
      <c r="M37" s="63">
        <v>1.7</v>
      </c>
      <c r="N37" s="67">
        <v>5.94</v>
      </c>
      <c r="O37" s="65">
        <v>34.41</v>
      </c>
      <c r="P37" s="65">
        <v>40.3</v>
      </c>
      <c r="Q37" s="1669">
        <v>40195</v>
      </c>
      <c r="R37" s="1669">
        <v>8550</v>
      </c>
      <c r="S37" s="67">
        <v>21.27</v>
      </c>
      <c r="T37" s="1672" t="s">
        <v>140</v>
      </c>
      <c r="U37" s="1673">
        <v>420000</v>
      </c>
      <c r="V37" s="1673">
        <v>50000</v>
      </c>
      <c r="W37" s="1677" t="s">
        <v>109</v>
      </c>
      <c r="X37" s="1674">
        <v>7</v>
      </c>
      <c r="AC37" s="20"/>
      <c r="AF37" s="124"/>
      <c r="AG37" s="121"/>
      <c r="AH37" s="122"/>
    </row>
    <row r="38" spans="1:34" ht="12">
      <c r="A38" s="138">
        <v>27</v>
      </c>
      <c r="B38" s="137" t="s">
        <v>148</v>
      </c>
      <c r="C38" s="186" t="s">
        <v>230</v>
      </c>
      <c r="D38" s="1668">
        <v>3111</v>
      </c>
      <c r="E38" s="1669">
        <v>5521</v>
      </c>
      <c r="F38" s="1669">
        <v>267</v>
      </c>
      <c r="G38" s="1669">
        <v>126</v>
      </c>
      <c r="H38" s="1675">
        <v>1162</v>
      </c>
      <c r="I38" s="1669">
        <v>1872</v>
      </c>
      <c r="J38" s="1671">
        <v>1279</v>
      </c>
      <c r="K38" s="1671">
        <v>1082</v>
      </c>
      <c r="L38" s="1669">
        <v>2361</v>
      </c>
      <c r="M38" s="63">
        <v>1.8</v>
      </c>
      <c r="N38" s="67">
        <v>4.84</v>
      </c>
      <c r="O38" s="65">
        <v>33.91</v>
      </c>
      <c r="P38" s="65">
        <v>42.76</v>
      </c>
      <c r="Q38" s="1669">
        <v>21018</v>
      </c>
      <c r="R38" s="1669">
        <v>5273</v>
      </c>
      <c r="S38" s="67">
        <v>25.09</v>
      </c>
      <c r="T38" s="1672" t="s">
        <v>141</v>
      </c>
      <c r="U38" s="1673">
        <v>420000</v>
      </c>
      <c r="V38" s="1673">
        <v>50000</v>
      </c>
      <c r="W38" s="1677" t="s">
        <v>109</v>
      </c>
      <c r="X38" s="1674">
        <v>4</v>
      </c>
      <c r="AC38" s="20"/>
      <c r="AF38"/>
      <c r="AG38" s="123"/>
      <c r="AH38" s="122"/>
    </row>
    <row r="39" spans="1:34" ht="12" customHeight="1">
      <c r="A39" s="138">
        <v>31</v>
      </c>
      <c r="B39" s="137" t="s">
        <v>62</v>
      </c>
      <c r="C39" s="186" t="s">
        <v>218</v>
      </c>
      <c r="D39" s="1668">
        <v>4839</v>
      </c>
      <c r="E39" s="1669">
        <v>8366</v>
      </c>
      <c r="F39" s="1669">
        <v>456</v>
      </c>
      <c r="G39" s="1669">
        <v>174</v>
      </c>
      <c r="H39" s="1675">
        <v>1584</v>
      </c>
      <c r="I39" s="1669">
        <v>2554</v>
      </c>
      <c r="J39" s="1671">
        <v>2176</v>
      </c>
      <c r="K39" s="1671">
        <v>1878</v>
      </c>
      <c r="L39" s="1669">
        <v>4054</v>
      </c>
      <c r="M39" s="63">
        <v>1.7</v>
      </c>
      <c r="N39" s="67">
        <v>5.45</v>
      </c>
      <c r="O39" s="65">
        <v>30.53</v>
      </c>
      <c r="P39" s="65">
        <v>48.46</v>
      </c>
      <c r="Q39" s="1669">
        <v>30875</v>
      </c>
      <c r="R39" s="1669">
        <v>8156</v>
      </c>
      <c r="S39" s="67">
        <v>26.42</v>
      </c>
      <c r="T39" s="1672" t="s">
        <v>141</v>
      </c>
      <c r="U39" s="1673">
        <v>420000</v>
      </c>
      <c r="V39" s="1673">
        <v>50000</v>
      </c>
      <c r="W39" s="1677" t="s">
        <v>109</v>
      </c>
      <c r="X39" s="1674">
        <v>4</v>
      </c>
      <c r="AC39" s="20"/>
      <c r="AF39"/>
      <c r="AG39" s="123"/>
      <c r="AH39" s="122"/>
    </row>
    <row r="40" spans="1:34" ht="12">
      <c r="A40" s="138">
        <v>32</v>
      </c>
      <c r="B40" s="137" t="s">
        <v>63</v>
      </c>
      <c r="C40" s="186" t="s">
        <v>214</v>
      </c>
      <c r="D40" s="1668">
        <v>5235</v>
      </c>
      <c r="E40" s="1669">
        <v>8844</v>
      </c>
      <c r="F40" s="1669">
        <v>284</v>
      </c>
      <c r="G40" s="1669">
        <v>260</v>
      </c>
      <c r="H40" s="1675">
        <v>2016</v>
      </c>
      <c r="I40" s="1669">
        <v>2578</v>
      </c>
      <c r="J40" s="1671">
        <v>2059</v>
      </c>
      <c r="K40" s="1671">
        <v>1931</v>
      </c>
      <c r="L40" s="1669">
        <v>3990</v>
      </c>
      <c r="M40" s="63">
        <v>1.7</v>
      </c>
      <c r="N40" s="67">
        <v>3.21</v>
      </c>
      <c r="O40" s="65">
        <v>29.15</v>
      </c>
      <c r="P40" s="65">
        <v>45.12</v>
      </c>
      <c r="Q40" s="1669">
        <v>33756</v>
      </c>
      <c r="R40" s="1669">
        <v>8651</v>
      </c>
      <c r="S40" s="67">
        <v>25.63</v>
      </c>
      <c r="T40" s="1672" t="s">
        <v>141</v>
      </c>
      <c r="U40" s="1673">
        <v>420000</v>
      </c>
      <c r="V40" s="1673">
        <v>50000</v>
      </c>
      <c r="W40" s="1677" t="s">
        <v>109</v>
      </c>
      <c r="X40" s="1674">
        <v>2</v>
      </c>
      <c r="AC40" s="20"/>
      <c r="AF40"/>
      <c r="AG40" s="123"/>
      <c r="AH40" s="122"/>
    </row>
    <row r="41" spans="1:34" ht="12">
      <c r="A41" s="138">
        <v>37</v>
      </c>
      <c r="B41" s="137" t="s">
        <v>64</v>
      </c>
      <c r="C41" s="186" t="s">
        <v>231</v>
      </c>
      <c r="D41" s="1668">
        <v>1986</v>
      </c>
      <c r="E41" s="1669">
        <v>3385</v>
      </c>
      <c r="F41" s="1669">
        <v>202</v>
      </c>
      <c r="G41" s="1669">
        <v>79</v>
      </c>
      <c r="H41" s="1675">
        <v>618</v>
      </c>
      <c r="I41" s="1669">
        <v>1151</v>
      </c>
      <c r="J41" s="1671">
        <v>835</v>
      </c>
      <c r="K41" s="1671">
        <v>702</v>
      </c>
      <c r="L41" s="1669">
        <v>1537</v>
      </c>
      <c r="M41" s="63">
        <v>1.7</v>
      </c>
      <c r="N41" s="67">
        <v>5.97</v>
      </c>
      <c r="O41" s="65">
        <v>34</v>
      </c>
      <c r="P41" s="65">
        <v>45.41</v>
      </c>
      <c r="Q41" s="1669">
        <v>12167</v>
      </c>
      <c r="R41" s="1669">
        <v>3305</v>
      </c>
      <c r="S41" s="67">
        <v>27.16</v>
      </c>
      <c r="T41" s="1672" t="s">
        <v>141</v>
      </c>
      <c r="U41" s="1673">
        <v>420000</v>
      </c>
      <c r="V41" s="1673">
        <v>50000</v>
      </c>
      <c r="W41" s="1677" t="s">
        <v>142</v>
      </c>
      <c r="X41" s="1674">
        <v>3</v>
      </c>
      <c r="AC41" s="20"/>
      <c r="AF41"/>
      <c r="AG41" s="123"/>
      <c r="AH41" s="122"/>
    </row>
    <row r="42" spans="1:34" ht="12">
      <c r="A42" s="138">
        <v>39</v>
      </c>
      <c r="B42" s="137" t="s">
        <v>65</v>
      </c>
      <c r="C42" s="186" t="s">
        <v>213</v>
      </c>
      <c r="D42" s="1668">
        <v>2659</v>
      </c>
      <c r="E42" s="1669">
        <v>4650</v>
      </c>
      <c r="F42" s="1669">
        <v>242</v>
      </c>
      <c r="G42" s="1669">
        <v>141</v>
      </c>
      <c r="H42" s="1675">
        <v>1052</v>
      </c>
      <c r="I42" s="1669">
        <v>1343</v>
      </c>
      <c r="J42" s="1671">
        <v>1142</v>
      </c>
      <c r="K42" s="1671">
        <v>972</v>
      </c>
      <c r="L42" s="1669">
        <v>2114</v>
      </c>
      <c r="M42" s="63">
        <v>1.7</v>
      </c>
      <c r="N42" s="67">
        <v>5.2</v>
      </c>
      <c r="O42" s="65">
        <v>28.88</v>
      </c>
      <c r="P42" s="65">
        <v>45.46</v>
      </c>
      <c r="Q42" s="1669">
        <v>19710</v>
      </c>
      <c r="R42" s="1669">
        <v>4560</v>
      </c>
      <c r="S42" s="67">
        <v>23.14</v>
      </c>
      <c r="T42" s="1672" t="s">
        <v>141</v>
      </c>
      <c r="U42" s="1673">
        <v>420000</v>
      </c>
      <c r="V42" s="1673">
        <v>50000</v>
      </c>
      <c r="W42" s="1677" t="s">
        <v>139</v>
      </c>
      <c r="X42" s="1674">
        <v>4</v>
      </c>
      <c r="AC42" s="20"/>
      <c r="AF42"/>
      <c r="AG42" s="123"/>
      <c r="AH42" s="122"/>
    </row>
    <row r="43" spans="1:34" ht="12">
      <c r="A43" s="138">
        <v>40</v>
      </c>
      <c r="B43" s="137" t="s">
        <v>149</v>
      </c>
      <c r="C43" s="186" t="s">
        <v>232</v>
      </c>
      <c r="D43" s="1668">
        <v>1721</v>
      </c>
      <c r="E43" s="1669">
        <v>2950</v>
      </c>
      <c r="F43" s="1669">
        <v>174</v>
      </c>
      <c r="G43" s="1669">
        <v>63</v>
      </c>
      <c r="H43" s="1675">
        <v>551</v>
      </c>
      <c r="I43" s="1669">
        <v>962</v>
      </c>
      <c r="J43" s="1671">
        <v>729</v>
      </c>
      <c r="K43" s="1671">
        <v>645</v>
      </c>
      <c r="L43" s="1669">
        <v>1374</v>
      </c>
      <c r="M43" s="63">
        <v>1.7</v>
      </c>
      <c r="N43" s="67">
        <v>5.9</v>
      </c>
      <c r="O43" s="65">
        <v>32.61</v>
      </c>
      <c r="P43" s="65">
        <v>46.58</v>
      </c>
      <c r="Q43" s="1669">
        <v>11366</v>
      </c>
      <c r="R43" s="1669">
        <v>2869</v>
      </c>
      <c r="S43" s="67">
        <v>25.24</v>
      </c>
      <c r="T43" s="1672" t="s">
        <v>140</v>
      </c>
      <c r="U43" s="1673">
        <v>420000</v>
      </c>
      <c r="V43" s="1673">
        <v>50000</v>
      </c>
      <c r="W43" s="1677" t="s">
        <v>139</v>
      </c>
      <c r="X43" s="1674">
        <v>2</v>
      </c>
      <c r="AC43" s="20"/>
      <c r="AF43"/>
      <c r="AG43" s="123"/>
      <c r="AH43" s="122"/>
    </row>
    <row r="44" spans="1:34" ht="12">
      <c r="A44" s="138">
        <v>42</v>
      </c>
      <c r="B44" s="137" t="s">
        <v>66</v>
      </c>
      <c r="C44" s="186" t="s">
        <v>213</v>
      </c>
      <c r="D44" s="1668">
        <v>4581</v>
      </c>
      <c r="E44" s="1669">
        <v>7924</v>
      </c>
      <c r="F44" s="1669">
        <v>346</v>
      </c>
      <c r="G44" s="1669">
        <v>224</v>
      </c>
      <c r="H44" s="1675">
        <v>1821</v>
      </c>
      <c r="I44" s="1669">
        <v>2420</v>
      </c>
      <c r="J44" s="1671">
        <v>1826</v>
      </c>
      <c r="K44" s="1671">
        <v>1633</v>
      </c>
      <c r="L44" s="1669">
        <v>3459</v>
      </c>
      <c r="M44" s="63">
        <v>1.7</v>
      </c>
      <c r="N44" s="67">
        <v>4.37</v>
      </c>
      <c r="O44" s="65">
        <v>30.54</v>
      </c>
      <c r="P44" s="65">
        <v>43.65</v>
      </c>
      <c r="Q44" s="1669">
        <v>33626</v>
      </c>
      <c r="R44" s="1669">
        <v>7768</v>
      </c>
      <c r="S44" s="67">
        <v>23.1</v>
      </c>
      <c r="T44" s="1672" t="s">
        <v>140</v>
      </c>
      <c r="U44" s="1673">
        <v>420000</v>
      </c>
      <c r="V44" s="1673">
        <v>50000</v>
      </c>
      <c r="W44" s="1677" t="s">
        <v>109</v>
      </c>
      <c r="X44" s="1674">
        <v>4</v>
      </c>
      <c r="AC44" s="20"/>
      <c r="AF44"/>
      <c r="AG44" s="123"/>
      <c r="AH44" s="122"/>
    </row>
    <row r="45" spans="1:34" ht="12">
      <c r="A45" s="138">
        <v>43</v>
      </c>
      <c r="B45" s="137" t="s">
        <v>143</v>
      </c>
      <c r="C45" s="186" t="s">
        <v>220</v>
      </c>
      <c r="D45" s="1668">
        <v>11405</v>
      </c>
      <c r="E45" s="1669">
        <v>20167</v>
      </c>
      <c r="F45" s="1669">
        <v>963</v>
      </c>
      <c r="G45" s="1669">
        <v>564</v>
      </c>
      <c r="H45" s="1675">
        <v>4418</v>
      </c>
      <c r="I45" s="1669">
        <v>6502</v>
      </c>
      <c r="J45" s="1671">
        <v>4597</v>
      </c>
      <c r="K45" s="1671">
        <v>4086</v>
      </c>
      <c r="L45" s="1669">
        <v>8683</v>
      </c>
      <c r="M45" s="63">
        <v>1.8</v>
      </c>
      <c r="N45" s="67">
        <v>4.78</v>
      </c>
      <c r="O45" s="65">
        <v>32.24</v>
      </c>
      <c r="P45" s="65">
        <v>43.06</v>
      </c>
      <c r="Q45" s="1669">
        <v>77089</v>
      </c>
      <c r="R45" s="1669">
        <v>19787</v>
      </c>
      <c r="S45" s="67">
        <v>25.67</v>
      </c>
      <c r="T45" s="1672" t="s">
        <v>140</v>
      </c>
      <c r="U45" s="1673">
        <v>420000</v>
      </c>
      <c r="V45" s="1673">
        <v>50000</v>
      </c>
      <c r="W45" s="1677" t="s">
        <v>109</v>
      </c>
      <c r="X45" s="1674">
        <v>11</v>
      </c>
      <c r="AC45" s="20"/>
      <c r="AF45"/>
      <c r="AG45" s="123"/>
      <c r="AH45" s="122"/>
    </row>
    <row r="46" spans="1:34" ht="12" customHeight="1">
      <c r="A46" s="138">
        <v>45</v>
      </c>
      <c r="B46" s="137" t="s">
        <v>67</v>
      </c>
      <c r="C46" s="186" t="s">
        <v>233</v>
      </c>
      <c r="D46" s="1668">
        <v>2565</v>
      </c>
      <c r="E46" s="1669">
        <v>4283</v>
      </c>
      <c r="F46" s="1669">
        <v>264</v>
      </c>
      <c r="G46" s="1669">
        <v>77</v>
      </c>
      <c r="H46" s="1675">
        <v>739</v>
      </c>
      <c r="I46" s="1669">
        <v>1318</v>
      </c>
      <c r="J46" s="1671">
        <v>1128</v>
      </c>
      <c r="K46" s="1671">
        <v>1021</v>
      </c>
      <c r="L46" s="1669">
        <v>2149</v>
      </c>
      <c r="M46" s="63">
        <v>1.7</v>
      </c>
      <c r="N46" s="67">
        <v>6.16</v>
      </c>
      <c r="O46" s="65">
        <v>30.77</v>
      </c>
      <c r="P46" s="65">
        <v>50.18</v>
      </c>
      <c r="Q46" s="1669">
        <v>15008</v>
      </c>
      <c r="R46" s="1669">
        <v>4141</v>
      </c>
      <c r="S46" s="67">
        <v>27.59</v>
      </c>
      <c r="T46" s="1672" t="s">
        <v>140</v>
      </c>
      <c r="U46" s="1673">
        <v>420000</v>
      </c>
      <c r="V46" s="1673">
        <v>50000</v>
      </c>
      <c r="W46" s="1677" t="s">
        <v>109</v>
      </c>
      <c r="X46" s="1674">
        <v>2</v>
      </c>
      <c r="AC46" s="20"/>
      <c r="AF46"/>
      <c r="AG46" s="123"/>
      <c r="AH46" s="122"/>
    </row>
    <row r="47" spans="1:34" ht="15.75" customHeight="1">
      <c r="A47" s="138">
        <v>46</v>
      </c>
      <c r="B47" s="137" t="s">
        <v>68</v>
      </c>
      <c r="C47" s="186" t="s">
        <v>220</v>
      </c>
      <c r="D47" s="1668">
        <v>2727</v>
      </c>
      <c r="E47" s="1669">
        <v>4591</v>
      </c>
      <c r="F47" s="1669">
        <v>308</v>
      </c>
      <c r="G47" s="1669">
        <v>67</v>
      </c>
      <c r="H47" s="1675">
        <v>852</v>
      </c>
      <c r="I47" s="1669">
        <v>1593</v>
      </c>
      <c r="J47" s="1671">
        <v>1140</v>
      </c>
      <c r="K47" s="1671">
        <v>939</v>
      </c>
      <c r="L47" s="1669">
        <v>2079</v>
      </c>
      <c r="M47" s="63">
        <v>1.7</v>
      </c>
      <c r="N47" s="67">
        <v>6.71</v>
      </c>
      <c r="O47" s="65">
        <v>34.7</v>
      </c>
      <c r="P47" s="65">
        <v>45.28</v>
      </c>
      <c r="Q47" s="1669">
        <v>17262</v>
      </c>
      <c r="R47" s="1669">
        <v>4506</v>
      </c>
      <c r="S47" s="67">
        <v>26.1</v>
      </c>
      <c r="T47" s="1672" t="s">
        <v>140</v>
      </c>
      <c r="U47" s="1673">
        <v>420000</v>
      </c>
      <c r="V47" s="1673">
        <v>50000</v>
      </c>
      <c r="W47" s="1677" t="s">
        <v>109</v>
      </c>
      <c r="X47" s="1674">
        <v>6</v>
      </c>
      <c r="AC47" s="20"/>
      <c r="AF47"/>
      <c r="AG47" s="123"/>
      <c r="AH47" s="122"/>
    </row>
    <row r="48" spans="1:34" ht="12">
      <c r="A48" s="139">
        <v>50</v>
      </c>
      <c r="B48" s="136" t="s">
        <v>150</v>
      </c>
      <c r="C48" s="186" t="s">
        <v>234</v>
      </c>
      <c r="D48" s="1668">
        <v>5809</v>
      </c>
      <c r="E48" s="1669">
        <v>10521</v>
      </c>
      <c r="F48" s="1669">
        <v>549</v>
      </c>
      <c r="G48" s="1669">
        <v>302</v>
      </c>
      <c r="H48" s="1675">
        <v>2334</v>
      </c>
      <c r="I48" s="1669">
        <v>3693</v>
      </c>
      <c r="J48" s="1671">
        <v>2354</v>
      </c>
      <c r="K48" s="1671">
        <v>1838</v>
      </c>
      <c r="L48" s="1669">
        <v>4192</v>
      </c>
      <c r="M48" s="63">
        <v>1.8</v>
      </c>
      <c r="N48" s="67">
        <v>5.22</v>
      </c>
      <c r="O48" s="65">
        <v>35.1</v>
      </c>
      <c r="P48" s="65">
        <v>39.84</v>
      </c>
      <c r="Q48" s="1669">
        <v>37277</v>
      </c>
      <c r="R48" s="1669">
        <v>10245</v>
      </c>
      <c r="S48" s="67">
        <v>27.48</v>
      </c>
      <c r="T48" s="1672" t="s">
        <v>144</v>
      </c>
      <c r="U48" s="1673">
        <v>420000</v>
      </c>
      <c r="V48" s="1673">
        <v>50000</v>
      </c>
      <c r="W48" s="1679" t="s">
        <v>61</v>
      </c>
      <c r="X48" s="1674">
        <v>9</v>
      </c>
      <c r="AC48" s="20"/>
      <c r="AF48"/>
      <c r="AG48" s="123"/>
      <c r="AH48" s="122"/>
    </row>
    <row r="49" spans="1:34" ht="12.75" customHeight="1">
      <c r="A49" s="138">
        <v>57</v>
      </c>
      <c r="B49" s="137" t="s">
        <v>151</v>
      </c>
      <c r="C49" s="186" t="s">
        <v>234</v>
      </c>
      <c r="D49" s="1668">
        <v>2923</v>
      </c>
      <c r="E49" s="1669">
        <v>5293</v>
      </c>
      <c r="F49" s="1669">
        <v>265</v>
      </c>
      <c r="G49" s="1669">
        <v>119</v>
      </c>
      <c r="H49" s="1675">
        <v>1060</v>
      </c>
      <c r="I49" s="1669">
        <v>1887</v>
      </c>
      <c r="J49" s="1671">
        <v>1144</v>
      </c>
      <c r="K49" s="1671">
        <v>1083</v>
      </c>
      <c r="L49" s="1669">
        <v>2227</v>
      </c>
      <c r="M49" s="63">
        <v>1.8</v>
      </c>
      <c r="N49" s="67">
        <v>5.01</v>
      </c>
      <c r="O49" s="65">
        <v>35.65</v>
      </c>
      <c r="P49" s="65">
        <v>42.07</v>
      </c>
      <c r="Q49" s="1669">
        <v>17818</v>
      </c>
      <c r="R49" s="1669">
        <v>5057</v>
      </c>
      <c r="S49" s="67">
        <v>28.38</v>
      </c>
      <c r="T49" s="1672" t="s">
        <v>140</v>
      </c>
      <c r="U49" s="1673">
        <v>420000</v>
      </c>
      <c r="V49" s="1673">
        <v>50000</v>
      </c>
      <c r="W49" s="1677" t="s">
        <v>109</v>
      </c>
      <c r="X49" s="1674">
        <v>3</v>
      </c>
      <c r="AC49" s="20"/>
      <c r="AF49"/>
      <c r="AG49" s="123"/>
      <c r="AH49" s="122"/>
    </row>
    <row r="50" spans="1:34" ht="12.75" customHeight="1">
      <c r="A50" s="138">
        <v>62</v>
      </c>
      <c r="B50" s="137" t="s">
        <v>118</v>
      </c>
      <c r="C50" s="186" t="s">
        <v>220</v>
      </c>
      <c r="D50" s="1668">
        <v>2322</v>
      </c>
      <c r="E50" s="1669">
        <v>4037</v>
      </c>
      <c r="F50" s="1669">
        <v>239</v>
      </c>
      <c r="G50" s="1669">
        <v>100</v>
      </c>
      <c r="H50" s="1675">
        <v>760</v>
      </c>
      <c r="I50" s="1669">
        <v>1407</v>
      </c>
      <c r="J50" s="1671">
        <v>960</v>
      </c>
      <c r="K50" s="1671">
        <v>810</v>
      </c>
      <c r="L50" s="1669">
        <v>1770</v>
      </c>
      <c r="M50" s="63">
        <v>1.7</v>
      </c>
      <c r="N50" s="67">
        <v>5.92</v>
      </c>
      <c r="O50" s="65">
        <v>34.85</v>
      </c>
      <c r="P50" s="65">
        <v>43.84</v>
      </c>
      <c r="Q50" s="1669">
        <v>14618</v>
      </c>
      <c r="R50" s="1669">
        <v>3882</v>
      </c>
      <c r="S50" s="67">
        <v>26.56</v>
      </c>
      <c r="T50" s="1672" t="s">
        <v>144</v>
      </c>
      <c r="U50" s="1673">
        <v>420000</v>
      </c>
      <c r="V50" s="1673">
        <v>50000</v>
      </c>
      <c r="W50" s="1677" t="s">
        <v>109</v>
      </c>
      <c r="X50" s="1674">
        <v>2</v>
      </c>
      <c r="AC50" s="20"/>
      <c r="AF50"/>
      <c r="AG50" s="128"/>
      <c r="AH50" s="129"/>
    </row>
    <row r="51" spans="1:34" ht="12.75" customHeight="1">
      <c r="A51" s="138">
        <v>65</v>
      </c>
      <c r="B51" s="137" t="s">
        <v>112</v>
      </c>
      <c r="C51" s="186" t="s">
        <v>235</v>
      </c>
      <c r="D51" s="1668">
        <v>3821</v>
      </c>
      <c r="E51" s="1669">
        <v>6555</v>
      </c>
      <c r="F51" s="1669">
        <v>363</v>
      </c>
      <c r="G51" s="1669">
        <v>149</v>
      </c>
      <c r="H51" s="1675">
        <v>1259</v>
      </c>
      <c r="I51" s="1669">
        <v>2236</v>
      </c>
      <c r="J51" s="1671">
        <v>1552</v>
      </c>
      <c r="K51" s="1671">
        <v>1359</v>
      </c>
      <c r="L51" s="1669">
        <v>2911</v>
      </c>
      <c r="M51" s="63">
        <v>1.7</v>
      </c>
      <c r="N51" s="67">
        <v>5.54</v>
      </c>
      <c r="O51" s="65">
        <v>34.11</v>
      </c>
      <c r="P51" s="65">
        <v>44.41</v>
      </c>
      <c r="Q51" s="1669">
        <v>24078</v>
      </c>
      <c r="R51" s="1669">
        <v>6373</v>
      </c>
      <c r="S51" s="67">
        <v>26.47</v>
      </c>
      <c r="T51" s="1672" t="s">
        <v>144</v>
      </c>
      <c r="U51" s="1673">
        <v>420000</v>
      </c>
      <c r="V51" s="1673">
        <v>50000</v>
      </c>
      <c r="W51" s="1677" t="s">
        <v>109</v>
      </c>
      <c r="X51" s="1674">
        <v>3</v>
      </c>
      <c r="AC51" s="20"/>
      <c r="AF51"/>
      <c r="AG51" s="123"/>
      <c r="AH51" s="122"/>
    </row>
    <row r="52" spans="1:34" ht="12.75" customHeight="1">
      <c r="A52" s="138">
        <v>70</v>
      </c>
      <c r="B52" s="137" t="s">
        <v>152</v>
      </c>
      <c r="C52" s="186" t="s">
        <v>234</v>
      </c>
      <c r="D52" s="1668">
        <v>4596</v>
      </c>
      <c r="E52" s="1669">
        <v>7770</v>
      </c>
      <c r="F52" s="1669">
        <v>372</v>
      </c>
      <c r="G52" s="1669">
        <v>226</v>
      </c>
      <c r="H52" s="1675">
        <v>1547</v>
      </c>
      <c r="I52" s="1669">
        <v>2550</v>
      </c>
      <c r="J52" s="1671">
        <v>1865</v>
      </c>
      <c r="K52" s="1671">
        <v>1582</v>
      </c>
      <c r="L52" s="1669">
        <v>3447</v>
      </c>
      <c r="M52" s="63">
        <v>1.7</v>
      </c>
      <c r="N52" s="67">
        <v>4.79</v>
      </c>
      <c r="O52" s="65">
        <v>32.82</v>
      </c>
      <c r="P52" s="65">
        <v>44.36</v>
      </c>
      <c r="Q52" s="1669">
        <v>30609</v>
      </c>
      <c r="R52" s="1669">
        <v>7528</v>
      </c>
      <c r="S52" s="67">
        <v>24.59</v>
      </c>
      <c r="T52" s="1672" t="s">
        <v>145</v>
      </c>
      <c r="U52" s="1673">
        <v>420000</v>
      </c>
      <c r="V52" s="1673">
        <v>50000</v>
      </c>
      <c r="W52" s="1677" t="s">
        <v>109</v>
      </c>
      <c r="X52" s="1674">
        <v>2</v>
      </c>
      <c r="AC52" s="20"/>
      <c r="AF52"/>
      <c r="AG52" s="123"/>
      <c r="AH52" s="122"/>
    </row>
    <row r="53" spans="1:34" ht="12.75" customHeight="1">
      <c r="A53" s="138">
        <v>73</v>
      </c>
      <c r="B53" s="137" t="s">
        <v>113</v>
      </c>
      <c r="C53" s="186" t="s">
        <v>236</v>
      </c>
      <c r="D53" s="1668">
        <v>9527</v>
      </c>
      <c r="E53" s="1669">
        <v>16105</v>
      </c>
      <c r="F53" s="1669">
        <v>895</v>
      </c>
      <c r="G53" s="1669">
        <v>437</v>
      </c>
      <c r="H53" s="1675">
        <v>3348</v>
      </c>
      <c r="I53" s="1669">
        <v>5315</v>
      </c>
      <c r="J53" s="1671">
        <v>3712</v>
      </c>
      <c r="K53" s="1671">
        <v>3293</v>
      </c>
      <c r="L53" s="1669">
        <v>7005</v>
      </c>
      <c r="M53" s="63">
        <v>1.7</v>
      </c>
      <c r="N53" s="67">
        <v>5.56</v>
      </c>
      <c r="O53" s="65">
        <v>33</v>
      </c>
      <c r="P53" s="65">
        <v>43.5</v>
      </c>
      <c r="Q53" s="1669">
        <v>64247</v>
      </c>
      <c r="R53" s="1669">
        <v>15561</v>
      </c>
      <c r="S53" s="67">
        <v>24.22</v>
      </c>
      <c r="T53" s="1672" t="s">
        <v>141</v>
      </c>
      <c r="U53" s="1673">
        <v>420000</v>
      </c>
      <c r="V53" s="1673">
        <v>50000</v>
      </c>
      <c r="W53" s="1677" t="s">
        <v>109</v>
      </c>
      <c r="X53" s="1674">
        <v>9</v>
      </c>
      <c r="AC53" s="20"/>
      <c r="AF53"/>
      <c r="AG53" s="123"/>
      <c r="AH53" s="122"/>
    </row>
    <row r="54" spans="1:34" ht="12" customHeight="1">
      <c r="A54" s="138">
        <v>79</v>
      </c>
      <c r="B54" s="137" t="s">
        <v>114</v>
      </c>
      <c r="C54" s="186" t="s">
        <v>237</v>
      </c>
      <c r="D54" s="1668">
        <v>6235</v>
      </c>
      <c r="E54" s="1669">
        <v>10468</v>
      </c>
      <c r="F54" s="1669">
        <v>584</v>
      </c>
      <c r="G54" s="1669">
        <v>259</v>
      </c>
      <c r="H54" s="1675">
        <v>2091</v>
      </c>
      <c r="I54" s="1669">
        <v>3529</v>
      </c>
      <c r="J54" s="1671">
        <v>2496</v>
      </c>
      <c r="K54" s="1671">
        <v>2093</v>
      </c>
      <c r="L54" s="1669">
        <v>4589</v>
      </c>
      <c r="M54" s="63">
        <v>1.7</v>
      </c>
      <c r="N54" s="67">
        <v>5.58</v>
      </c>
      <c r="O54" s="65">
        <v>33.71</v>
      </c>
      <c r="P54" s="65">
        <v>43.84</v>
      </c>
      <c r="Q54" s="1669">
        <v>41261</v>
      </c>
      <c r="R54" s="1669">
        <v>10200</v>
      </c>
      <c r="S54" s="67">
        <v>24.72</v>
      </c>
      <c r="T54" s="1672" t="s">
        <v>146</v>
      </c>
      <c r="U54" s="1673">
        <v>420000</v>
      </c>
      <c r="V54" s="1673">
        <v>50000</v>
      </c>
      <c r="W54" s="1679" t="s">
        <v>61</v>
      </c>
      <c r="X54" s="1674">
        <v>6</v>
      </c>
      <c r="AC54" s="20"/>
      <c r="AF54"/>
      <c r="AG54" s="123"/>
      <c r="AH54" s="122"/>
    </row>
    <row r="55" spans="1:34" ht="12.75" customHeight="1">
      <c r="A55" s="138">
        <v>86</v>
      </c>
      <c r="B55" s="137" t="s">
        <v>153</v>
      </c>
      <c r="C55" s="186" t="s">
        <v>234</v>
      </c>
      <c r="D55" s="1668">
        <v>8202</v>
      </c>
      <c r="E55" s="1669">
        <v>14544</v>
      </c>
      <c r="F55" s="1669">
        <v>562</v>
      </c>
      <c r="G55" s="1669">
        <v>386</v>
      </c>
      <c r="H55" s="1675">
        <v>3222</v>
      </c>
      <c r="I55" s="1669">
        <v>5397</v>
      </c>
      <c r="J55" s="1671">
        <v>3048</v>
      </c>
      <c r="K55" s="1671">
        <v>2491</v>
      </c>
      <c r="L55" s="1669">
        <v>5539</v>
      </c>
      <c r="M55" s="63">
        <v>1.8</v>
      </c>
      <c r="N55" s="67">
        <v>3.86</v>
      </c>
      <c r="O55" s="65">
        <v>37.11</v>
      </c>
      <c r="P55" s="65">
        <v>38.08</v>
      </c>
      <c r="Q55" s="1669">
        <v>43613</v>
      </c>
      <c r="R55" s="1669">
        <v>14101</v>
      </c>
      <c r="S55" s="67">
        <v>32.33</v>
      </c>
      <c r="T55" s="1672" t="s">
        <v>141</v>
      </c>
      <c r="U55" s="1673">
        <v>420000</v>
      </c>
      <c r="V55" s="1673">
        <v>50000</v>
      </c>
      <c r="W55" s="1677" t="s">
        <v>109</v>
      </c>
      <c r="X55" s="1674">
        <v>8</v>
      </c>
      <c r="AC55" s="20"/>
      <c r="AF55"/>
      <c r="AG55" s="123"/>
      <c r="AH55" s="122"/>
    </row>
    <row r="56" spans="1:34" ht="12" customHeight="1">
      <c r="A56" s="138">
        <v>93</v>
      </c>
      <c r="B56" s="140" t="s">
        <v>111</v>
      </c>
      <c r="C56" s="186" t="s">
        <v>238</v>
      </c>
      <c r="D56" s="1668">
        <v>8442</v>
      </c>
      <c r="E56" s="1669">
        <v>15492</v>
      </c>
      <c r="F56" s="1669">
        <v>598</v>
      </c>
      <c r="G56" s="1669">
        <v>420</v>
      </c>
      <c r="H56" s="1675">
        <v>3427</v>
      </c>
      <c r="I56" s="1669">
        <v>6004</v>
      </c>
      <c r="J56" s="1671">
        <v>3227</v>
      </c>
      <c r="K56" s="1671">
        <v>2414</v>
      </c>
      <c r="L56" s="1669">
        <v>5641</v>
      </c>
      <c r="M56" s="63">
        <v>1.8</v>
      </c>
      <c r="N56" s="67">
        <v>3.86</v>
      </c>
      <c r="O56" s="65">
        <v>38.76</v>
      </c>
      <c r="P56" s="65">
        <v>36.41</v>
      </c>
      <c r="Q56" s="1669">
        <v>46580</v>
      </c>
      <c r="R56" s="1669">
        <v>15176</v>
      </c>
      <c r="S56" s="67">
        <v>32.58</v>
      </c>
      <c r="T56" s="1672" t="s">
        <v>141</v>
      </c>
      <c r="U56" s="1673">
        <v>420000</v>
      </c>
      <c r="V56" s="1673">
        <v>50000</v>
      </c>
      <c r="W56" s="1677" t="s">
        <v>109</v>
      </c>
      <c r="X56" s="1674">
        <v>4</v>
      </c>
      <c r="AC56" s="20"/>
      <c r="AF56"/>
      <c r="AG56" s="123"/>
      <c r="AH56" s="122"/>
    </row>
    <row r="57" spans="1:34" ht="15.75" customHeight="1">
      <c r="A57" s="141">
        <v>95</v>
      </c>
      <c r="B57" s="142" t="s">
        <v>49</v>
      </c>
      <c r="C57" s="187" t="s">
        <v>234</v>
      </c>
      <c r="D57" s="1680">
        <v>12872</v>
      </c>
      <c r="E57" s="1681">
        <v>22553</v>
      </c>
      <c r="F57" s="1681">
        <v>1177</v>
      </c>
      <c r="G57" s="1681">
        <v>670</v>
      </c>
      <c r="H57" s="1682">
        <v>4797</v>
      </c>
      <c r="I57" s="1681">
        <v>7877</v>
      </c>
      <c r="J57" s="1681">
        <v>4987</v>
      </c>
      <c r="K57" s="1683">
        <v>4222</v>
      </c>
      <c r="L57" s="1681">
        <v>9209</v>
      </c>
      <c r="M57" s="70">
        <v>1.8</v>
      </c>
      <c r="N57" s="75">
        <v>5.22</v>
      </c>
      <c r="O57" s="72">
        <v>34.93</v>
      </c>
      <c r="P57" s="72">
        <v>40.83</v>
      </c>
      <c r="Q57" s="1681">
        <v>81577</v>
      </c>
      <c r="R57" s="1681">
        <v>21879</v>
      </c>
      <c r="S57" s="72">
        <v>26.82</v>
      </c>
      <c r="T57" s="1684" t="s">
        <v>141</v>
      </c>
      <c r="U57" s="1685">
        <v>420000</v>
      </c>
      <c r="V57" s="1685">
        <v>50000</v>
      </c>
      <c r="W57" s="1686" t="s">
        <v>109</v>
      </c>
      <c r="X57" s="1687">
        <v>9</v>
      </c>
      <c r="AC57" s="20"/>
      <c r="AF57"/>
      <c r="AG57" s="123"/>
      <c r="AH57" s="122"/>
    </row>
    <row r="58" spans="1:34" ht="15.75" customHeight="1">
      <c r="A58" s="176"/>
      <c r="B58" s="177"/>
      <c r="C58" s="178"/>
      <c r="D58" s="179"/>
      <c r="E58" s="170"/>
      <c r="F58" s="170"/>
      <c r="G58" s="170"/>
      <c r="H58" s="170"/>
      <c r="I58" s="170"/>
      <c r="J58" s="170"/>
      <c r="K58" s="170"/>
      <c r="L58" s="170"/>
      <c r="M58" s="180"/>
      <c r="N58" s="181"/>
      <c r="O58" s="181"/>
      <c r="P58" s="181"/>
      <c r="Q58" s="167"/>
      <c r="R58" s="170"/>
      <c r="S58" s="181"/>
      <c r="T58" s="182"/>
      <c r="U58" s="183"/>
      <c r="V58" s="183"/>
      <c r="W58" s="824"/>
      <c r="X58" s="184"/>
      <c r="AC58" s="20"/>
      <c r="AF58"/>
      <c r="AG58" s="123"/>
      <c r="AH58" s="122"/>
    </row>
    <row r="59" spans="1:23" ht="12">
      <c r="A59" s="3"/>
      <c r="B59" s="21"/>
      <c r="C59" s="189" t="s">
        <v>208</v>
      </c>
      <c r="D59" s="190"/>
      <c r="E59" s="190"/>
      <c r="F59" s="190"/>
      <c r="G59" s="190"/>
      <c r="H59" s="190"/>
      <c r="I59" s="190"/>
      <c r="J59" s="82"/>
      <c r="K59" s="82"/>
      <c r="L59" s="82"/>
      <c r="M59" s="40"/>
      <c r="N59" s="40"/>
      <c r="O59" s="83"/>
      <c r="P59" s="83"/>
      <c r="Q59" s="82"/>
      <c r="R59" s="82"/>
      <c r="U59" s="82"/>
      <c r="W59" s="825"/>
    </row>
    <row r="60" spans="2:34" ht="12.75" customHeight="1">
      <c r="B60" s="6"/>
      <c r="C60" s="191" t="s">
        <v>263</v>
      </c>
      <c r="D60" s="192"/>
      <c r="E60" s="192"/>
      <c r="F60" s="192"/>
      <c r="G60" s="192"/>
      <c r="H60" s="193"/>
      <c r="I60" s="192"/>
      <c r="J60" s="155"/>
      <c r="K60" s="155"/>
      <c r="L60" s="155"/>
      <c r="M60" s="155"/>
      <c r="N60" s="155"/>
      <c r="O60" s="198" t="s">
        <v>166</v>
      </c>
      <c r="P60" s="114"/>
      <c r="Q60" s="82"/>
      <c r="R60" s="82"/>
      <c r="U60" s="82"/>
      <c r="W60" s="825"/>
      <c r="AF60" s="125"/>
      <c r="AG60" s="127"/>
      <c r="AH60" s="126"/>
    </row>
    <row r="61" spans="2:23" ht="12.75" customHeight="1">
      <c r="B61" s="6"/>
      <c r="C61" s="158" t="s">
        <v>206</v>
      </c>
      <c r="D61" s="155"/>
      <c r="E61" s="155"/>
      <c r="F61" s="155"/>
      <c r="G61" s="155"/>
      <c r="H61" s="155"/>
      <c r="I61" s="155"/>
      <c r="J61" s="155"/>
      <c r="K61" s="155"/>
      <c r="L61" s="155"/>
      <c r="M61" s="155"/>
      <c r="N61" s="155"/>
      <c r="O61" s="192" t="s">
        <v>265</v>
      </c>
      <c r="P61" s="85"/>
      <c r="Q61" s="82"/>
      <c r="R61" s="82"/>
      <c r="U61" s="82"/>
      <c r="W61" s="825"/>
    </row>
    <row r="62" spans="2:34" ht="12.75" customHeight="1">
      <c r="B62" s="6"/>
      <c r="C62" s="188" t="s">
        <v>239</v>
      </c>
      <c r="D62" s="155"/>
      <c r="E62" s="155"/>
      <c r="F62" s="155"/>
      <c r="G62" s="155"/>
      <c r="H62" s="155"/>
      <c r="I62" s="155"/>
      <c r="J62" s="155"/>
      <c r="K62" s="155"/>
      <c r="L62" s="155"/>
      <c r="M62" s="155"/>
      <c r="N62" s="155"/>
      <c r="O62" s="83"/>
      <c r="P62" s="83"/>
      <c r="Q62" s="82"/>
      <c r="R62" s="82"/>
      <c r="U62" s="82"/>
      <c r="W62" s="825"/>
      <c r="AF62" s="125"/>
      <c r="AG62" s="127"/>
      <c r="AH62" s="126"/>
    </row>
    <row r="63" spans="2:23" ht="12.75" customHeight="1">
      <c r="B63" s="6"/>
      <c r="C63" s="188" t="s">
        <v>240</v>
      </c>
      <c r="D63" s="155"/>
      <c r="E63" s="155"/>
      <c r="F63" s="155"/>
      <c r="G63" s="155"/>
      <c r="H63" s="155"/>
      <c r="I63" s="155"/>
      <c r="J63" s="155"/>
      <c r="K63" s="155"/>
      <c r="L63" s="155"/>
      <c r="M63" s="155"/>
      <c r="N63" s="155"/>
      <c r="O63" s="83"/>
      <c r="P63" s="83"/>
      <c r="Q63" s="82"/>
      <c r="R63" s="82"/>
      <c r="U63" s="82"/>
      <c r="W63" s="825"/>
    </row>
    <row r="64" spans="2:34" ht="12.75" customHeight="1">
      <c r="B64" s="7"/>
      <c r="C64" s="188" t="s">
        <v>241</v>
      </c>
      <c r="D64" s="157"/>
      <c r="E64" s="157"/>
      <c r="F64" s="155"/>
      <c r="G64" s="155"/>
      <c r="H64" s="155"/>
      <c r="I64" s="155"/>
      <c r="J64" s="155"/>
      <c r="K64" s="155"/>
      <c r="L64" s="155"/>
      <c r="M64" s="155"/>
      <c r="N64" s="155"/>
      <c r="O64" s="83"/>
      <c r="P64" s="83"/>
      <c r="Q64" s="82"/>
      <c r="R64" s="82"/>
      <c r="U64" s="82"/>
      <c r="W64" s="825"/>
      <c r="AF64" s="125"/>
      <c r="AG64" s="127"/>
      <c r="AH64" s="126"/>
    </row>
    <row r="65" spans="2:23" ht="12.75" customHeight="1">
      <c r="B65" s="7"/>
      <c r="C65" s="188" t="s">
        <v>242</v>
      </c>
      <c r="D65" s="157"/>
      <c r="E65" s="157"/>
      <c r="F65" s="155"/>
      <c r="G65" s="155"/>
      <c r="H65" s="155"/>
      <c r="I65" s="155"/>
      <c r="J65" s="155"/>
      <c r="K65" s="155"/>
      <c r="L65" s="155"/>
      <c r="M65" s="155"/>
      <c r="N65" s="155"/>
      <c r="O65" s="83"/>
      <c r="P65" s="83"/>
      <c r="Q65" s="82"/>
      <c r="R65" s="82"/>
      <c r="U65" s="82"/>
      <c r="W65" s="825"/>
    </row>
    <row r="66" spans="2:23" ht="12.75" customHeight="1">
      <c r="B66" s="7"/>
      <c r="C66" s="188" t="s">
        <v>243</v>
      </c>
      <c r="D66" s="160"/>
      <c r="E66" s="157"/>
      <c r="F66" s="155"/>
      <c r="G66" s="155"/>
      <c r="H66" s="155"/>
      <c r="I66" s="155"/>
      <c r="J66" s="155"/>
      <c r="K66" s="155"/>
      <c r="L66" s="155"/>
      <c r="M66" s="155"/>
      <c r="N66" s="155"/>
      <c r="O66" s="83"/>
      <c r="P66" s="83"/>
      <c r="Q66" s="82"/>
      <c r="R66" s="82"/>
      <c r="U66" s="82"/>
      <c r="W66" s="825"/>
    </row>
    <row r="67" spans="3:24" ht="12.75" customHeight="1">
      <c r="C67" s="188" t="s">
        <v>244</v>
      </c>
      <c r="D67" s="160"/>
      <c r="E67" s="40"/>
      <c r="F67" s="40"/>
      <c r="G67" s="40"/>
      <c r="H67" s="40"/>
      <c r="I67" s="40"/>
      <c r="J67" s="40"/>
      <c r="K67" s="40"/>
      <c r="L67" s="40"/>
      <c r="M67" s="40"/>
      <c r="N67" s="40"/>
      <c r="O67" s="87" t="s">
        <v>117</v>
      </c>
      <c r="P67" s="87"/>
      <c r="Q67" s="87"/>
      <c r="R67" s="87"/>
      <c r="S67" s="87"/>
      <c r="T67" s="87"/>
      <c r="U67" s="87"/>
      <c r="V67" s="87"/>
      <c r="W67" s="826"/>
      <c r="X67" s="87"/>
    </row>
    <row r="68" spans="3:23" ht="12.75" customHeight="1">
      <c r="C68" s="188" t="s">
        <v>246</v>
      </c>
      <c r="D68" s="40"/>
      <c r="E68" s="40"/>
      <c r="F68" s="40"/>
      <c r="G68" s="40"/>
      <c r="H68" s="40"/>
      <c r="I68" s="40"/>
      <c r="J68" s="40"/>
      <c r="K68" s="40"/>
      <c r="L68" s="40"/>
      <c r="M68" s="40"/>
      <c r="N68" s="40"/>
      <c r="O68" s="83"/>
      <c r="P68" s="83"/>
      <c r="Q68" s="82"/>
      <c r="R68" s="82"/>
      <c r="U68" s="82"/>
      <c r="W68" s="825"/>
    </row>
    <row r="69" spans="3:23" ht="12.75" customHeight="1">
      <c r="C69" s="188" t="s">
        <v>245</v>
      </c>
      <c r="D69" s="40"/>
      <c r="E69" s="40"/>
      <c r="F69" s="40"/>
      <c r="G69" s="40"/>
      <c r="H69" s="40"/>
      <c r="I69" s="40"/>
      <c r="J69" s="40"/>
      <c r="K69" s="40"/>
      <c r="L69" s="40"/>
      <c r="M69" s="40"/>
      <c r="N69" s="40"/>
      <c r="O69" s="83"/>
      <c r="P69" s="83"/>
      <c r="Q69" s="82"/>
      <c r="R69" s="82"/>
      <c r="U69" s="82"/>
      <c r="W69" s="825"/>
    </row>
    <row r="70" spans="3:23" ht="12.75" customHeight="1">
      <c r="C70" s="188" t="s">
        <v>247</v>
      </c>
      <c r="D70" s="40"/>
      <c r="E70" s="40"/>
      <c r="F70" s="40"/>
      <c r="G70" s="40"/>
      <c r="H70" s="40"/>
      <c r="I70" s="40"/>
      <c r="J70" s="40"/>
      <c r="K70" s="40"/>
      <c r="L70" s="40"/>
      <c r="M70" s="40"/>
      <c r="N70" s="40"/>
      <c r="O70" s="83"/>
      <c r="P70" s="83"/>
      <c r="Q70" s="82"/>
      <c r="R70" s="82"/>
      <c r="U70" s="82"/>
      <c r="W70" s="825"/>
    </row>
    <row r="71" spans="3:24" ht="12.75" customHeight="1">
      <c r="C71" s="188" t="s">
        <v>248</v>
      </c>
      <c r="D71" s="40"/>
      <c r="E71" s="40"/>
      <c r="F71" s="40"/>
      <c r="G71" s="40"/>
      <c r="H71" s="40"/>
      <c r="I71" s="40"/>
      <c r="J71" s="40"/>
      <c r="K71" s="40"/>
      <c r="L71" s="40"/>
      <c r="M71" s="40"/>
      <c r="N71" s="40"/>
      <c r="O71" s="87" t="s">
        <v>117</v>
      </c>
      <c r="P71" s="87"/>
      <c r="Q71" s="87"/>
      <c r="R71" s="87"/>
      <c r="S71" s="87"/>
      <c r="T71" s="87"/>
      <c r="U71" s="87"/>
      <c r="V71" s="87"/>
      <c r="W71" s="826"/>
      <c r="X71" s="87"/>
    </row>
    <row r="72" spans="1:23" ht="12">
      <c r="A72" s="35"/>
      <c r="B72" s="36"/>
      <c r="C72" s="188" t="s">
        <v>249</v>
      </c>
      <c r="D72" s="161"/>
      <c r="E72" s="161"/>
      <c r="F72" s="161"/>
      <c r="G72" s="161"/>
      <c r="H72" s="161"/>
      <c r="I72" s="161"/>
      <c r="J72" s="161"/>
      <c r="K72" s="161"/>
      <c r="L72" s="161"/>
      <c r="M72" s="161"/>
      <c r="N72" s="161"/>
      <c r="O72" s="83"/>
      <c r="P72" s="83"/>
      <c r="Q72" s="82"/>
      <c r="R72" s="82"/>
      <c r="U72" s="82"/>
      <c r="W72" s="825"/>
    </row>
    <row r="73" spans="1:23" ht="12">
      <c r="A73" s="35"/>
      <c r="B73" s="36"/>
      <c r="C73" s="188" t="s">
        <v>250</v>
      </c>
      <c r="D73" s="161"/>
      <c r="E73" s="161"/>
      <c r="F73" s="161"/>
      <c r="G73" s="161"/>
      <c r="H73" s="161"/>
      <c r="I73" s="161"/>
      <c r="J73" s="161"/>
      <c r="K73" s="161"/>
      <c r="L73" s="161"/>
      <c r="M73" s="161"/>
      <c r="N73" s="161"/>
      <c r="O73" s="83"/>
      <c r="P73" s="83"/>
      <c r="Q73" s="82"/>
      <c r="R73" s="82"/>
      <c r="U73" s="82"/>
      <c r="W73" s="825"/>
    </row>
    <row r="74" spans="1:23" ht="12">
      <c r="A74" s="35"/>
      <c r="B74" s="36"/>
      <c r="C74" s="188" t="s">
        <v>251</v>
      </c>
      <c r="D74" s="161"/>
      <c r="E74" s="161"/>
      <c r="F74" s="161"/>
      <c r="G74" s="161"/>
      <c r="H74" s="161"/>
      <c r="I74" s="161"/>
      <c r="J74" s="161"/>
      <c r="K74" s="161"/>
      <c r="L74" s="161"/>
      <c r="M74" s="161"/>
      <c r="N74" s="161"/>
      <c r="O74" s="83"/>
      <c r="P74" s="83"/>
      <c r="Q74" s="82"/>
      <c r="R74" s="82"/>
      <c r="U74" s="82"/>
      <c r="W74" s="825"/>
    </row>
    <row r="75" spans="1:21" ht="12">
      <c r="A75" s="35"/>
      <c r="B75" s="36"/>
      <c r="C75" s="188" t="s">
        <v>252</v>
      </c>
      <c r="D75" s="161"/>
      <c r="E75" s="161"/>
      <c r="F75" s="161"/>
      <c r="G75" s="161"/>
      <c r="H75" s="161"/>
      <c r="I75" s="161"/>
      <c r="J75" s="161"/>
      <c r="K75" s="161"/>
      <c r="L75" s="161"/>
      <c r="M75" s="161"/>
      <c r="N75" s="161"/>
      <c r="O75" s="83"/>
      <c r="P75" s="83"/>
      <c r="Q75" s="82"/>
      <c r="R75" s="82"/>
      <c r="U75" s="82"/>
    </row>
    <row r="76" spans="1:21" ht="12">
      <c r="A76" s="35"/>
      <c r="B76" s="36"/>
      <c r="C76" s="188" t="s">
        <v>253</v>
      </c>
      <c r="D76" s="161"/>
      <c r="E76" s="161"/>
      <c r="F76" s="161"/>
      <c r="G76" s="161"/>
      <c r="H76" s="161"/>
      <c r="I76" s="161"/>
      <c r="J76" s="161"/>
      <c r="K76" s="161"/>
      <c r="L76" s="161"/>
      <c r="M76" s="161"/>
      <c r="N76" s="161"/>
      <c r="O76" s="83"/>
      <c r="P76" s="83"/>
      <c r="Q76" s="82"/>
      <c r="R76" s="82"/>
      <c r="U76" s="82"/>
    </row>
    <row r="77" spans="1:21" ht="12">
      <c r="A77" s="3"/>
      <c r="B77" s="21"/>
      <c r="D77" s="82"/>
      <c r="E77" s="82"/>
      <c r="F77" s="82"/>
      <c r="G77" s="82"/>
      <c r="H77" s="82"/>
      <c r="I77" s="82"/>
      <c r="J77" s="82"/>
      <c r="K77" s="82"/>
      <c r="L77" s="82"/>
      <c r="M77" s="40"/>
      <c r="N77" s="40"/>
      <c r="O77" s="83"/>
      <c r="P77" s="83"/>
      <c r="Q77" s="82"/>
      <c r="R77" s="82"/>
      <c r="U77" s="82"/>
    </row>
    <row r="78" spans="1:24" ht="12">
      <c r="A78" s="23"/>
      <c r="B78" s="24"/>
      <c r="C78" s="4" t="s">
        <v>0</v>
      </c>
      <c r="D78" s="88" t="s">
        <v>1</v>
      </c>
      <c r="E78" s="89" t="s">
        <v>2</v>
      </c>
      <c r="F78" s="89" t="s">
        <v>3</v>
      </c>
      <c r="G78" s="48" t="s">
        <v>167</v>
      </c>
      <c r="H78" s="165" t="s">
        <v>168</v>
      </c>
      <c r="I78" s="46" t="s">
        <v>171</v>
      </c>
      <c r="J78" s="46" t="s">
        <v>191</v>
      </c>
      <c r="K78" s="46" t="s">
        <v>192</v>
      </c>
      <c r="L78" s="48" t="s">
        <v>182</v>
      </c>
      <c r="M78" s="90" t="s">
        <v>4</v>
      </c>
      <c r="N78" s="90" t="s">
        <v>3</v>
      </c>
      <c r="O78" s="49" t="s">
        <v>99</v>
      </c>
      <c r="P78" s="47"/>
      <c r="Q78" s="88" t="s">
        <v>13</v>
      </c>
      <c r="R78" s="91" t="s">
        <v>104</v>
      </c>
      <c r="S78" s="88"/>
      <c r="T78" s="92"/>
      <c r="U78" s="93" t="s">
        <v>6</v>
      </c>
      <c r="V78" s="94"/>
      <c r="W78" s="94"/>
      <c r="X78" s="95" t="s">
        <v>20</v>
      </c>
    </row>
    <row r="79" spans="1:24" ht="12">
      <c r="A79" s="25" t="s">
        <v>7</v>
      </c>
      <c r="B79" s="5" t="s">
        <v>8</v>
      </c>
      <c r="C79" s="19" t="s">
        <v>21</v>
      </c>
      <c r="D79" s="96"/>
      <c r="E79" s="96" t="s">
        <v>9</v>
      </c>
      <c r="F79" s="96" t="s">
        <v>10</v>
      </c>
      <c r="G79" s="55"/>
      <c r="H79" s="166" t="s">
        <v>170</v>
      </c>
      <c r="I79" s="52" t="s">
        <v>172</v>
      </c>
      <c r="J79" s="52" t="s">
        <v>193</v>
      </c>
      <c r="K79" s="52" t="s">
        <v>194</v>
      </c>
      <c r="L79" s="55" t="s">
        <v>183</v>
      </c>
      <c r="M79" s="53" t="s">
        <v>11</v>
      </c>
      <c r="N79" s="54" t="s">
        <v>100</v>
      </c>
      <c r="O79" s="54" t="s">
        <v>100</v>
      </c>
      <c r="P79" s="53"/>
      <c r="Q79" s="80"/>
      <c r="R79" s="97" t="s">
        <v>105</v>
      </c>
      <c r="S79" s="98" t="s">
        <v>69</v>
      </c>
      <c r="T79" s="99"/>
      <c r="U79" s="100" t="s">
        <v>17</v>
      </c>
      <c r="V79" s="88" t="s">
        <v>18</v>
      </c>
      <c r="W79" s="88" t="s">
        <v>19</v>
      </c>
      <c r="X79" s="81" t="s">
        <v>29</v>
      </c>
    </row>
    <row r="80" spans="1:24" ht="12">
      <c r="A80" s="26"/>
      <c r="B80" s="5"/>
      <c r="C80" s="5"/>
      <c r="D80" s="96" t="s">
        <v>106</v>
      </c>
      <c r="E80" s="96" t="s">
        <v>23</v>
      </c>
      <c r="F80" s="96" t="s">
        <v>24</v>
      </c>
      <c r="G80" s="96" t="s">
        <v>25</v>
      </c>
      <c r="H80" s="52" t="s">
        <v>101</v>
      </c>
      <c r="I80" s="52" t="s">
        <v>169</v>
      </c>
      <c r="J80" s="52" t="s">
        <v>195</v>
      </c>
      <c r="K80" s="52" t="s">
        <v>196</v>
      </c>
      <c r="L80" s="55" t="s">
        <v>175</v>
      </c>
      <c r="M80" s="101" t="s">
        <v>26</v>
      </c>
      <c r="N80" s="101" t="s">
        <v>27</v>
      </c>
      <c r="O80" s="55" t="s">
        <v>102</v>
      </c>
      <c r="P80" s="52"/>
      <c r="Q80" s="80" t="s">
        <v>115</v>
      </c>
      <c r="R80" s="102" t="s">
        <v>116</v>
      </c>
      <c r="S80" s="103" t="s">
        <v>122</v>
      </c>
      <c r="T80" s="104"/>
      <c r="U80" s="105" t="s">
        <v>28</v>
      </c>
      <c r="V80" s="106"/>
      <c r="W80" s="106"/>
      <c r="X80" s="81"/>
    </row>
    <row r="81" spans="1:24" ht="12">
      <c r="A81" s="143"/>
      <c r="B81" s="144"/>
      <c r="C81" s="144"/>
      <c r="D81" s="107" t="s">
        <v>98</v>
      </c>
      <c r="E81" s="107" t="s">
        <v>31</v>
      </c>
      <c r="F81" s="107" t="s">
        <v>31</v>
      </c>
      <c r="G81" s="107" t="s">
        <v>31</v>
      </c>
      <c r="H81" s="107" t="s">
        <v>31</v>
      </c>
      <c r="I81" s="107" t="s">
        <v>31</v>
      </c>
      <c r="J81" s="107" t="s">
        <v>31</v>
      </c>
      <c r="K81" s="107" t="s">
        <v>31</v>
      </c>
      <c r="L81" s="108" t="s">
        <v>31</v>
      </c>
      <c r="M81" s="107" t="s">
        <v>31</v>
      </c>
      <c r="N81" s="107" t="s">
        <v>32</v>
      </c>
      <c r="O81" s="108" t="s">
        <v>32</v>
      </c>
      <c r="P81" s="107"/>
      <c r="Q81" s="59" t="s">
        <v>31</v>
      </c>
      <c r="R81" s="59" t="s">
        <v>107</v>
      </c>
      <c r="S81" s="57"/>
      <c r="T81" s="146"/>
      <c r="U81" s="59" t="s">
        <v>33</v>
      </c>
      <c r="V81" s="57" t="s">
        <v>33</v>
      </c>
      <c r="W81" s="57" t="s">
        <v>33</v>
      </c>
      <c r="X81" s="58" t="s">
        <v>107</v>
      </c>
    </row>
    <row r="82" spans="1:24" ht="12">
      <c r="A82" s="147">
        <v>301</v>
      </c>
      <c r="B82" s="145" t="s">
        <v>70</v>
      </c>
      <c r="C82" s="194" t="s">
        <v>254</v>
      </c>
      <c r="D82" s="1688">
        <v>580</v>
      </c>
      <c r="E82" s="1688">
        <v>1354</v>
      </c>
      <c r="F82" s="1689">
        <v>0</v>
      </c>
      <c r="G82" s="1688">
        <v>68</v>
      </c>
      <c r="H82" s="1690">
        <v>416</v>
      </c>
      <c r="I82" s="1690">
        <v>533</v>
      </c>
      <c r="J82" s="1690">
        <v>188</v>
      </c>
      <c r="K82" s="1690">
        <v>149</v>
      </c>
      <c r="L82" s="1688">
        <v>337</v>
      </c>
      <c r="M82" s="1691">
        <v>2.3</v>
      </c>
      <c r="N82" s="1692" t="s">
        <v>61</v>
      </c>
      <c r="O82" s="1693">
        <v>39.36</v>
      </c>
      <c r="P82" s="1694">
        <v>24.89</v>
      </c>
      <c r="Q82" s="1692" t="s">
        <v>61</v>
      </c>
      <c r="R82" s="1690">
        <v>1355</v>
      </c>
      <c r="S82" s="1695" t="s">
        <v>154</v>
      </c>
      <c r="T82" s="1696"/>
      <c r="U82" s="1697">
        <v>500000</v>
      </c>
      <c r="V82" s="1698" t="s">
        <v>71</v>
      </c>
      <c r="W82" s="1699" t="s">
        <v>61</v>
      </c>
      <c r="X82" s="1700">
        <v>4</v>
      </c>
    </row>
    <row r="83" spans="1:24" ht="12">
      <c r="A83" s="148"/>
      <c r="B83" s="149"/>
      <c r="C83" s="149"/>
      <c r="D83" s="1701"/>
      <c r="E83" s="1701"/>
      <c r="F83" s="1702"/>
      <c r="G83" s="1701"/>
      <c r="H83" s="1701"/>
      <c r="I83" s="1701"/>
      <c r="J83" s="1701"/>
      <c r="K83" s="1701"/>
      <c r="L83" s="1703"/>
      <c r="M83" s="1691"/>
      <c r="N83" s="1702"/>
      <c r="O83" s="1693"/>
      <c r="P83" s="1691"/>
      <c r="Q83" s="1702"/>
      <c r="R83" s="1690"/>
      <c r="S83" s="1704"/>
      <c r="T83" s="1696"/>
      <c r="U83" s="1697"/>
      <c r="V83" s="1705" t="s">
        <v>72</v>
      </c>
      <c r="W83" s="1706"/>
      <c r="X83" s="1700"/>
    </row>
    <row r="84" spans="1:24" ht="12">
      <c r="A84" s="148"/>
      <c r="B84" s="149"/>
      <c r="C84" s="149"/>
      <c r="D84" s="1701"/>
      <c r="E84" s="1701"/>
      <c r="F84" s="1702"/>
      <c r="G84" s="1707"/>
      <c r="H84" s="1708"/>
      <c r="I84" s="1701"/>
      <c r="J84" s="1701"/>
      <c r="K84" s="1701"/>
      <c r="L84" s="1703"/>
      <c r="M84" s="1691"/>
      <c r="N84" s="1702"/>
      <c r="O84" s="1693"/>
      <c r="P84" s="1691"/>
      <c r="Q84" s="1702"/>
      <c r="R84" s="1690"/>
      <c r="S84" s="1698"/>
      <c r="T84" s="1709"/>
      <c r="U84" s="1697"/>
      <c r="V84" s="1705" t="s">
        <v>73</v>
      </c>
      <c r="W84" s="1706"/>
      <c r="X84" s="1700"/>
    </row>
    <row r="85" spans="1:24" ht="12">
      <c r="A85" s="150">
        <v>303</v>
      </c>
      <c r="B85" s="151" t="s">
        <v>74</v>
      </c>
      <c r="C85" s="195" t="s">
        <v>255</v>
      </c>
      <c r="D85" s="1710">
        <v>134</v>
      </c>
      <c r="E85" s="1710">
        <v>273</v>
      </c>
      <c r="F85" s="1711">
        <v>0</v>
      </c>
      <c r="G85" s="1712">
        <v>12</v>
      </c>
      <c r="H85" s="1690">
        <v>97</v>
      </c>
      <c r="I85" s="1713">
        <v>128</v>
      </c>
      <c r="J85" s="1713">
        <v>27</v>
      </c>
      <c r="K85" s="1713">
        <v>9</v>
      </c>
      <c r="L85" s="1710">
        <v>36</v>
      </c>
      <c r="M85" s="1714">
        <v>2</v>
      </c>
      <c r="N85" s="1711" t="s">
        <v>61</v>
      </c>
      <c r="O85" s="1715">
        <v>46.89</v>
      </c>
      <c r="P85" s="1716">
        <v>13.19</v>
      </c>
      <c r="Q85" s="1711" t="s">
        <v>61</v>
      </c>
      <c r="R85" s="1713">
        <v>264</v>
      </c>
      <c r="S85" s="1717" t="s">
        <v>154</v>
      </c>
      <c r="T85" s="1718"/>
      <c r="U85" s="1719">
        <v>420000</v>
      </c>
      <c r="V85" s="1720" t="s">
        <v>155</v>
      </c>
      <c r="W85" s="1711" t="s">
        <v>61</v>
      </c>
      <c r="X85" s="1721">
        <v>2</v>
      </c>
    </row>
    <row r="86" spans="1:24" ht="12">
      <c r="A86" s="148"/>
      <c r="B86" s="149"/>
      <c r="C86" s="149"/>
      <c r="D86" s="1703"/>
      <c r="E86" s="1703"/>
      <c r="F86" s="1722"/>
      <c r="G86" s="1703"/>
      <c r="H86" s="1701"/>
      <c r="I86" s="1701"/>
      <c r="J86" s="1701"/>
      <c r="K86" s="1701"/>
      <c r="L86" s="1703"/>
      <c r="M86" s="1691"/>
      <c r="N86" s="1722"/>
      <c r="O86" s="1693"/>
      <c r="P86" s="1693"/>
      <c r="Q86" s="1722"/>
      <c r="R86" s="1697"/>
      <c r="S86" s="1704"/>
      <c r="T86" s="1696"/>
      <c r="U86" s="1697"/>
      <c r="V86" s="1705" t="s">
        <v>1146</v>
      </c>
      <c r="W86" s="1706"/>
      <c r="X86" s="1700"/>
    </row>
    <row r="87" spans="1:24" ht="12">
      <c r="A87" s="148"/>
      <c r="B87" s="149"/>
      <c r="C87" s="149"/>
      <c r="D87" s="1708"/>
      <c r="E87" s="1708"/>
      <c r="F87" s="1723"/>
      <c r="G87" s="1708"/>
      <c r="H87" s="1708"/>
      <c r="I87" s="1701"/>
      <c r="J87" s="1701"/>
      <c r="K87" s="1701"/>
      <c r="L87" s="1703"/>
      <c r="M87" s="1691"/>
      <c r="N87" s="1723"/>
      <c r="O87" s="1693"/>
      <c r="P87" s="1693"/>
      <c r="Q87" s="1723"/>
      <c r="R87" s="1690"/>
      <c r="S87" s="1724"/>
      <c r="T87" s="1709"/>
      <c r="U87" s="1697"/>
      <c r="V87" s="1705" t="s">
        <v>1147</v>
      </c>
      <c r="W87" s="1706"/>
      <c r="X87" s="1700"/>
    </row>
    <row r="88" spans="1:24" ht="12">
      <c r="A88" s="150">
        <v>305</v>
      </c>
      <c r="B88" s="151" t="s">
        <v>75</v>
      </c>
      <c r="C88" s="195" t="s">
        <v>256</v>
      </c>
      <c r="D88" s="1710">
        <v>872</v>
      </c>
      <c r="E88" s="1710">
        <v>2053</v>
      </c>
      <c r="F88" s="1711">
        <v>0</v>
      </c>
      <c r="G88" s="1688">
        <v>95</v>
      </c>
      <c r="H88" s="1690">
        <v>625</v>
      </c>
      <c r="I88" s="1713">
        <v>854</v>
      </c>
      <c r="J88" s="1713">
        <v>283</v>
      </c>
      <c r="K88" s="1713">
        <v>196</v>
      </c>
      <c r="L88" s="1710">
        <v>479</v>
      </c>
      <c r="M88" s="1714">
        <v>2.4</v>
      </c>
      <c r="N88" s="1711" t="s">
        <v>61</v>
      </c>
      <c r="O88" s="1715">
        <v>41.6</v>
      </c>
      <c r="P88" s="1716">
        <v>23.33</v>
      </c>
      <c r="Q88" s="1711" t="s">
        <v>61</v>
      </c>
      <c r="R88" s="1713">
        <v>2080</v>
      </c>
      <c r="S88" s="1717" t="s">
        <v>156</v>
      </c>
      <c r="T88" s="1725"/>
      <c r="U88" s="1719">
        <v>420000</v>
      </c>
      <c r="V88" s="1726" t="s">
        <v>76</v>
      </c>
      <c r="W88" s="1727" t="s">
        <v>77</v>
      </c>
      <c r="X88" s="1721">
        <v>4</v>
      </c>
    </row>
    <row r="89" spans="1:24" ht="12">
      <c r="A89" s="148"/>
      <c r="B89" s="149"/>
      <c r="C89" s="149"/>
      <c r="D89" s="1703"/>
      <c r="E89" s="1703"/>
      <c r="F89" s="1722"/>
      <c r="G89" s="1703"/>
      <c r="H89" s="1701"/>
      <c r="I89" s="1701"/>
      <c r="J89" s="1701"/>
      <c r="K89" s="1701"/>
      <c r="L89" s="1703"/>
      <c r="M89" s="1691"/>
      <c r="N89" s="1722"/>
      <c r="O89" s="1693"/>
      <c r="P89" s="1693"/>
      <c r="Q89" s="1722"/>
      <c r="R89" s="1697"/>
      <c r="S89" s="1704"/>
      <c r="T89" s="1709"/>
      <c r="U89" s="1697"/>
      <c r="V89" s="1705" t="s">
        <v>78</v>
      </c>
      <c r="W89" s="1705" t="s">
        <v>79</v>
      </c>
      <c r="X89" s="1700"/>
    </row>
    <row r="90" spans="1:24" ht="12">
      <c r="A90" s="148"/>
      <c r="B90" s="149"/>
      <c r="C90" s="149"/>
      <c r="D90" s="1703"/>
      <c r="E90" s="1703"/>
      <c r="F90" s="1722"/>
      <c r="G90" s="1703"/>
      <c r="H90" s="1701"/>
      <c r="I90" s="1701"/>
      <c r="J90" s="1701"/>
      <c r="K90" s="1701"/>
      <c r="L90" s="1703"/>
      <c r="M90" s="1691"/>
      <c r="N90" s="1722"/>
      <c r="O90" s="1693"/>
      <c r="P90" s="1693"/>
      <c r="Q90" s="1722"/>
      <c r="R90" s="1697"/>
      <c r="S90" s="1704"/>
      <c r="T90" s="1709"/>
      <c r="U90" s="1697"/>
      <c r="V90" s="1705" t="s">
        <v>80</v>
      </c>
      <c r="W90" s="1697">
        <v>10000</v>
      </c>
      <c r="X90" s="1700"/>
    </row>
    <row r="91" spans="1:24" ht="12">
      <c r="A91" s="148"/>
      <c r="B91" s="149"/>
      <c r="C91" s="149"/>
      <c r="D91" s="1703"/>
      <c r="E91" s="1703"/>
      <c r="F91" s="1722"/>
      <c r="G91" s="1703"/>
      <c r="H91" s="1701"/>
      <c r="I91" s="1701"/>
      <c r="J91" s="1701"/>
      <c r="K91" s="1701"/>
      <c r="L91" s="1703"/>
      <c r="M91" s="1691"/>
      <c r="N91" s="1722"/>
      <c r="O91" s="1693"/>
      <c r="P91" s="1693"/>
      <c r="Q91" s="1722"/>
      <c r="R91" s="1690"/>
      <c r="S91" s="1704"/>
      <c r="T91" s="1709"/>
      <c r="U91" s="1697"/>
      <c r="V91" s="1706"/>
      <c r="W91" s="1706"/>
      <c r="X91" s="1700"/>
    </row>
    <row r="92" spans="1:24" ht="12">
      <c r="A92" s="150">
        <v>306</v>
      </c>
      <c r="B92" s="151" t="s">
        <v>81</v>
      </c>
      <c r="C92" s="195" t="s">
        <v>257</v>
      </c>
      <c r="D92" s="1710">
        <v>7796</v>
      </c>
      <c r="E92" s="1710">
        <v>13398</v>
      </c>
      <c r="F92" s="1711">
        <v>0</v>
      </c>
      <c r="G92" s="1710">
        <v>510</v>
      </c>
      <c r="H92" s="1713">
        <v>6867</v>
      </c>
      <c r="I92" s="1713">
        <v>5004</v>
      </c>
      <c r="J92" s="1713">
        <v>664</v>
      </c>
      <c r="K92" s="1713">
        <v>353</v>
      </c>
      <c r="L92" s="1710">
        <v>1017</v>
      </c>
      <c r="M92" s="1714">
        <v>1.7</v>
      </c>
      <c r="N92" s="1711" t="s">
        <v>61</v>
      </c>
      <c r="O92" s="1715">
        <v>37.35</v>
      </c>
      <c r="P92" s="1716">
        <v>7.59</v>
      </c>
      <c r="Q92" s="1711" t="s">
        <v>61</v>
      </c>
      <c r="R92" s="1713">
        <v>13299</v>
      </c>
      <c r="S92" s="1717" t="s">
        <v>156</v>
      </c>
      <c r="T92" s="1718"/>
      <c r="U92" s="1719">
        <v>390000</v>
      </c>
      <c r="V92" s="1726" t="s">
        <v>1148</v>
      </c>
      <c r="W92" s="1711" t="s">
        <v>61</v>
      </c>
      <c r="X92" s="1721">
        <v>4</v>
      </c>
    </row>
    <row r="93" spans="1:24" ht="12">
      <c r="A93" s="148"/>
      <c r="B93" s="149"/>
      <c r="C93" s="149"/>
      <c r="D93" s="1701"/>
      <c r="E93" s="1701"/>
      <c r="F93" s="1702"/>
      <c r="G93" s="1701"/>
      <c r="H93" s="1701"/>
      <c r="I93" s="1701"/>
      <c r="J93" s="1701"/>
      <c r="K93" s="1701"/>
      <c r="L93" s="1703"/>
      <c r="M93" s="1691"/>
      <c r="N93" s="1702"/>
      <c r="O93" s="1693"/>
      <c r="P93" s="1691"/>
      <c r="Q93" s="1702"/>
      <c r="R93" s="1690"/>
      <c r="S93" s="1704"/>
      <c r="T93" s="1696"/>
      <c r="U93" s="1690" t="s">
        <v>198</v>
      </c>
      <c r="V93" s="1697" t="s">
        <v>110</v>
      </c>
      <c r="W93" s="1706"/>
      <c r="X93" s="1700"/>
    </row>
    <row r="94" spans="1:24" ht="12">
      <c r="A94" s="148"/>
      <c r="B94" s="149"/>
      <c r="C94" s="149"/>
      <c r="D94" s="1701"/>
      <c r="E94" s="1701"/>
      <c r="F94" s="1702"/>
      <c r="G94" s="1701"/>
      <c r="H94" s="1701"/>
      <c r="I94" s="1701"/>
      <c r="J94" s="1701"/>
      <c r="K94" s="1701"/>
      <c r="L94" s="1703"/>
      <c r="M94" s="1691"/>
      <c r="N94" s="1702"/>
      <c r="O94" s="1693"/>
      <c r="P94" s="1691"/>
      <c r="Q94" s="1702"/>
      <c r="R94" s="1697"/>
      <c r="S94" s="1704"/>
      <c r="T94" s="1696"/>
      <c r="U94" s="1697"/>
      <c r="V94" s="1728" t="s">
        <v>1149</v>
      </c>
      <c r="W94" s="1706"/>
      <c r="X94" s="1700"/>
    </row>
    <row r="95" spans="1:24" ht="12">
      <c r="A95" s="148"/>
      <c r="B95" s="149"/>
      <c r="C95" s="149"/>
      <c r="D95" s="1701"/>
      <c r="E95" s="1701"/>
      <c r="F95" s="1702"/>
      <c r="G95" s="1701"/>
      <c r="H95" s="1701"/>
      <c r="I95" s="1701"/>
      <c r="J95" s="1701"/>
      <c r="K95" s="1701"/>
      <c r="L95" s="1703"/>
      <c r="M95" s="1691"/>
      <c r="N95" s="1702"/>
      <c r="O95" s="1693"/>
      <c r="P95" s="1691"/>
      <c r="Q95" s="1702"/>
      <c r="R95" s="1697"/>
      <c r="S95" s="1704"/>
      <c r="T95" s="1696"/>
      <c r="U95" s="1697"/>
      <c r="V95" s="1728"/>
      <c r="W95" s="1706"/>
      <c r="X95" s="1700"/>
    </row>
    <row r="96" spans="1:24" ht="12">
      <c r="A96" s="148"/>
      <c r="B96" s="149"/>
      <c r="C96" s="149"/>
      <c r="D96" s="1701"/>
      <c r="E96" s="1701"/>
      <c r="F96" s="1702"/>
      <c r="G96" s="1701"/>
      <c r="H96" s="1701"/>
      <c r="I96" s="1701"/>
      <c r="J96" s="1701"/>
      <c r="K96" s="1701"/>
      <c r="L96" s="1703"/>
      <c r="M96" s="1691"/>
      <c r="N96" s="1702"/>
      <c r="O96" s="1693"/>
      <c r="P96" s="1691"/>
      <c r="Q96" s="1702"/>
      <c r="R96" s="1697"/>
      <c r="S96" s="1724"/>
      <c r="T96" s="1709"/>
      <c r="U96" s="1697"/>
      <c r="V96" s="1706"/>
      <c r="W96" s="1706"/>
      <c r="X96" s="1700"/>
    </row>
    <row r="97" spans="1:24" ht="24">
      <c r="A97" s="150">
        <v>307</v>
      </c>
      <c r="B97" s="151" t="s">
        <v>82</v>
      </c>
      <c r="C97" s="195" t="s">
        <v>258</v>
      </c>
      <c r="D97" s="1710">
        <v>11291</v>
      </c>
      <c r="E97" s="1710">
        <v>19248</v>
      </c>
      <c r="F97" s="1711">
        <v>0</v>
      </c>
      <c r="G97" s="1710">
        <v>534</v>
      </c>
      <c r="H97" s="1713">
        <v>7371</v>
      </c>
      <c r="I97" s="1713">
        <v>9408</v>
      </c>
      <c r="J97" s="1713">
        <v>1244</v>
      </c>
      <c r="K97" s="1713">
        <v>691</v>
      </c>
      <c r="L97" s="1710">
        <v>1935</v>
      </c>
      <c r="M97" s="1714">
        <v>1.7</v>
      </c>
      <c r="N97" s="1711" t="s">
        <v>61</v>
      </c>
      <c r="O97" s="1715">
        <v>48.88</v>
      </c>
      <c r="P97" s="1716">
        <v>10.05</v>
      </c>
      <c r="Q97" s="1711" t="s">
        <v>61</v>
      </c>
      <c r="R97" s="1713">
        <v>19199</v>
      </c>
      <c r="S97" s="1717" t="s">
        <v>157</v>
      </c>
      <c r="T97" s="1718"/>
      <c r="U97" s="1719">
        <v>420000</v>
      </c>
      <c r="V97" s="1726" t="s">
        <v>83</v>
      </c>
      <c r="W97" s="1729" t="s">
        <v>201</v>
      </c>
      <c r="X97" s="1721">
        <v>9</v>
      </c>
    </row>
    <row r="98" spans="1:24" ht="12">
      <c r="A98" s="148"/>
      <c r="B98" s="149"/>
      <c r="C98" s="149"/>
      <c r="D98" s="1701"/>
      <c r="E98" s="1701"/>
      <c r="F98" s="1702"/>
      <c r="G98" s="1701"/>
      <c r="H98" s="1701"/>
      <c r="I98" s="1701"/>
      <c r="J98" s="1701"/>
      <c r="K98" s="1701"/>
      <c r="L98" s="1703"/>
      <c r="M98" s="1691"/>
      <c r="N98" s="1702"/>
      <c r="O98" s="1693"/>
      <c r="P98" s="1691"/>
      <c r="Q98" s="1702"/>
      <c r="R98" s="1697"/>
      <c r="S98" s="1704"/>
      <c r="T98" s="1730"/>
      <c r="U98" s="1697"/>
      <c r="V98" s="1705" t="s">
        <v>85</v>
      </c>
      <c r="W98" s="1698" t="s">
        <v>121</v>
      </c>
      <c r="X98" s="1700"/>
    </row>
    <row r="99" spans="1:24" ht="12">
      <c r="A99" s="148"/>
      <c r="B99" s="149"/>
      <c r="C99" s="149"/>
      <c r="D99" s="1701"/>
      <c r="E99" s="1701"/>
      <c r="F99" s="1702"/>
      <c r="G99" s="1701"/>
      <c r="H99" s="1701"/>
      <c r="I99" s="1701"/>
      <c r="J99" s="1701"/>
      <c r="K99" s="1701"/>
      <c r="L99" s="1703"/>
      <c r="M99" s="1691"/>
      <c r="N99" s="1702"/>
      <c r="O99" s="1693"/>
      <c r="P99" s="1691"/>
      <c r="Q99" s="1702"/>
      <c r="R99" s="1697"/>
      <c r="S99" s="1704"/>
      <c r="T99" s="1696"/>
      <c r="U99" s="1697"/>
      <c r="V99" s="1705" t="s">
        <v>86</v>
      </c>
      <c r="W99" s="1706" t="s">
        <v>1150</v>
      </c>
      <c r="X99" s="1700"/>
    </row>
    <row r="100" spans="1:24" ht="12">
      <c r="A100" s="148"/>
      <c r="B100" s="149"/>
      <c r="C100" s="149"/>
      <c r="D100" s="1701"/>
      <c r="E100" s="1701"/>
      <c r="F100" s="1702"/>
      <c r="G100" s="1701"/>
      <c r="H100" s="1701"/>
      <c r="I100" s="1701"/>
      <c r="J100" s="1701"/>
      <c r="K100" s="1701"/>
      <c r="L100" s="1703"/>
      <c r="M100" s="1691"/>
      <c r="N100" s="1702"/>
      <c r="O100" s="1693"/>
      <c r="P100" s="1691"/>
      <c r="Q100" s="1702"/>
      <c r="R100" s="1697"/>
      <c r="S100" s="1704"/>
      <c r="T100" s="1696"/>
      <c r="U100" s="1697"/>
      <c r="V100" s="1706" t="s">
        <v>123</v>
      </c>
      <c r="W100" s="1698" t="s">
        <v>125</v>
      </c>
      <c r="X100" s="1700"/>
    </row>
    <row r="101" spans="1:24" ht="12">
      <c r="A101" s="148"/>
      <c r="B101" s="149"/>
      <c r="C101" s="149"/>
      <c r="D101" s="1701"/>
      <c r="E101" s="1701"/>
      <c r="F101" s="1702"/>
      <c r="G101" s="1701"/>
      <c r="H101" s="1701"/>
      <c r="I101" s="1701"/>
      <c r="J101" s="1701"/>
      <c r="K101" s="1701"/>
      <c r="L101" s="1703"/>
      <c r="M101" s="1691"/>
      <c r="N101" s="1702"/>
      <c r="O101" s="1693"/>
      <c r="P101" s="1691"/>
      <c r="Q101" s="1702"/>
      <c r="R101" s="1697"/>
      <c r="S101" s="1724"/>
      <c r="T101" s="1709"/>
      <c r="U101" s="1697"/>
      <c r="V101" s="1731">
        <v>300000</v>
      </c>
      <c r="W101" s="1706" t="s">
        <v>1151</v>
      </c>
      <c r="X101" s="1700"/>
    </row>
    <row r="102" spans="1:24" ht="72">
      <c r="A102" s="148"/>
      <c r="B102" s="149"/>
      <c r="C102" s="149"/>
      <c r="D102" s="1701"/>
      <c r="E102" s="1701"/>
      <c r="F102" s="1702"/>
      <c r="G102" s="1701"/>
      <c r="H102" s="1701"/>
      <c r="I102" s="1701"/>
      <c r="J102" s="1701"/>
      <c r="K102" s="1701"/>
      <c r="L102" s="1703"/>
      <c r="M102" s="1691"/>
      <c r="N102" s="1702"/>
      <c r="O102" s="1693"/>
      <c r="P102" s="1691"/>
      <c r="Q102" s="1702"/>
      <c r="R102" s="1697"/>
      <c r="S102" s="1724"/>
      <c r="T102" s="1709"/>
      <c r="U102" s="1697"/>
      <c r="V102" s="1732" t="s">
        <v>197</v>
      </c>
      <c r="W102" s="1732" t="s">
        <v>202</v>
      </c>
      <c r="X102" s="1700"/>
    </row>
    <row r="103" spans="1:24" ht="12">
      <c r="A103" s="148"/>
      <c r="B103" s="149"/>
      <c r="C103" s="149"/>
      <c r="D103" s="1701"/>
      <c r="E103" s="1701"/>
      <c r="F103" s="1702"/>
      <c r="G103" s="1701"/>
      <c r="H103" s="1701"/>
      <c r="I103" s="1701"/>
      <c r="J103" s="1701"/>
      <c r="K103" s="1701"/>
      <c r="L103" s="1703"/>
      <c r="M103" s="1691"/>
      <c r="N103" s="1702"/>
      <c r="O103" s="1693"/>
      <c r="P103" s="1691"/>
      <c r="Q103" s="1702"/>
      <c r="R103" s="1697"/>
      <c r="S103" s="1706"/>
      <c r="T103" s="1709"/>
      <c r="U103" s="1697"/>
      <c r="V103" s="1706"/>
      <c r="W103" s="1698" t="s">
        <v>203</v>
      </c>
      <c r="X103" s="1700"/>
    </row>
    <row r="104" spans="1:24" ht="12">
      <c r="A104" s="150">
        <v>308</v>
      </c>
      <c r="B104" s="151" t="s">
        <v>87</v>
      </c>
      <c r="C104" s="195" t="s">
        <v>259</v>
      </c>
      <c r="D104" s="1710">
        <v>2316</v>
      </c>
      <c r="E104" s="1710">
        <v>3327</v>
      </c>
      <c r="F104" s="1711">
        <v>0</v>
      </c>
      <c r="G104" s="1710">
        <v>120</v>
      </c>
      <c r="H104" s="1713">
        <v>1188</v>
      </c>
      <c r="I104" s="1713">
        <v>1585</v>
      </c>
      <c r="J104" s="1713">
        <v>268</v>
      </c>
      <c r="K104" s="1713">
        <v>166</v>
      </c>
      <c r="L104" s="1710">
        <v>434</v>
      </c>
      <c r="M104" s="1714">
        <v>1.4</v>
      </c>
      <c r="N104" s="1711" t="s">
        <v>61</v>
      </c>
      <c r="O104" s="1715">
        <v>47.64</v>
      </c>
      <c r="P104" s="1716">
        <v>13.04</v>
      </c>
      <c r="Q104" s="1711" t="s">
        <v>61</v>
      </c>
      <c r="R104" s="1713">
        <v>3264</v>
      </c>
      <c r="S104" s="1717" t="s">
        <v>158</v>
      </c>
      <c r="T104" s="1733"/>
      <c r="U104" s="1719">
        <v>404000</v>
      </c>
      <c r="V104" s="1726" t="s">
        <v>1152</v>
      </c>
      <c r="W104" s="1711" t="s">
        <v>61</v>
      </c>
      <c r="X104" s="1721">
        <v>5</v>
      </c>
    </row>
    <row r="105" spans="1:24" ht="12">
      <c r="A105" s="148"/>
      <c r="B105" s="149"/>
      <c r="C105" s="149"/>
      <c r="D105" s="1703"/>
      <c r="E105" s="1703"/>
      <c r="F105" s="1722"/>
      <c r="G105" s="1703"/>
      <c r="H105" s="1701"/>
      <c r="I105" s="1701"/>
      <c r="J105" s="1701"/>
      <c r="K105" s="1701"/>
      <c r="L105" s="1703"/>
      <c r="M105" s="1691"/>
      <c r="N105" s="1722"/>
      <c r="O105" s="1693"/>
      <c r="P105" s="1693"/>
      <c r="Q105" s="1722"/>
      <c r="R105" s="1697"/>
      <c r="S105" s="1704"/>
      <c r="T105" s="1696"/>
      <c r="U105" s="1690" t="s">
        <v>199</v>
      </c>
      <c r="V105" s="1705" t="s">
        <v>80</v>
      </c>
      <c r="W105" s="1734"/>
      <c r="X105" s="1700"/>
    </row>
    <row r="106" spans="1:24" ht="12">
      <c r="A106" s="152"/>
      <c r="B106" s="153"/>
      <c r="C106" s="153"/>
      <c r="D106" s="1708"/>
      <c r="E106" s="1708"/>
      <c r="F106" s="1723"/>
      <c r="G106" s="1708"/>
      <c r="H106" s="1707"/>
      <c r="I106" s="1707"/>
      <c r="J106" s="1707"/>
      <c r="K106" s="1707"/>
      <c r="L106" s="1708"/>
      <c r="M106" s="1735"/>
      <c r="N106" s="1723"/>
      <c r="O106" s="1735"/>
      <c r="P106" s="1735"/>
      <c r="Q106" s="1723"/>
      <c r="R106" s="1736"/>
      <c r="S106" s="1737"/>
      <c r="T106" s="1738"/>
      <c r="U106" s="1739"/>
      <c r="V106" s="1740"/>
      <c r="W106" s="1740"/>
      <c r="X106" s="1741"/>
    </row>
    <row r="107" spans="1:24" ht="12">
      <c r="A107" s="150">
        <v>309</v>
      </c>
      <c r="B107" s="151" t="s">
        <v>88</v>
      </c>
      <c r="C107" s="195" t="s">
        <v>260</v>
      </c>
      <c r="D107" s="1710">
        <v>35457</v>
      </c>
      <c r="E107" s="1710">
        <v>82120</v>
      </c>
      <c r="F107" s="1711">
        <v>0</v>
      </c>
      <c r="G107" s="1710">
        <v>5728</v>
      </c>
      <c r="H107" s="1713">
        <v>32115</v>
      </c>
      <c r="I107" s="1713">
        <v>33283</v>
      </c>
      <c r="J107" s="1713">
        <v>7400</v>
      </c>
      <c r="K107" s="1713">
        <v>3594</v>
      </c>
      <c r="L107" s="1710">
        <v>10994</v>
      </c>
      <c r="M107" s="1714">
        <v>2.3</v>
      </c>
      <c r="N107" s="1711" t="s">
        <v>61</v>
      </c>
      <c r="O107" s="1715">
        <v>40.53</v>
      </c>
      <c r="P107" s="1694">
        <v>13.39</v>
      </c>
      <c r="Q107" s="1711" t="s">
        <v>61</v>
      </c>
      <c r="R107" s="1713">
        <v>81441</v>
      </c>
      <c r="S107" s="1717" t="s">
        <v>158</v>
      </c>
      <c r="T107" s="1718"/>
      <c r="U107" s="1719">
        <v>420000</v>
      </c>
      <c r="V107" s="1726" t="s">
        <v>89</v>
      </c>
      <c r="W107" s="1727" t="s">
        <v>84</v>
      </c>
      <c r="X107" s="1721">
        <v>31</v>
      </c>
    </row>
    <row r="108" spans="1:24" ht="12">
      <c r="A108" s="148"/>
      <c r="B108" s="149"/>
      <c r="C108" s="149"/>
      <c r="D108" s="1701"/>
      <c r="E108" s="1701"/>
      <c r="F108" s="1702"/>
      <c r="G108" s="1701"/>
      <c r="H108" s="1701"/>
      <c r="I108" s="1701"/>
      <c r="J108" s="1701"/>
      <c r="K108" s="1701"/>
      <c r="L108" s="1703"/>
      <c r="M108" s="1691"/>
      <c r="N108" s="1702"/>
      <c r="O108" s="1693"/>
      <c r="P108" s="1691"/>
      <c r="Q108" s="1702"/>
      <c r="R108" s="1697"/>
      <c r="S108" s="1704"/>
      <c r="T108" s="1696"/>
      <c r="U108" s="1697"/>
      <c r="V108" s="1705" t="s">
        <v>90</v>
      </c>
      <c r="W108" s="1698" t="s">
        <v>91</v>
      </c>
      <c r="X108" s="1700"/>
    </row>
    <row r="109" spans="1:24" ht="12">
      <c r="A109" s="148"/>
      <c r="B109" s="149"/>
      <c r="C109" s="149"/>
      <c r="D109" s="1701"/>
      <c r="E109" s="1701"/>
      <c r="F109" s="1702"/>
      <c r="G109" s="1701"/>
      <c r="H109" s="1701"/>
      <c r="I109" s="1701"/>
      <c r="J109" s="1701"/>
      <c r="K109" s="1701"/>
      <c r="L109" s="1703"/>
      <c r="M109" s="1691"/>
      <c r="N109" s="1702"/>
      <c r="O109" s="1693"/>
      <c r="P109" s="1691"/>
      <c r="Q109" s="1702"/>
      <c r="R109" s="1697"/>
      <c r="S109" s="1698"/>
      <c r="T109" s="1709"/>
      <c r="U109" s="1697"/>
      <c r="V109" s="1706"/>
      <c r="W109" s="1706" t="s">
        <v>92</v>
      </c>
      <c r="X109" s="1700"/>
    </row>
    <row r="110" spans="1:24" ht="12">
      <c r="A110" s="148"/>
      <c r="B110" s="149"/>
      <c r="C110" s="149"/>
      <c r="D110" s="1701"/>
      <c r="E110" s="1701"/>
      <c r="F110" s="1702"/>
      <c r="G110" s="1701"/>
      <c r="H110" s="1701"/>
      <c r="I110" s="1701"/>
      <c r="J110" s="1701"/>
      <c r="K110" s="1701"/>
      <c r="L110" s="1703"/>
      <c r="M110" s="1691"/>
      <c r="N110" s="1702"/>
      <c r="O110" s="1693"/>
      <c r="P110" s="1691"/>
      <c r="Q110" s="1702"/>
      <c r="R110" s="1697"/>
      <c r="S110" s="1706"/>
      <c r="T110" s="1709"/>
      <c r="U110" s="1697"/>
      <c r="V110" s="1706"/>
      <c r="W110" s="1698" t="s">
        <v>93</v>
      </c>
      <c r="X110" s="1700"/>
    </row>
    <row r="111" spans="1:24" ht="12">
      <c r="A111" s="148"/>
      <c r="B111" s="149"/>
      <c r="C111" s="149"/>
      <c r="D111" s="1742"/>
      <c r="E111" s="1742"/>
      <c r="F111" s="1702"/>
      <c r="G111" s="1701"/>
      <c r="H111" s="1742"/>
      <c r="I111" s="1742"/>
      <c r="J111" s="1742"/>
      <c r="K111" s="1742"/>
      <c r="L111" s="1743"/>
      <c r="M111" s="1691"/>
      <c r="N111" s="1702"/>
      <c r="O111" s="1693"/>
      <c r="P111" s="1691"/>
      <c r="Q111" s="1702"/>
      <c r="R111" s="1697"/>
      <c r="S111" s="1706"/>
      <c r="T111" s="1709"/>
      <c r="U111" s="1697"/>
      <c r="V111" s="1706"/>
      <c r="W111" s="1706" t="s">
        <v>159</v>
      </c>
      <c r="X111" s="1700"/>
    </row>
    <row r="112" spans="1:24" ht="12">
      <c r="A112" s="148"/>
      <c r="B112" s="149"/>
      <c r="C112" s="149"/>
      <c r="D112" s="1742"/>
      <c r="E112" s="1742"/>
      <c r="F112" s="1702"/>
      <c r="G112" s="1701"/>
      <c r="H112" s="1742"/>
      <c r="I112" s="1742"/>
      <c r="J112" s="1742"/>
      <c r="K112" s="1742"/>
      <c r="L112" s="1743"/>
      <c r="M112" s="1691"/>
      <c r="N112" s="1744"/>
      <c r="O112" s="1693"/>
      <c r="P112" s="1691"/>
      <c r="Q112" s="1745"/>
      <c r="R112" s="1697"/>
      <c r="S112" s="1706"/>
      <c r="T112" s="1709"/>
      <c r="U112" s="1697"/>
      <c r="V112" s="1706"/>
      <c r="W112" s="1706" t="s">
        <v>94</v>
      </c>
      <c r="X112" s="1700"/>
    </row>
    <row r="113" spans="1:24" ht="12">
      <c r="A113" s="148"/>
      <c r="B113" s="149"/>
      <c r="C113" s="149"/>
      <c r="D113" s="1742"/>
      <c r="E113" s="1742"/>
      <c r="F113" s="1702"/>
      <c r="G113" s="1742"/>
      <c r="H113" s="1742"/>
      <c r="I113" s="1742"/>
      <c r="J113" s="1742"/>
      <c r="K113" s="1742"/>
      <c r="L113" s="1743"/>
      <c r="M113" s="1691"/>
      <c r="N113" s="1744"/>
      <c r="O113" s="1693"/>
      <c r="P113" s="1691"/>
      <c r="Q113" s="1745"/>
      <c r="R113" s="1697"/>
      <c r="S113" s="1706"/>
      <c r="T113" s="1709"/>
      <c r="U113" s="1697"/>
      <c r="V113" s="1706"/>
      <c r="W113" s="1706" t="s">
        <v>120</v>
      </c>
      <c r="X113" s="1700"/>
    </row>
    <row r="114" spans="1:24" ht="12">
      <c r="A114" s="148"/>
      <c r="B114" s="149"/>
      <c r="C114" s="149"/>
      <c r="D114" s="1742"/>
      <c r="E114" s="1742"/>
      <c r="F114" s="1702"/>
      <c r="G114" s="1742"/>
      <c r="H114" s="1742"/>
      <c r="I114" s="1742"/>
      <c r="J114" s="1742"/>
      <c r="K114" s="1742"/>
      <c r="L114" s="1743"/>
      <c r="M114" s="1691"/>
      <c r="N114" s="1744"/>
      <c r="O114" s="1693"/>
      <c r="P114" s="1691"/>
      <c r="Q114" s="1745"/>
      <c r="R114" s="1697"/>
      <c r="S114" s="1706"/>
      <c r="T114" s="1709"/>
      <c r="U114" s="1697"/>
      <c r="V114" s="1706"/>
      <c r="W114" s="1694" t="s">
        <v>92</v>
      </c>
      <c r="X114" s="1700"/>
    </row>
    <row r="115" spans="1:24" ht="12">
      <c r="A115" s="148"/>
      <c r="B115" s="149"/>
      <c r="C115" s="149"/>
      <c r="D115" s="1742"/>
      <c r="E115" s="1742"/>
      <c r="F115" s="1702"/>
      <c r="G115" s="1742"/>
      <c r="H115" s="1742"/>
      <c r="I115" s="1742"/>
      <c r="J115" s="1742"/>
      <c r="K115" s="1742"/>
      <c r="L115" s="1743"/>
      <c r="M115" s="1691"/>
      <c r="N115" s="1744"/>
      <c r="O115" s="1693"/>
      <c r="P115" s="1691"/>
      <c r="Q115" s="1745"/>
      <c r="R115" s="1697"/>
      <c r="S115" s="1706"/>
      <c r="T115" s="1709"/>
      <c r="U115" s="1697"/>
      <c r="V115" s="1706"/>
      <c r="W115" s="1706" t="s">
        <v>121</v>
      </c>
      <c r="X115" s="1700"/>
    </row>
    <row r="116" spans="1:24" ht="24">
      <c r="A116" s="148"/>
      <c r="B116" s="149"/>
      <c r="C116" s="149"/>
      <c r="D116" s="1742"/>
      <c r="E116" s="1742"/>
      <c r="F116" s="1702"/>
      <c r="G116" s="1742"/>
      <c r="H116" s="1742"/>
      <c r="I116" s="1742"/>
      <c r="J116" s="1742"/>
      <c r="K116" s="1742"/>
      <c r="L116" s="1746"/>
      <c r="M116" s="1691"/>
      <c r="N116" s="1744"/>
      <c r="O116" s="1747"/>
      <c r="P116" s="1748"/>
      <c r="Q116" s="1749"/>
      <c r="R116" s="1750"/>
      <c r="S116" s="1751"/>
      <c r="T116" s="1752"/>
      <c r="U116" s="1750"/>
      <c r="V116" s="1751"/>
      <c r="W116" s="1753" t="s">
        <v>204</v>
      </c>
      <c r="X116" s="1754"/>
    </row>
    <row r="117" spans="1:23" ht="12">
      <c r="A117" s="27"/>
      <c r="B117" s="28"/>
      <c r="C117" s="28"/>
      <c r="D117" s="110"/>
      <c r="E117" s="110"/>
      <c r="F117" s="110"/>
      <c r="G117" s="110"/>
      <c r="H117" s="110"/>
      <c r="I117" s="110"/>
      <c r="J117" s="110"/>
      <c r="K117" s="110"/>
      <c r="L117" s="110"/>
      <c r="M117" s="111"/>
      <c r="N117" s="111"/>
      <c r="O117" s="111"/>
      <c r="P117" s="111"/>
      <c r="Q117" s="112"/>
      <c r="R117" s="112"/>
      <c r="S117" s="113"/>
      <c r="T117" s="113"/>
      <c r="U117" s="112"/>
      <c r="V117" s="113"/>
      <c r="W117" s="113"/>
    </row>
    <row r="118" spans="1:23" ht="12">
      <c r="A118" s="29"/>
      <c r="B118" s="30"/>
      <c r="C118" s="189" t="s">
        <v>207</v>
      </c>
      <c r="D118" s="192"/>
      <c r="E118" s="192"/>
      <c r="F118" s="192"/>
      <c r="G118" s="192"/>
      <c r="H118" s="192"/>
      <c r="I118" s="192"/>
      <c r="J118" s="192"/>
      <c r="K118" s="155"/>
      <c r="L118" s="155"/>
      <c r="M118" s="155"/>
      <c r="N118" s="155"/>
      <c r="O118" s="114" t="s">
        <v>166</v>
      </c>
      <c r="P118" s="114"/>
      <c r="Q118" s="114"/>
      <c r="R118" s="114"/>
      <c r="S118" s="109"/>
      <c r="T118" s="115"/>
      <c r="U118" s="114"/>
      <c r="V118" s="109"/>
      <c r="W118" s="109"/>
    </row>
    <row r="119" spans="2:16" ht="12" customHeight="1">
      <c r="B119" s="6"/>
      <c r="C119" s="1952" t="s">
        <v>119</v>
      </c>
      <c r="D119" s="192"/>
      <c r="E119" s="192"/>
      <c r="F119" s="192"/>
      <c r="G119" s="192"/>
      <c r="H119" s="192"/>
      <c r="I119" s="192"/>
      <c r="J119" s="192"/>
      <c r="K119" s="155"/>
      <c r="L119" s="155"/>
      <c r="M119" s="155"/>
      <c r="N119" s="155"/>
      <c r="O119" s="192" t="s">
        <v>265</v>
      </c>
      <c r="P119" s="85"/>
    </row>
    <row r="120" spans="2:16" ht="12">
      <c r="B120" s="6"/>
      <c r="C120" s="196" t="s">
        <v>1155</v>
      </c>
      <c r="D120" s="192"/>
      <c r="E120" s="192"/>
      <c r="F120" s="192"/>
      <c r="G120" s="192"/>
      <c r="H120" s="192"/>
      <c r="I120" s="192"/>
      <c r="J120" s="192"/>
      <c r="K120" s="155"/>
      <c r="L120" s="155"/>
      <c r="M120" s="155"/>
      <c r="N120" s="155"/>
      <c r="O120" s="85" t="s">
        <v>200</v>
      </c>
      <c r="P120" s="85"/>
    </row>
    <row r="121" spans="2:16" ht="12">
      <c r="B121" s="6"/>
      <c r="C121" s="154" t="s">
        <v>163</v>
      </c>
      <c r="D121" s="157"/>
      <c r="E121" s="157"/>
      <c r="F121" s="155"/>
      <c r="G121" s="155"/>
      <c r="H121" s="155"/>
      <c r="I121" s="155"/>
      <c r="J121" s="155"/>
      <c r="K121" s="155"/>
      <c r="L121" s="155"/>
      <c r="M121" s="155"/>
      <c r="N121" s="157"/>
      <c r="O121" s="85"/>
      <c r="P121" s="85"/>
    </row>
    <row r="122" spans="2:23" ht="12">
      <c r="B122" s="7"/>
      <c r="C122" s="154" t="s">
        <v>165</v>
      </c>
      <c r="D122" s="157"/>
      <c r="E122" s="157"/>
      <c r="F122" s="155"/>
      <c r="G122" s="155"/>
      <c r="H122" s="155"/>
      <c r="I122" s="155"/>
      <c r="J122" s="155"/>
      <c r="K122" s="155"/>
      <c r="L122" s="155"/>
      <c r="M122" s="155"/>
      <c r="N122" s="157"/>
      <c r="O122" s="86"/>
      <c r="P122" s="86"/>
      <c r="Q122" s="116"/>
      <c r="R122" s="116"/>
      <c r="S122" s="116"/>
      <c r="T122" s="116"/>
      <c r="U122" s="116"/>
      <c r="V122" s="116"/>
      <c r="W122" s="116"/>
    </row>
    <row r="123" spans="2:23" ht="12">
      <c r="B123" s="7"/>
      <c r="C123" s="154" t="s">
        <v>164</v>
      </c>
      <c r="D123" s="157"/>
      <c r="E123" s="157"/>
      <c r="F123" s="155"/>
      <c r="G123" s="155"/>
      <c r="H123" s="155"/>
      <c r="I123" s="155"/>
      <c r="J123" s="155"/>
      <c r="K123" s="155"/>
      <c r="L123" s="155"/>
      <c r="M123" s="155"/>
      <c r="N123" s="157"/>
      <c r="O123" s="86"/>
      <c r="P123" s="86"/>
      <c r="Q123" s="116"/>
      <c r="R123" s="116"/>
      <c r="S123" s="116"/>
      <c r="T123" s="116"/>
      <c r="U123" s="116"/>
      <c r="V123" s="116"/>
      <c r="W123" s="116"/>
    </row>
    <row r="124" spans="2:23" ht="12">
      <c r="B124" s="7"/>
      <c r="C124" s="156" t="s">
        <v>160</v>
      </c>
      <c r="D124" s="157"/>
      <c r="E124" s="157"/>
      <c r="F124" s="155"/>
      <c r="G124" s="155"/>
      <c r="H124" s="155"/>
      <c r="I124" s="155"/>
      <c r="J124" s="155"/>
      <c r="K124" s="155"/>
      <c r="L124" s="155"/>
      <c r="M124" s="155"/>
      <c r="N124" s="157"/>
      <c r="O124" s="86"/>
      <c r="P124" s="86"/>
      <c r="Q124" s="116"/>
      <c r="R124" s="116"/>
      <c r="S124" s="116"/>
      <c r="T124" s="116"/>
      <c r="U124" s="116"/>
      <c r="V124" s="116"/>
      <c r="W124" s="116"/>
    </row>
    <row r="125" spans="2:23" ht="12">
      <c r="B125" s="7"/>
      <c r="C125" s="154" t="s">
        <v>126</v>
      </c>
      <c r="D125" s="157"/>
      <c r="E125" s="157"/>
      <c r="F125" s="155"/>
      <c r="G125" s="155"/>
      <c r="H125" s="155"/>
      <c r="I125" s="155"/>
      <c r="J125" s="155"/>
      <c r="K125" s="155"/>
      <c r="L125" s="155"/>
      <c r="M125" s="155"/>
      <c r="N125" s="157"/>
      <c r="O125" s="86"/>
      <c r="P125" s="86"/>
      <c r="Q125" s="116"/>
      <c r="R125" s="116"/>
      <c r="S125" s="116"/>
      <c r="T125" s="116"/>
      <c r="U125" s="116"/>
      <c r="V125" s="116"/>
      <c r="W125" s="116"/>
    </row>
    <row r="126" spans="2:23" ht="12">
      <c r="B126" s="7"/>
      <c r="C126" s="154" t="s">
        <v>127</v>
      </c>
      <c r="D126" s="40"/>
      <c r="E126" s="40"/>
      <c r="F126" s="40"/>
      <c r="G126" s="40"/>
      <c r="H126" s="40"/>
      <c r="I126" s="40"/>
      <c r="J126" s="40"/>
      <c r="K126" s="40"/>
      <c r="L126" s="40"/>
      <c r="M126" s="40"/>
      <c r="N126" s="40"/>
      <c r="O126" s="86"/>
      <c r="P126" s="86"/>
      <c r="Q126" s="116"/>
      <c r="R126" s="116"/>
      <c r="S126" s="116"/>
      <c r="T126" s="116"/>
      <c r="U126" s="116"/>
      <c r="V126" s="116"/>
      <c r="W126" s="116"/>
    </row>
    <row r="127" spans="2:23" ht="12">
      <c r="B127" s="7"/>
      <c r="C127" s="154" t="s">
        <v>128</v>
      </c>
      <c r="D127" s="157"/>
      <c r="E127" s="157"/>
      <c r="F127" s="155"/>
      <c r="G127" s="155"/>
      <c r="H127" s="155"/>
      <c r="I127" s="155"/>
      <c r="J127" s="155"/>
      <c r="K127" s="155"/>
      <c r="L127" s="155"/>
      <c r="M127" s="155"/>
      <c r="N127" s="157"/>
      <c r="O127" s="86"/>
      <c r="P127" s="86"/>
      <c r="Q127" s="116"/>
      <c r="R127" s="116"/>
      <c r="S127" s="116"/>
      <c r="T127" s="116"/>
      <c r="U127" s="116"/>
      <c r="V127" s="116"/>
      <c r="W127" s="116"/>
    </row>
    <row r="128" spans="2:23" ht="12">
      <c r="B128" s="7"/>
      <c r="C128" s="154" t="s">
        <v>127</v>
      </c>
      <c r="D128" s="40"/>
      <c r="E128" s="40"/>
      <c r="F128" s="40"/>
      <c r="G128" s="40"/>
      <c r="H128" s="40"/>
      <c r="I128" s="40"/>
      <c r="J128" s="40"/>
      <c r="K128" s="40"/>
      <c r="L128" s="40"/>
      <c r="M128" s="40"/>
      <c r="N128" s="40"/>
      <c r="O128" s="86"/>
      <c r="P128" s="86"/>
      <c r="Q128" s="116"/>
      <c r="R128" s="116"/>
      <c r="S128" s="116"/>
      <c r="T128" s="116"/>
      <c r="U128" s="116"/>
      <c r="V128" s="116"/>
      <c r="W128" s="116"/>
    </row>
    <row r="129" spans="2:17" ht="12">
      <c r="B129" s="7"/>
      <c r="C129" s="156" t="s">
        <v>124</v>
      </c>
      <c r="D129" s="157"/>
      <c r="E129" s="157"/>
      <c r="F129" s="155"/>
      <c r="G129" s="155"/>
      <c r="H129" s="155"/>
      <c r="I129" s="155"/>
      <c r="J129" s="155"/>
      <c r="K129" s="155"/>
      <c r="L129" s="155"/>
      <c r="M129" s="155"/>
      <c r="N129" s="157"/>
      <c r="O129" s="85"/>
      <c r="P129" s="85"/>
      <c r="Q129" s="117"/>
    </row>
    <row r="130" spans="1:14" ht="12">
      <c r="A130" s="31"/>
      <c r="C130" s="158" t="s">
        <v>161</v>
      </c>
      <c r="D130" s="157"/>
      <c r="E130" s="157"/>
      <c r="F130" s="155"/>
      <c r="G130" s="155"/>
      <c r="H130" s="155"/>
      <c r="I130" s="155"/>
      <c r="J130" s="155"/>
      <c r="K130" s="155"/>
      <c r="L130" s="155"/>
      <c r="M130" s="155"/>
      <c r="N130" s="159"/>
    </row>
    <row r="131" spans="1:14" ht="12">
      <c r="A131" s="31"/>
      <c r="C131" s="154" t="s">
        <v>162</v>
      </c>
      <c r="D131" s="40"/>
      <c r="E131" s="40"/>
      <c r="F131" s="40"/>
      <c r="G131" s="40"/>
      <c r="H131" s="40"/>
      <c r="I131" s="40"/>
      <c r="J131" s="40"/>
      <c r="K131" s="40"/>
      <c r="L131" s="40"/>
      <c r="M131" s="40"/>
      <c r="N131" s="40"/>
    </row>
    <row r="132" ht="12">
      <c r="A132" s="31"/>
    </row>
    <row r="133" spans="1:24" ht="12">
      <c r="A133" s="1755"/>
      <c r="B133" s="1756"/>
      <c r="C133" s="1757"/>
      <c r="D133" s="1758"/>
      <c r="E133" s="1758"/>
      <c r="F133" s="1758"/>
      <c r="G133" s="1758"/>
      <c r="H133" s="1758"/>
      <c r="I133" s="1758"/>
      <c r="J133" s="1758"/>
      <c r="K133" s="1758"/>
      <c r="L133" s="1758"/>
      <c r="M133" s="1758"/>
      <c r="N133" s="1758"/>
      <c r="O133" s="1758"/>
      <c r="P133" s="1758"/>
      <c r="Q133" s="1758"/>
      <c r="R133" s="1758"/>
      <c r="S133" s="1756"/>
      <c r="T133" s="1756"/>
      <c r="U133" s="1756"/>
      <c r="V133" s="1756"/>
      <c r="W133" s="1758"/>
      <c r="X133" s="1758"/>
    </row>
    <row r="134" spans="1:24" ht="12">
      <c r="A134" s="1755"/>
      <c r="B134" s="1756"/>
      <c r="C134" s="1757"/>
      <c r="D134" s="1758"/>
      <c r="E134" s="1758"/>
      <c r="F134" s="1758"/>
      <c r="G134" s="1758"/>
      <c r="H134" s="1758"/>
      <c r="I134" s="1758"/>
      <c r="J134" s="1758"/>
      <c r="K134" s="1758"/>
      <c r="L134" s="1758"/>
      <c r="M134" s="1758"/>
      <c r="N134" s="1758"/>
      <c r="O134" s="1756"/>
      <c r="P134" s="1756"/>
      <c r="Q134" s="1756"/>
      <c r="R134" s="1758"/>
      <c r="S134" s="1758"/>
      <c r="T134" s="1758"/>
      <c r="U134" s="1758"/>
      <c r="V134" s="1756"/>
      <c r="W134" s="1758"/>
      <c r="X134" s="1758"/>
    </row>
    <row r="135" spans="1:24" ht="12">
      <c r="A135" s="1755"/>
      <c r="B135" s="745"/>
      <c r="C135" s="1759"/>
      <c r="D135" s="1759"/>
      <c r="E135" s="1759"/>
      <c r="F135" s="1759"/>
      <c r="G135" s="1759"/>
      <c r="H135" s="1759"/>
      <c r="I135" s="1759"/>
      <c r="J135" s="1759"/>
      <c r="K135" s="1759"/>
      <c r="L135" s="1759"/>
      <c r="M135" s="1758"/>
      <c r="N135" s="1758"/>
      <c r="O135" s="1760"/>
      <c r="P135" s="1760"/>
      <c r="Q135" s="1759"/>
      <c r="R135" s="1759"/>
      <c r="S135" s="1758"/>
      <c r="T135" s="1758"/>
      <c r="U135" s="1758"/>
      <c r="V135" s="1756"/>
      <c r="W135" s="1758"/>
      <c r="X135" s="1758"/>
    </row>
    <row r="136" spans="1:24" ht="12">
      <c r="A136" s="1755"/>
      <c r="B136" s="745"/>
      <c r="C136" s="1761"/>
      <c r="D136" s="1761"/>
      <c r="E136" s="1761"/>
      <c r="F136" s="1761"/>
      <c r="G136" s="1761"/>
      <c r="H136" s="1761"/>
      <c r="I136" s="1761"/>
      <c r="J136" s="1761"/>
      <c r="K136" s="1761"/>
      <c r="L136" s="1761"/>
      <c r="M136" s="1758"/>
      <c r="N136" s="1758"/>
      <c r="O136" s="1760"/>
      <c r="P136" s="1760"/>
      <c r="Q136" s="1761"/>
      <c r="R136" s="1761"/>
      <c r="S136" s="1758"/>
      <c r="T136" s="1758"/>
      <c r="U136" s="1758"/>
      <c r="V136" s="1756"/>
      <c r="W136" s="1758"/>
      <c r="X136" s="1758"/>
    </row>
    <row r="137" spans="1:24" ht="12">
      <c r="A137" s="1755"/>
      <c r="B137" s="745"/>
      <c r="C137" s="1761"/>
      <c r="D137" s="1761"/>
      <c r="E137" s="1761"/>
      <c r="F137" s="1761"/>
      <c r="G137" s="1761"/>
      <c r="H137" s="1761"/>
      <c r="I137" s="1761"/>
      <c r="J137" s="1761"/>
      <c r="K137" s="1761"/>
      <c r="L137" s="1761"/>
      <c r="M137" s="1758"/>
      <c r="N137" s="1758"/>
      <c r="O137" s="1760"/>
      <c r="P137" s="1760"/>
      <c r="Q137" s="1761"/>
      <c r="R137" s="1761"/>
      <c r="S137" s="1758"/>
      <c r="T137" s="1758"/>
      <c r="U137" s="1758"/>
      <c r="V137" s="1756"/>
      <c r="W137" s="1758"/>
      <c r="X137" s="1758"/>
    </row>
    <row r="138" spans="1:24" ht="12">
      <c r="A138" s="1755"/>
      <c r="B138" s="745"/>
      <c r="C138" s="1761"/>
      <c r="D138" s="1761"/>
      <c r="E138" s="1761"/>
      <c r="F138" s="1761"/>
      <c r="G138" s="1761"/>
      <c r="H138" s="1761"/>
      <c r="I138" s="1761"/>
      <c r="J138" s="1761"/>
      <c r="K138" s="1761"/>
      <c r="L138" s="1761"/>
      <c r="M138" s="1758"/>
      <c r="N138" s="1758"/>
      <c r="O138" s="1760"/>
      <c r="P138" s="1760"/>
      <c r="Q138" s="1761"/>
      <c r="R138" s="1761"/>
      <c r="S138" s="1758"/>
      <c r="T138" s="1758"/>
      <c r="U138" s="1758"/>
      <c r="V138" s="1756"/>
      <c r="W138" s="1758"/>
      <c r="X138" s="1758"/>
    </row>
    <row r="139" spans="1:24" ht="12">
      <c r="A139" s="1755"/>
      <c r="B139" s="745"/>
      <c r="C139" s="1761"/>
      <c r="D139" s="1761"/>
      <c r="E139" s="1761"/>
      <c r="F139" s="1761"/>
      <c r="G139" s="1761"/>
      <c r="H139" s="1761"/>
      <c r="I139" s="1761"/>
      <c r="J139" s="1761"/>
      <c r="K139" s="1761"/>
      <c r="L139" s="1761"/>
      <c r="M139" s="1758"/>
      <c r="N139" s="1758"/>
      <c r="O139" s="1760"/>
      <c r="P139" s="1760"/>
      <c r="Q139" s="1761"/>
      <c r="R139" s="1761"/>
      <c r="S139" s="1758"/>
      <c r="T139" s="1758"/>
      <c r="U139" s="1758"/>
      <c r="V139" s="1756"/>
      <c r="W139" s="1758"/>
      <c r="X139" s="1758"/>
    </row>
    <row r="140" spans="1:24" ht="12">
      <c r="A140" s="1755"/>
      <c r="B140" s="745"/>
      <c r="C140" s="1762"/>
      <c r="D140" s="1762"/>
      <c r="E140" s="1762"/>
      <c r="F140" s="1762"/>
      <c r="G140" s="1762"/>
      <c r="H140" s="1762"/>
      <c r="I140" s="1762"/>
      <c r="J140" s="1762"/>
      <c r="K140" s="1762"/>
      <c r="L140" s="1762"/>
      <c r="M140" s="1758"/>
      <c r="N140" s="1758"/>
      <c r="O140" s="1760"/>
      <c r="P140" s="1760"/>
      <c r="Q140" s="1762"/>
      <c r="R140" s="1762"/>
      <c r="S140" s="1758"/>
      <c r="T140" s="1758"/>
      <c r="U140" s="1758"/>
      <c r="V140" s="1756"/>
      <c r="W140" s="1758"/>
      <c r="X140" s="1758"/>
    </row>
    <row r="141" spans="1:24" ht="12">
      <c r="A141" s="1755"/>
      <c r="B141" s="745"/>
      <c r="C141" s="1762"/>
      <c r="D141" s="1762"/>
      <c r="E141" s="1762"/>
      <c r="F141" s="1762"/>
      <c r="G141" s="1762"/>
      <c r="H141" s="1762"/>
      <c r="I141" s="1762"/>
      <c r="J141" s="1762"/>
      <c r="K141" s="1762"/>
      <c r="L141" s="1762"/>
      <c r="M141" s="1758"/>
      <c r="N141" s="1758"/>
      <c r="O141" s="1760"/>
      <c r="P141" s="1760"/>
      <c r="Q141" s="1762"/>
      <c r="R141" s="1762"/>
      <c r="S141" s="1758"/>
      <c r="T141" s="1758"/>
      <c r="U141" s="1758"/>
      <c r="V141" s="1756"/>
      <c r="W141" s="1758"/>
      <c r="X141" s="1758"/>
    </row>
    <row r="142" spans="1:24" ht="12">
      <c r="A142" s="1755"/>
      <c r="B142" s="745"/>
      <c r="C142" s="1761"/>
      <c r="D142" s="1761"/>
      <c r="E142" s="1761"/>
      <c r="F142" s="1761"/>
      <c r="G142" s="1761"/>
      <c r="H142" s="1761"/>
      <c r="I142" s="1761"/>
      <c r="J142" s="1761"/>
      <c r="K142" s="1761"/>
      <c r="L142" s="1761"/>
      <c r="M142" s="1758"/>
      <c r="N142" s="1758"/>
      <c r="O142" s="1760"/>
      <c r="P142" s="1760"/>
      <c r="Q142" s="1761"/>
      <c r="R142" s="1761"/>
      <c r="S142" s="1758"/>
      <c r="T142" s="1758"/>
      <c r="U142" s="1758"/>
      <c r="V142" s="1756"/>
      <c r="W142" s="1758"/>
      <c r="X142" s="1758"/>
    </row>
    <row r="143" spans="1:24" ht="12">
      <c r="A143" s="1755"/>
      <c r="B143" s="745"/>
      <c r="C143" s="1763"/>
      <c r="D143" s="1763"/>
      <c r="E143" s="1763"/>
      <c r="F143" s="1763"/>
      <c r="G143" s="1763"/>
      <c r="H143" s="1763"/>
      <c r="I143" s="1763"/>
      <c r="J143" s="1763"/>
      <c r="K143" s="1763"/>
      <c r="L143" s="1763"/>
      <c r="M143" s="1758"/>
      <c r="N143" s="1758"/>
      <c r="O143" s="1760"/>
      <c r="P143" s="1760"/>
      <c r="Q143" s="1763"/>
      <c r="R143" s="1763"/>
      <c r="S143" s="1758"/>
      <c r="T143" s="1758"/>
      <c r="U143" s="1758"/>
      <c r="V143" s="1756"/>
      <c r="W143" s="1758"/>
      <c r="X143" s="1758"/>
    </row>
    <row r="144" spans="1:24" ht="12">
      <c r="A144" s="1755"/>
      <c r="B144" s="745"/>
      <c r="C144" s="1763"/>
      <c r="D144" s="1763"/>
      <c r="E144" s="1763"/>
      <c r="F144" s="1763"/>
      <c r="G144" s="1763"/>
      <c r="H144" s="1763"/>
      <c r="I144" s="1763"/>
      <c r="J144" s="1763"/>
      <c r="K144" s="1763"/>
      <c r="L144" s="1763"/>
      <c r="M144" s="1758"/>
      <c r="N144" s="1758"/>
      <c r="O144" s="1760"/>
      <c r="P144" s="1760"/>
      <c r="Q144" s="1763"/>
      <c r="R144" s="1763"/>
      <c r="S144" s="1758"/>
      <c r="T144" s="1758"/>
      <c r="U144" s="1758"/>
      <c r="V144" s="1756"/>
      <c r="W144" s="1758"/>
      <c r="X144" s="1758"/>
    </row>
    <row r="145" spans="1:24" ht="12">
      <c r="A145" s="1755"/>
      <c r="B145" s="344"/>
      <c r="C145" s="1761"/>
      <c r="D145" s="1761"/>
      <c r="E145" s="1761"/>
      <c r="F145" s="1761"/>
      <c r="G145" s="1761"/>
      <c r="H145" s="1761"/>
      <c r="I145" s="1761"/>
      <c r="J145" s="1761"/>
      <c r="K145" s="1761"/>
      <c r="L145" s="1761"/>
      <c r="M145" s="1758"/>
      <c r="N145" s="1758"/>
      <c r="O145" s="134"/>
      <c r="P145" s="134"/>
      <c r="Q145" s="1764"/>
      <c r="R145" s="1764"/>
      <c r="S145" s="1758"/>
      <c r="T145" s="1758"/>
      <c r="U145" s="1758"/>
      <c r="V145" s="1756"/>
      <c r="W145" s="1758"/>
      <c r="X145" s="1758"/>
    </row>
    <row r="146" spans="1:24" ht="12">
      <c r="A146" s="1755"/>
      <c r="B146" s="344"/>
      <c r="C146" s="1765"/>
      <c r="D146" s="1765"/>
      <c r="E146" s="1765"/>
      <c r="F146" s="1765"/>
      <c r="G146" s="1766"/>
      <c r="H146" s="1766"/>
      <c r="I146" s="1758"/>
      <c r="J146" s="1758"/>
      <c r="K146" s="1758"/>
      <c r="L146" s="1758"/>
      <c r="M146" s="1758"/>
      <c r="N146" s="1758"/>
      <c r="O146" s="1758"/>
      <c r="P146" s="1758"/>
      <c r="Q146" s="1758"/>
      <c r="R146" s="1758"/>
      <c r="S146" s="1756"/>
      <c r="T146" s="1756"/>
      <c r="U146" s="1756"/>
      <c r="V146" s="1756"/>
      <c r="W146" s="1758"/>
      <c r="X146" s="1758"/>
    </row>
    <row r="147" spans="1:24" ht="12">
      <c r="A147" s="1755"/>
      <c r="B147" s="1756"/>
      <c r="C147" s="1757"/>
      <c r="D147" s="1758"/>
      <c r="E147" s="1758"/>
      <c r="F147" s="1758"/>
      <c r="G147" s="1758"/>
      <c r="H147" s="1758"/>
      <c r="I147" s="1758"/>
      <c r="J147" s="1758"/>
      <c r="K147" s="1758"/>
      <c r="L147" s="1758"/>
      <c r="M147" s="1758"/>
      <c r="N147" s="1758"/>
      <c r="O147" s="1758"/>
      <c r="P147" s="1758"/>
      <c r="Q147" s="1758"/>
      <c r="R147" s="1758"/>
      <c r="S147" s="1756"/>
      <c r="T147" s="1756"/>
      <c r="U147" s="1756"/>
      <c r="V147" s="1756"/>
      <c r="W147" s="1758"/>
      <c r="X147" s="1758"/>
    </row>
    <row r="148" spans="1:24" ht="12">
      <c r="A148" s="1755"/>
      <c r="B148" s="1756"/>
      <c r="C148" s="1757"/>
      <c r="D148" s="1758"/>
      <c r="E148" s="1758"/>
      <c r="F148" s="1758"/>
      <c r="G148" s="1758"/>
      <c r="H148" s="1758"/>
      <c r="I148" s="1758"/>
      <c r="J148" s="1758"/>
      <c r="K148" s="1758"/>
      <c r="L148" s="1758"/>
      <c r="M148" s="1758"/>
      <c r="N148" s="1758"/>
      <c r="O148" s="1758"/>
      <c r="P148" s="1758"/>
      <c r="Q148" s="1758"/>
      <c r="R148" s="1758"/>
      <c r="S148" s="1756"/>
      <c r="T148" s="1756"/>
      <c r="U148" s="1756"/>
      <c r="V148" s="1756"/>
      <c r="W148" s="1758"/>
      <c r="X148" s="1758"/>
    </row>
    <row r="149" spans="1:24" ht="12">
      <c r="A149" s="1755"/>
      <c r="B149" s="1756"/>
      <c r="C149" s="1757"/>
      <c r="D149" s="1758"/>
      <c r="E149" s="1758"/>
      <c r="F149" s="1758"/>
      <c r="G149" s="1758"/>
      <c r="H149" s="1758"/>
      <c r="I149" s="1758"/>
      <c r="J149" s="1758"/>
      <c r="K149" s="1758"/>
      <c r="L149" s="1758"/>
      <c r="M149" s="1758"/>
      <c r="N149" s="1758"/>
      <c r="O149" s="1758"/>
      <c r="P149" s="1758"/>
      <c r="Q149" s="1758"/>
      <c r="R149" s="1758"/>
      <c r="S149" s="1758"/>
      <c r="T149" s="1758"/>
      <c r="U149" s="1758"/>
      <c r="V149" s="1758"/>
      <c r="W149" s="1758"/>
      <c r="X149" s="1758"/>
    </row>
    <row r="150" spans="1:24" ht="12">
      <c r="A150" s="1755"/>
      <c r="B150" s="1756"/>
      <c r="C150" s="1757"/>
      <c r="D150" s="1758"/>
      <c r="E150" s="1758"/>
      <c r="F150" s="1758"/>
      <c r="G150" s="1758"/>
      <c r="H150" s="1758"/>
      <c r="I150" s="1758"/>
      <c r="J150" s="1758"/>
      <c r="K150" s="1758"/>
      <c r="L150" s="1758"/>
      <c r="M150" s="1758"/>
      <c r="N150" s="1758"/>
      <c r="O150" s="1758"/>
      <c r="P150" s="1758"/>
      <c r="Q150" s="1758"/>
      <c r="R150" s="1758"/>
      <c r="S150" s="1758"/>
      <c r="T150" s="1758"/>
      <c r="U150" s="1758"/>
      <c r="V150" s="1758"/>
      <c r="W150" s="1758"/>
      <c r="X150" s="1758"/>
    </row>
    <row r="151" spans="1:24" ht="12">
      <c r="A151" s="1755"/>
      <c r="B151" s="1756"/>
      <c r="C151" s="1757"/>
      <c r="D151" s="1758"/>
      <c r="E151" s="1758"/>
      <c r="F151" s="1758"/>
      <c r="G151" s="1758"/>
      <c r="H151" s="1758"/>
      <c r="I151" s="1758"/>
      <c r="J151" s="1758"/>
      <c r="K151" s="1758"/>
      <c r="L151" s="1758"/>
      <c r="M151" s="1758"/>
      <c r="N151" s="1758"/>
      <c r="O151" s="1758"/>
      <c r="P151" s="1758"/>
      <c r="Q151" s="1758"/>
      <c r="R151" s="1758"/>
      <c r="S151" s="1758"/>
      <c r="T151" s="1758"/>
      <c r="U151" s="1758"/>
      <c r="V151" s="1758"/>
      <c r="W151" s="1758"/>
      <c r="X151" s="1758"/>
    </row>
    <row r="152" spans="1:24" ht="12">
      <c r="A152" s="1755"/>
      <c r="B152" s="1756"/>
      <c r="C152" s="1757"/>
      <c r="D152" s="1758"/>
      <c r="E152" s="1758"/>
      <c r="F152" s="1758"/>
      <c r="G152" s="1758"/>
      <c r="H152" s="1758"/>
      <c r="I152" s="1758"/>
      <c r="J152" s="1758"/>
      <c r="K152" s="1758"/>
      <c r="L152" s="1758"/>
      <c r="M152" s="1758"/>
      <c r="N152" s="1758"/>
      <c r="O152" s="1758"/>
      <c r="P152" s="1758"/>
      <c r="Q152" s="1758"/>
      <c r="R152" s="1758"/>
      <c r="S152" s="1758"/>
      <c r="T152" s="1758"/>
      <c r="U152" s="1758"/>
      <c r="V152" s="1758"/>
      <c r="W152" s="1758"/>
      <c r="X152" s="1758"/>
    </row>
    <row r="153" spans="1:24" ht="12">
      <c r="A153" s="1755"/>
      <c r="B153" s="1756"/>
      <c r="C153" s="1757"/>
      <c r="D153" s="1758"/>
      <c r="E153" s="1758"/>
      <c r="F153" s="1758"/>
      <c r="G153" s="1758"/>
      <c r="H153" s="1758"/>
      <c r="I153" s="1758"/>
      <c r="J153" s="1758"/>
      <c r="K153" s="1758"/>
      <c r="L153" s="1758"/>
      <c r="M153" s="1758"/>
      <c r="N153" s="1758"/>
      <c r="O153" s="1758"/>
      <c r="P153" s="1758"/>
      <c r="Q153" s="1758"/>
      <c r="R153" s="1758"/>
      <c r="S153" s="1758"/>
      <c r="T153" s="1758"/>
      <c r="U153" s="1758"/>
      <c r="V153" s="1758"/>
      <c r="W153" s="1758"/>
      <c r="X153" s="1758"/>
    </row>
    <row r="154" spans="1:24" ht="12">
      <c r="A154" s="1755"/>
      <c r="B154" s="1756"/>
      <c r="C154" s="1757"/>
      <c r="D154" s="1758"/>
      <c r="E154" s="1758"/>
      <c r="F154" s="1758"/>
      <c r="G154" s="1758"/>
      <c r="H154" s="1758"/>
      <c r="I154" s="1758"/>
      <c r="J154" s="1758"/>
      <c r="K154" s="1758"/>
      <c r="L154" s="1758"/>
      <c r="M154" s="1758"/>
      <c r="N154" s="1758"/>
      <c r="O154" s="1758"/>
      <c r="P154" s="1758"/>
      <c r="Q154" s="1758"/>
      <c r="R154" s="1758"/>
      <c r="S154" s="1758"/>
      <c r="T154" s="1758"/>
      <c r="U154" s="1758"/>
      <c r="V154" s="1758"/>
      <c r="W154" s="1758"/>
      <c r="X154" s="1758"/>
    </row>
    <row r="155" spans="1:24" ht="12">
      <c r="A155" s="1755"/>
      <c r="B155" s="1756"/>
      <c r="C155" s="1757"/>
      <c r="D155" s="1758"/>
      <c r="E155" s="1758"/>
      <c r="F155" s="1758"/>
      <c r="G155" s="1758"/>
      <c r="H155" s="1758"/>
      <c r="I155" s="1758"/>
      <c r="J155" s="1758"/>
      <c r="K155" s="1758"/>
      <c r="L155" s="1758"/>
      <c r="M155" s="1758"/>
      <c r="N155" s="1758"/>
      <c r="O155" s="1758"/>
      <c r="P155" s="1758"/>
      <c r="Q155" s="1758"/>
      <c r="R155" s="1758"/>
      <c r="S155" s="1758"/>
      <c r="T155" s="1758"/>
      <c r="U155" s="1758"/>
      <c r="V155" s="1758"/>
      <c r="W155" s="1758"/>
      <c r="X155" s="1758"/>
    </row>
    <row r="156" spans="1:24" ht="12">
      <c r="A156" s="1755"/>
      <c r="B156" s="1756"/>
      <c r="C156" s="1757"/>
      <c r="D156" s="1758"/>
      <c r="E156" s="1758"/>
      <c r="F156" s="1758"/>
      <c r="G156" s="1758"/>
      <c r="H156" s="1758"/>
      <c r="I156" s="1758"/>
      <c r="J156" s="1758"/>
      <c r="K156" s="1758"/>
      <c r="L156" s="1758"/>
      <c r="M156" s="1758"/>
      <c r="N156" s="1758"/>
      <c r="O156" s="1758"/>
      <c r="P156" s="1758"/>
      <c r="Q156" s="1758"/>
      <c r="R156" s="1758"/>
      <c r="S156" s="1758"/>
      <c r="T156" s="1758"/>
      <c r="U156" s="1758"/>
      <c r="V156" s="1758"/>
      <c r="W156" s="1758"/>
      <c r="X156" s="1758"/>
    </row>
    <row r="157" spans="1:24" ht="12">
      <c r="A157" s="1755"/>
      <c r="B157" s="1756"/>
      <c r="C157" s="1757"/>
      <c r="D157" s="1758"/>
      <c r="E157" s="1758"/>
      <c r="F157" s="1758"/>
      <c r="G157" s="1758"/>
      <c r="H157" s="1758"/>
      <c r="I157" s="1758"/>
      <c r="J157" s="1758"/>
      <c r="K157" s="1758"/>
      <c r="L157" s="1758"/>
      <c r="M157" s="1758"/>
      <c r="N157" s="1758"/>
      <c r="O157" s="1758"/>
      <c r="P157" s="1758"/>
      <c r="Q157" s="1758"/>
      <c r="R157" s="1758"/>
      <c r="S157" s="1758"/>
      <c r="T157" s="1758"/>
      <c r="U157" s="1758"/>
      <c r="V157" s="1758"/>
      <c r="W157" s="1758"/>
      <c r="X157" s="1758"/>
    </row>
    <row r="158" ht="12">
      <c r="A158" s="31"/>
    </row>
    <row r="159" ht="12">
      <c r="A159" s="31"/>
    </row>
    <row r="160" ht="12">
      <c r="A160" s="31"/>
    </row>
    <row r="161" ht="12">
      <c r="A161" s="31"/>
    </row>
    <row r="162" ht="12">
      <c r="A162" s="31"/>
    </row>
    <row r="163" ht="12">
      <c r="A163" s="31"/>
    </row>
    <row r="164" ht="12">
      <c r="A164" s="31"/>
    </row>
    <row r="165" ht="12">
      <c r="A165" s="31"/>
    </row>
    <row r="166" ht="12">
      <c r="A166" s="31"/>
    </row>
    <row r="167" ht="12">
      <c r="A167" s="31"/>
    </row>
    <row r="168" ht="12">
      <c r="A168" s="31"/>
    </row>
    <row r="169" ht="12">
      <c r="A169" s="31"/>
    </row>
    <row r="170" ht="12">
      <c r="A170" s="31"/>
    </row>
    <row r="171" ht="12">
      <c r="A171" s="31"/>
    </row>
    <row r="172" ht="12">
      <c r="A172" s="31"/>
    </row>
    <row r="173" ht="12">
      <c r="A173" s="31"/>
    </row>
    <row r="174" ht="12">
      <c r="A174" s="31"/>
    </row>
    <row r="175" ht="12">
      <c r="A175" s="31"/>
    </row>
    <row r="176" ht="12">
      <c r="A176" s="31"/>
    </row>
    <row r="177" ht="12">
      <c r="A177" s="31"/>
    </row>
    <row r="178" ht="12">
      <c r="A178" s="31"/>
    </row>
    <row r="179" ht="12">
      <c r="A179" s="31"/>
    </row>
    <row r="180" ht="12">
      <c r="A180" s="31"/>
    </row>
    <row r="181" ht="12">
      <c r="A181" s="31"/>
    </row>
    <row r="182" ht="12">
      <c r="A182" s="31"/>
    </row>
    <row r="183" ht="12">
      <c r="A183" s="31"/>
    </row>
    <row r="184" ht="12">
      <c r="A184" s="31"/>
    </row>
    <row r="185" ht="12">
      <c r="A185" s="31"/>
    </row>
    <row r="186" ht="12">
      <c r="A186" s="31"/>
    </row>
  </sheetData>
  <sheetProtection/>
  <printOptions horizontalCentered="1"/>
  <pageMargins left="0.15748031496062992" right="0.15748031496062992" top="0.3937007874015748" bottom="0.2755905511811024" header="0.15748031496062992" footer="0.1968503937007874"/>
  <pageSetup blackAndWhite="1" firstPageNumber="72" useFirstPageNumber="1" horizontalDpi="300" verticalDpi="300" orientation="portrait" pageOrder="overThenDown" paperSize="9" scale="75" r:id="rId1"/>
  <headerFooter alignWithMargins="0">
    <oddFooter>&amp;C&amp;A</oddFooter>
  </headerFooter>
  <rowBreaks count="1" manualBreakCount="1">
    <brk id="76" max="19" man="1"/>
  </rowBreaks>
  <colBreaks count="1" manualBreakCount="1">
    <brk id="12" max="139" man="1"/>
  </colBreaks>
</worksheet>
</file>

<file path=xl/worksheets/sheet10.xml><?xml version="1.0" encoding="utf-8"?>
<worksheet xmlns="http://schemas.openxmlformats.org/spreadsheetml/2006/main" xmlns:r="http://schemas.openxmlformats.org/officeDocument/2006/relationships">
  <sheetPr>
    <tabColor theme="0"/>
  </sheetPr>
  <dimension ref="A1:O63"/>
  <sheetViews>
    <sheetView view="pageBreakPreview" zoomScaleSheetLayoutView="100" zoomScalePageLayoutView="0" workbookViewId="0" topLeftCell="A1">
      <selection activeCell="A1" sqref="A1"/>
    </sheetView>
  </sheetViews>
  <sheetFormatPr defaultColWidth="16.75390625" defaultRowHeight="12.75"/>
  <cols>
    <col min="1" max="1" width="5.00390625" style="866" customWidth="1"/>
    <col min="2" max="2" width="15.00390625" style="866" customWidth="1"/>
    <col min="3" max="3" width="12.25390625" style="866" customWidth="1"/>
    <col min="4" max="5" width="12.625" style="866" customWidth="1"/>
    <col min="6" max="6" width="13.75390625" style="866" customWidth="1"/>
    <col min="7" max="7" width="9.00390625" style="866" customWidth="1"/>
    <col min="8" max="10" width="9.625" style="866" customWidth="1"/>
    <col min="11" max="11" width="12.125" style="866" customWidth="1"/>
    <col min="12" max="12" width="9.875" style="866" customWidth="1"/>
    <col min="13" max="13" width="10.00390625" style="866" customWidth="1"/>
    <col min="14" max="14" width="10.625" style="866" customWidth="1"/>
    <col min="15" max="15" width="7.375" style="866" customWidth="1"/>
    <col min="16" max="16384" width="16.75390625" style="866" customWidth="1"/>
  </cols>
  <sheetData>
    <row r="1" spans="1:15" ht="25.5" customHeight="1">
      <c r="A1" s="864"/>
      <c r="B1" s="865" t="s">
        <v>783</v>
      </c>
      <c r="L1" s="867" t="s">
        <v>781</v>
      </c>
      <c r="M1" s="867"/>
      <c r="O1" s="867"/>
    </row>
    <row r="2" ht="9.75" customHeight="1"/>
    <row r="3" spans="1:15" ht="19.5" customHeight="1">
      <c r="A3" s="868"/>
      <c r="B3" s="869" t="s">
        <v>8</v>
      </c>
      <c r="C3" s="870" t="s">
        <v>784</v>
      </c>
      <c r="D3" s="871"/>
      <c r="E3" s="871"/>
      <c r="F3" s="871"/>
      <c r="G3" s="872" t="s">
        <v>785</v>
      </c>
      <c r="H3" s="873"/>
      <c r="I3" s="873"/>
      <c r="J3" s="873"/>
      <c r="K3" s="874" t="s">
        <v>786</v>
      </c>
      <c r="L3" s="875"/>
      <c r="M3" s="875"/>
      <c r="N3" s="876"/>
      <c r="O3" s="877"/>
    </row>
    <row r="4" spans="1:15" ht="19.5" customHeight="1">
      <c r="A4" s="878"/>
      <c r="B4" s="878"/>
      <c r="C4" s="879" t="s">
        <v>777</v>
      </c>
      <c r="D4" s="879" t="s">
        <v>776</v>
      </c>
      <c r="E4" s="879" t="s">
        <v>775</v>
      </c>
      <c r="F4" s="879" t="s">
        <v>339</v>
      </c>
      <c r="G4" s="880" t="s">
        <v>777</v>
      </c>
      <c r="H4" s="880" t="s">
        <v>776</v>
      </c>
      <c r="I4" s="880" t="s">
        <v>775</v>
      </c>
      <c r="J4" s="880" t="s">
        <v>339</v>
      </c>
      <c r="K4" s="881" t="s">
        <v>777</v>
      </c>
      <c r="L4" s="881" t="s">
        <v>776</v>
      </c>
      <c r="M4" s="881" t="s">
        <v>775</v>
      </c>
      <c r="N4" s="882" t="s">
        <v>339</v>
      </c>
      <c r="O4" s="877"/>
    </row>
    <row r="5" spans="1:15" ht="18.75" customHeight="1">
      <c r="A5" s="883"/>
      <c r="B5" s="844" t="s">
        <v>209</v>
      </c>
      <c r="C5" s="884">
        <v>23.72495986034633</v>
      </c>
      <c r="D5" s="884">
        <v>985.7145935927415</v>
      </c>
      <c r="E5" s="884">
        <v>219.33276581071323</v>
      </c>
      <c r="F5" s="884">
        <v>1228.772319263801</v>
      </c>
      <c r="G5" s="885">
        <v>14.44488349911432</v>
      </c>
      <c r="H5" s="885">
        <v>1.7379314416022686</v>
      </c>
      <c r="I5" s="885">
        <v>2.098062817193419</v>
      </c>
      <c r="J5" s="885">
        <v>2.0475579950417124</v>
      </c>
      <c r="K5" s="886">
        <v>547304.0579552164</v>
      </c>
      <c r="L5" s="886">
        <v>15545.550999012848</v>
      </c>
      <c r="M5" s="886">
        <v>14015.996477402809</v>
      </c>
      <c r="N5" s="887">
        <v>25539.64641988647</v>
      </c>
      <c r="O5" s="877"/>
    </row>
    <row r="6" spans="1:15" ht="18.75" customHeight="1">
      <c r="A6" s="883"/>
      <c r="B6" s="844" t="s">
        <v>261</v>
      </c>
      <c r="C6" s="884">
        <v>24.048350937203875</v>
      </c>
      <c r="D6" s="884">
        <v>1001.4953659833129</v>
      </c>
      <c r="E6" s="884">
        <v>224.28987450019645</v>
      </c>
      <c r="F6" s="884">
        <v>1249.8335914207132</v>
      </c>
      <c r="G6" s="885">
        <v>14.538010571840461</v>
      </c>
      <c r="H6" s="885">
        <v>1.6993205897760761</v>
      </c>
      <c r="I6" s="885">
        <v>2.056005811826655</v>
      </c>
      <c r="J6" s="885">
        <v>2.0103621625270103</v>
      </c>
      <c r="K6" s="886">
        <v>572367.2765016819</v>
      </c>
      <c r="L6" s="886">
        <v>15517.216084298561</v>
      </c>
      <c r="M6" s="886">
        <v>14068.46566230608</v>
      </c>
      <c r="N6" s="887">
        <v>25971.71635672024</v>
      </c>
      <c r="O6" s="877"/>
    </row>
    <row r="7" spans="1:15" ht="18.75" customHeight="1">
      <c r="A7" s="883"/>
      <c r="B7" s="844" t="s">
        <v>262</v>
      </c>
      <c r="C7" s="884">
        <v>23.822355942180653</v>
      </c>
      <c r="D7" s="884">
        <v>982.3978023415527</v>
      </c>
      <c r="E7" s="884">
        <v>224.2788933219962</v>
      </c>
      <c r="F7" s="884">
        <v>1230.4990516057296</v>
      </c>
      <c r="G7" s="885">
        <v>14.612871341496897</v>
      </c>
      <c r="H7" s="885">
        <v>1.67583629163482</v>
      </c>
      <c r="I7" s="885">
        <v>2.0135958005249344</v>
      </c>
      <c r="J7" s="885">
        <v>1.9878584603281755</v>
      </c>
      <c r="K7" s="886">
        <v>580007.3078908352</v>
      </c>
      <c r="L7" s="886">
        <v>15697.891467841288</v>
      </c>
      <c r="M7" s="886">
        <v>13734.798279381745</v>
      </c>
      <c r="N7" s="887">
        <v>26265.06695228325</v>
      </c>
      <c r="O7" s="877"/>
    </row>
    <row r="8" spans="1:15" ht="18.75" customHeight="1">
      <c r="A8" s="883"/>
      <c r="B8" s="844" t="s">
        <v>299</v>
      </c>
      <c r="C8" s="884">
        <v>24.805077646755592</v>
      </c>
      <c r="D8" s="884">
        <v>977.7546878020491</v>
      </c>
      <c r="E8" s="884">
        <v>231.67729879502542</v>
      </c>
      <c r="F8" s="884">
        <v>1234.23706424383</v>
      </c>
      <c r="G8" s="885">
        <v>13.752045720223405</v>
      </c>
      <c r="H8" s="885">
        <v>1.6552538837566788</v>
      </c>
      <c r="I8" s="885">
        <v>1.9617427824442344</v>
      </c>
      <c r="J8" s="885">
        <v>1.9558998388075675</v>
      </c>
      <c r="K8" s="886">
        <v>553797.1171580725</v>
      </c>
      <c r="L8" s="886">
        <v>15828.677324858185</v>
      </c>
      <c r="M8" s="886">
        <v>13437.966290259776</v>
      </c>
      <c r="N8" s="887">
        <v>26191.739509113573</v>
      </c>
      <c r="O8" s="877"/>
    </row>
    <row r="9" spans="1:15" ht="18.75" customHeight="1">
      <c r="A9" s="883"/>
      <c r="B9" s="888" t="s">
        <v>787</v>
      </c>
      <c r="C9" s="884">
        <v>24.622275562032534</v>
      </c>
      <c r="D9" s="884">
        <v>987.5334862090396</v>
      </c>
      <c r="E9" s="884">
        <v>235.7471978740276</v>
      </c>
      <c r="F9" s="884">
        <v>1247.9029596450998</v>
      </c>
      <c r="G9" s="885">
        <v>14.347985029158325</v>
      </c>
      <c r="H9" s="885">
        <v>1.635693250548511</v>
      </c>
      <c r="I9" s="885">
        <v>1.9288012945219177</v>
      </c>
      <c r="J9" s="885">
        <v>1.9418908985993089</v>
      </c>
      <c r="K9" s="886">
        <v>585159.8063364958</v>
      </c>
      <c r="L9" s="886">
        <v>16214.892886827707</v>
      </c>
      <c r="M9" s="886">
        <v>13578.207678042218</v>
      </c>
      <c r="N9" s="887">
        <v>26942.591852085923</v>
      </c>
      <c r="O9" s="877"/>
    </row>
    <row r="10" spans="1:15" ht="18.75" customHeight="1">
      <c r="A10" s="883"/>
      <c r="B10" s="889" t="s">
        <v>34</v>
      </c>
      <c r="C10" s="884">
        <v>24.54831835448902</v>
      </c>
      <c r="D10" s="884">
        <v>990.8459186509775</v>
      </c>
      <c r="E10" s="884">
        <v>237.918095061614</v>
      </c>
      <c r="F10" s="884">
        <v>1253.3123320670804</v>
      </c>
      <c r="G10" s="885">
        <v>14.304302698622381</v>
      </c>
      <c r="H10" s="885">
        <v>1.639505526360083</v>
      </c>
      <c r="I10" s="885">
        <v>1.9285589111513524</v>
      </c>
      <c r="J10" s="885">
        <v>1.9424391956827087</v>
      </c>
      <c r="K10" s="886">
        <v>589727.8784676354</v>
      </c>
      <c r="L10" s="886">
        <v>16147.944832245515</v>
      </c>
      <c r="M10" s="886">
        <v>13544.530200362171</v>
      </c>
      <c r="N10" s="887">
        <v>26888.303016189842</v>
      </c>
      <c r="O10" s="877"/>
    </row>
    <row r="11" spans="1:15" ht="18.75" customHeight="1">
      <c r="A11" s="883"/>
      <c r="B11" s="889" t="s">
        <v>35</v>
      </c>
      <c r="C11" s="884">
        <v>25.537403267411868</v>
      </c>
      <c r="D11" s="884">
        <v>946.5462883347664</v>
      </c>
      <c r="E11" s="884">
        <v>208.88506735454285</v>
      </c>
      <c r="F11" s="884">
        <v>1180.968758956721</v>
      </c>
      <c r="G11" s="885">
        <v>14.867564534231201</v>
      </c>
      <c r="H11" s="885">
        <v>1.5863133989401967</v>
      </c>
      <c r="I11" s="885">
        <v>1.9322173435784853</v>
      </c>
      <c r="J11" s="885">
        <v>1.9346908067177944</v>
      </c>
      <c r="K11" s="886">
        <v>530824.8698092032</v>
      </c>
      <c r="L11" s="886">
        <v>17082.06125662377</v>
      </c>
      <c r="M11" s="886">
        <v>14052.84385290889</v>
      </c>
      <c r="N11" s="887">
        <v>27655.498446752743</v>
      </c>
      <c r="O11" s="877"/>
    </row>
    <row r="12" spans="1:15" ht="18.75" customHeight="1">
      <c r="A12" s="883"/>
      <c r="B12" s="889" t="s">
        <v>36</v>
      </c>
      <c r="C12" s="884">
        <v>24.622275562032534</v>
      </c>
      <c r="D12" s="884">
        <v>987.5334862090396</v>
      </c>
      <c r="E12" s="884">
        <v>235.7471978740276</v>
      </c>
      <c r="F12" s="884">
        <v>1247.9029596450998</v>
      </c>
      <c r="G12" s="885">
        <v>14.347985029158325</v>
      </c>
      <c r="H12" s="885">
        <v>1.635693250548511</v>
      </c>
      <c r="I12" s="885">
        <v>1.9288012945219177</v>
      </c>
      <c r="J12" s="885">
        <v>1.9418908985993089</v>
      </c>
      <c r="K12" s="886">
        <v>585159.8063364958</v>
      </c>
      <c r="L12" s="886">
        <v>16214.892886827707</v>
      </c>
      <c r="M12" s="886">
        <v>13578.207678042218</v>
      </c>
      <c r="N12" s="887">
        <v>26942.591852085923</v>
      </c>
      <c r="O12" s="877"/>
    </row>
    <row r="13" spans="1:15" ht="18.75" customHeight="1">
      <c r="A13" s="883"/>
      <c r="B13" s="889" t="s">
        <v>38</v>
      </c>
      <c r="C13" s="884"/>
      <c r="D13" s="884" t="s">
        <v>502</v>
      </c>
      <c r="E13" s="884" t="s">
        <v>502</v>
      </c>
      <c r="F13" s="884" t="s">
        <v>502</v>
      </c>
      <c r="G13" s="884" t="s">
        <v>502</v>
      </c>
      <c r="H13" s="884" t="s">
        <v>788</v>
      </c>
      <c r="I13" s="884" t="s">
        <v>502</v>
      </c>
      <c r="J13" s="884" t="s">
        <v>502</v>
      </c>
      <c r="K13" s="884" t="s">
        <v>502</v>
      </c>
      <c r="L13" s="884" t="s">
        <v>502</v>
      </c>
      <c r="M13" s="884" t="s">
        <v>502</v>
      </c>
      <c r="N13" s="890" t="s">
        <v>502</v>
      </c>
      <c r="O13" s="877"/>
    </row>
    <row r="14" spans="1:15" ht="18.75" customHeight="1">
      <c r="A14" s="883"/>
      <c r="B14" s="889"/>
      <c r="C14" s="884"/>
      <c r="D14" s="884"/>
      <c r="E14" s="884"/>
      <c r="F14" s="884"/>
      <c r="G14" s="885"/>
      <c r="H14" s="885"/>
      <c r="I14" s="885"/>
      <c r="J14" s="885"/>
      <c r="K14" s="886"/>
      <c r="L14" s="886"/>
      <c r="M14" s="886"/>
      <c r="N14" s="887"/>
      <c r="O14" s="877"/>
    </row>
    <row r="15" spans="1:15" ht="18.75" customHeight="1">
      <c r="A15" s="889" t="s">
        <v>515</v>
      </c>
      <c r="B15" s="889" t="s">
        <v>516</v>
      </c>
      <c r="C15" s="884">
        <v>23.697688944409744</v>
      </c>
      <c r="D15" s="884">
        <v>1025.2467207995003</v>
      </c>
      <c r="E15" s="884">
        <v>246.88319800124924</v>
      </c>
      <c r="F15" s="884">
        <v>1295.8276077451594</v>
      </c>
      <c r="G15" s="885">
        <v>13.309963099630997</v>
      </c>
      <c r="H15" s="885">
        <v>1.6852725079504332</v>
      </c>
      <c r="I15" s="885">
        <v>1.9179780397712898</v>
      </c>
      <c r="J15" s="885">
        <v>1.9421966432406899</v>
      </c>
      <c r="K15" s="886">
        <v>601774.1154454402</v>
      </c>
      <c r="L15" s="886">
        <v>17025.41015705913</v>
      </c>
      <c r="M15" s="886">
        <v>14095.502707078886</v>
      </c>
      <c r="N15" s="887">
        <v>27160.90034801554</v>
      </c>
      <c r="O15" s="877"/>
    </row>
    <row r="16" spans="1:15" ht="18.75" customHeight="1">
      <c r="A16" s="889" t="s">
        <v>518</v>
      </c>
      <c r="B16" s="889" t="s">
        <v>729</v>
      </c>
      <c r="C16" s="884">
        <v>27.142857142857142</v>
      </c>
      <c r="D16" s="884">
        <v>957.073732718894</v>
      </c>
      <c r="E16" s="884">
        <v>224.90783410138252</v>
      </c>
      <c r="F16" s="884">
        <v>1209.1244239631337</v>
      </c>
      <c r="G16" s="885">
        <v>16.7937181663837</v>
      </c>
      <c r="H16" s="885">
        <v>1.5986951392734188</v>
      </c>
      <c r="I16" s="885">
        <v>1.9815592664685995</v>
      </c>
      <c r="J16" s="885">
        <v>2.011014559036512</v>
      </c>
      <c r="K16" s="886">
        <v>607100.5280135823</v>
      </c>
      <c r="L16" s="886">
        <v>16986.971880492092</v>
      </c>
      <c r="M16" s="886">
        <v>13259.329986681692</v>
      </c>
      <c r="N16" s="887">
        <v>29540.677509718727</v>
      </c>
      <c r="O16" s="877"/>
    </row>
    <row r="17" spans="1:15" ht="18.75" customHeight="1">
      <c r="A17" s="889" t="s">
        <v>522</v>
      </c>
      <c r="B17" s="889" t="s">
        <v>523</v>
      </c>
      <c r="C17" s="884">
        <v>26.42987725254636</v>
      </c>
      <c r="D17" s="884">
        <v>1035.2833638025593</v>
      </c>
      <c r="E17" s="884">
        <v>237.79054583442152</v>
      </c>
      <c r="F17" s="884">
        <v>1299.5037868895272</v>
      </c>
      <c r="G17" s="885">
        <v>14.715415019762846</v>
      </c>
      <c r="H17" s="885">
        <v>1.7444817234681265</v>
      </c>
      <c r="I17" s="885">
        <v>2.018561230093355</v>
      </c>
      <c r="J17" s="885">
        <v>2.0584428634591423</v>
      </c>
      <c r="K17" s="886">
        <v>607028.2015810277</v>
      </c>
      <c r="L17" s="886">
        <v>16844.42622537272</v>
      </c>
      <c r="M17" s="886">
        <v>13803.499176276771</v>
      </c>
      <c r="N17" s="887">
        <v>28291.39635837453</v>
      </c>
      <c r="O17" s="877"/>
    </row>
    <row r="18" spans="1:15" ht="18.75" customHeight="1">
      <c r="A18" s="889" t="s">
        <v>524</v>
      </c>
      <c r="B18" s="889" t="s">
        <v>525</v>
      </c>
      <c r="C18" s="884">
        <v>25.05384063173008</v>
      </c>
      <c r="D18" s="884">
        <v>992.3905240488156</v>
      </c>
      <c r="E18" s="884">
        <v>233.48887293610915</v>
      </c>
      <c r="F18" s="884">
        <v>1250.9332376166547</v>
      </c>
      <c r="G18" s="885">
        <v>14.287965616045845</v>
      </c>
      <c r="H18" s="885">
        <v>1.6676070601851851</v>
      </c>
      <c r="I18" s="885">
        <v>1.9624903920061492</v>
      </c>
      <c r="J18" s="885">
        <v>1.9754096008722848</v>
      </c>
      <c r="K18" s="886">
        <v>603249.7091690544</v>
      </c>
      <c r="L18" s="886">
        <v>16440.944444444445</v>
      </c>
      <c r="M18" s="886">
        <v>14006.153727901614</v>
      </c>
      <c r="N18" s="887">
        <v>27739.162692605663</v>
      </c>
      <c r="O18" s="877"/>
    </row>
    <row r="19" spans="1:15" ht="18.75" customHeight="1">
      <c r="A19" s="889" t="s">
        <v>526</v>
      </c>
      <c r="B19" s="889" t="s">
        <v>527</v>
      </c>
      <c r="C19" s="884">
        <v>25.620115528372413</v>
      </c>
      <c r="D19" s="884">
        <v>1024.9405368671423</v>
      </c>
      <c r="E19" s="884">
        <v>260.6184165817193</v>
      </c>
      <c r="F19" s="884">
        <v>1311.1790689772342</v>
      </c>
      <c r="G19" s="885">
        <v>13.522546419098143</v>
      </c>
      <c r="H19" s="885">
        <v>1.6575387879591565</v>
      </c>
      <c r="I19" s="885">
        <v>1.9285528031290744</v>
      </c>
      <c r="J19" s="885">
        <v>1.9432466051622266</v>
      </c>
      <c r="K19" s="886">
        <v>627352.9336870026</v>
      </c>
      <c r="L19" s="886">
        <v>15469.695464792469</v>
      </c>
      <c r="M19" s="886">
        <v>13295.243155149934</v>
      </c>
      <c r="N19" s="887">
        <v>26993.534803565875</v>
      </c>
      <c r="O19" s="877"/>
    </row>
    <row r="20" spans="1:15" ht="18.75" customHeight="1">
      <c r="A20" s="889" t="s">
        <v>528</v>
      </c>
      <c r="B20" s="889" t="s">
        <v>730</v>
      </c>
      <c r="C20" s="884">
        <v>22.434017595307918</v>
      </c>
      <c r="D20" s="884">
        <v>1019.6480938416423</v>
      </c>
      <c r="E20" s="884">
        <v>200.87976539589442</v>
      </c>
      <c r="F20" s="884">
        <v>1242.9618768328446</v>
      </c>
      <c r="G20" s="885">
        <v>15.490196078431373</v>
      </c>
      <c r="H20" s="885">
        <v>1.5215703192407248</v>
      </c>
      <c r="I20" s="885">
        <v>2.091970802919708</v>
      </c>
      <c r="J20" s="885">
        <v>1.8658723605048957</v>
      </c>
      <c r="K20" s="886">
        <v>523106.2745098039</v>
      </c>
      <c r="L20" s="886">
        <v>18267.66321541559</v>
      </c>
      <c r="M20" s="886">
        <v>15647.277372262773</v>
      </c>
      <c r="N20" s="887">
        <v>26955.923085997405</v>
      </c>
      <c r="O20" s="877"/>
    </row>
    <row r="21" spans="1:15" ht="18.75" customHeight="1">
      <c r="A21" s="889" t="s">
        <v>531</v>
      </c>
      <c r="B21" s="889" t="s">
        <v>532</v>
      </c>
      <c r="C21" s="884">
        <v>27.412587412587413</v>
      </c>
      <c r="D21" s="884">
        <v>986.013986013986</v>
      </c>
      <c r="E21" s="884">
        <v>306.013986013986</v>
      </c>
      <c r="F21" s="884">
        <v>1319.4405594405594</v>
      </c>
      <c r="G21" s="885">
        <v>15.423469387755102</v>
      </c>
      <c r="H21" s="885">
        <v>1.5851063829787233</v>
      </c>
      <c r="I21" s="885">
        <v>1.8747714808043876</v>
      </c>
      <c r="J21" s="885">
        <v>1.9397922408310366</v>
      </c>
      <c r="K21" s="886">
        <v>629658.9591836735</v>
      </c>
      <c r="L21" s="886">
        <v>16095.93219858156</v>
      </c>
      <c r="M21" s="886">
        <v>11930.210237659963</v>
      </c>
      <c r="N21" s="887">
        <v>27877.12295950816</v>
      </c>
      <c r="O21" s="877"/>
    </row>
    <row r="22" spans="1:15" ht="18.75" customHeight="1">
      <c r="A22" s="889" t="s">
        <v>533</v>
      </c>
      <c r="B22" s="889" t="s">
        <v>534</v>
      </c>
      <c r="C22" s="884">
        <v>22.131147540983605</v>
      </c>
      <c r="D22" s="884">
        <v>1056.440281030445</v>
      </c>
      <c r="E22" s="884">
        <v>260.1288056206089</v>
      </c>
      <c r="F22" s="884">
        <v>1338.7002341920374</v>
      </c>
      <c r="G22" s="885">
        <v>13.547619047619047</v>
      </c>
      <c r="H22" s="885">
        <v>1.672855242739969</v>
      </c>
      <c r="I22" s="885">
        <v>1.9347287868557281</v>
      </c>
      <c r="J22" s="885">
        <v>1.9200524819593265</v>
      </c>
      <c r="K22" s="886">
        <v>666565.1851851852</v>
      </c>
      <c r="L22" s="886">
        <v>15476.50836843272</v>
      </c>
      <c r="M22" s="886">
        <v>13762.966464100833</v>
      </c>
      <c r="N22" s="887">
        <v>25907.221386398425</v>
      </c>
      <c r="O22" s="877"/>
    </row>
    <row r="23" spans="1:15" ht="18.75" customHeight="1">
      <c r="A23" s="889" t="s">
        <v>535</v>
      </c>
      <c r="B23" s="889" t="s">
        <v>536</v>
      </c>
      <c r="C23" s="884">
        <v>19.48717948717949</v>
      </c>
      <c r="D23" s="884">
        <v>884.6153846153846</v>
      </c>
      <c r="E23" s="884">
        <v>247.43589743589746</v>
      </c>
      <c r="F23" s="884">
        <v>1151.5384615384614</v>
      </c>
      <c r="G23" s="885">
        <v>14.657894736842104</v>
      </c>
      <c r="H23" s="885">
        <v>1.624927536231884</v>
      </c>
      <c r="I23" s="885">
        <v>1.8227979274611399</v>
      </c>
      <c r="J23" s="885">
        <v>1.8879982186595412</v>
      </c>
      <c r="K23" s="886">
        <v>577602.6315789474</v>
      </c>
      <c r="L23" s="886">
        <v>18625.130434782608</v>
      </c>
      <c r="M23" s="886">
        <v>13055.274611398963</v>
      </c>
      <c r="N23" s="887">
        <v>26887.73992429303</v>
      </c>
      <c r="O23" s="877"/>
    </row>
    <row r="24" spans="1:15" ht="18.75" customHeight="1">
      <c r="A24" s="889" t="s">
        <v>537</v>
      </c>
      <c r="B24" s="889" t="s">
        <v>50</v>
      </c>
      <c r="C24" s="884">
        <v>25.45276554087127</v>
      </c>
      <c r="D24" s="884">
        <v>1063.240332843857</v>
      </c>
      <c r="E24" s="884">
        <v>253.94028389623102</v>
      </c>
      <c r="F24" s="884">
        <v>1342.6333822809595</v>
      </c>
      <c r="G24" s="885">
        <v>14.694230769230769</v>
      </c>
      <c r="H24" s="885">
        <v>1.5717705551974956</v>
      </c>
      <c r="I24" s="885">
        <v>1.9412104857363146</v>
      </c>
      <c r="J24" s="885">
        <v>1.8904119577105358</v>
      </c>
      <c r="K24" s="886">
        <v>572469.1557692308</v>
      </c>
      <c r="L24" s="886">
        <v>13393.64575085167</v>
      </c>
      <c r="M24" s="886">
        <v>13542.767925983038</v>
      </c>
      <c r="N24" s="887">
        <v>24020.43798760481</v>
      </c>
      <c r="O24" s="877"/>
    </row>
    <row r="25" spans="1:15" ht="18.75" customHeight="1">
      <c r="A25" s="889" t="s">
        <v>538</v>
      </c>
      <c r="B25" s="889" t="s">
        <v>539</v>
      </c>
      <c r="C25" s="884">
        <v>23.61111111111111</v>
      </c>
      <c r="D25" s="884">
        <v>911.7283950617283</v>
      </c>
      <c r="E25" s="884">
        <v>237.962962962963</v>
      </c>
      <c r="F25" s="884">
        <v>1173.3024691358025</v>
      </c>
      <c r="G25" s="885">
        <v>15.052287581699346</v>
      </c>
      <c r="H25" s="885">
        <v>1.5908937034529451</v>
      </c>
      <c r="I25" s="885">
        <v>1.9001297016861218</v>
      </c>
      <c r="J25" s="885">
        <v>1.9245034854662633</v>
      </c>
      <c r="K25" s="886">
        <v>620158.1699346405</v>
      </c>
      <c r="L25" s="886">
        <v>15607.048070412999</v>
      </c>
      <c r="M25" s="886">
        <v>12227.95719844358</v>
      </c>
      <c r="N25" s="887">
        <v>27087.48520320926</v>
      </c>
      <c r="O25" s="877"/>
    </row>
    <row r="26" spans="1:15" ht="18.75" customHeight="1">
      <c r="A26" s="889" t="s">
        <v>540</v>
      </c>
      <c r="B26" s="889" t="s">
        <v>542</v>
      </c>
      <c r="C26" s="884">
        <v>26.01010101010101</v>
      </c>
      <c r="D26" s="884">
        <v>1001.010101010101</v>
      </c>
      <c r="E26" s="884">
        <v>267.67676767676767</v>
      </c>
      <c r="F26" s="884">
        <v>1294.6969696969697</v>
      </c>
      <c r="G26" s="885">
        <v>13.640776699029127</v>
      </c>
      <c r="H26" s="885">
        <v>1.584762865792129</v>
      </c>
      <c r="I26" s="885">
        <v>1.950943396226415</v>
      </c>
      <c r="J26" s="885">
        <v>1.9026721279500682</v>
      </c>
      <c r="K26" s="886">
        <v>500504.2718446602</v>
      </c>
      <c r="L26" s="886">
        <v>14951.768415741675</v>
      </c>
      <c r="M26" s="886">
        <v>12122.33962264151</v>
      </c>
      <c r="N26" s="887">
        <v>24121.402379559197</v>
      </c>
      <c r="O26" s="877"/>
    </row>
    <row r="27" spans="1:15" ht="18.75" customHeight="1">
      <c r="A27" s="889" t="s">
        <v>543</v>
      </c>
      <c r="B27" s="889" t="s">
        <v>544</v>
      </c>
      <c r="C27" s="884">
        <v>19.967532467532468</v>
      </c>
      <c r="D27" s="884">
        <v>962.2835497835498</v>
      </c>
      <c r="E27" s="884">
        <v>261.4718614718615</v>
      </c>
      <c r="F27" s="884">
        <v>1243.7229437229437</v>
      </c>
      <c r="G27" s="885">
        <v>13.252032520325203</v>
      </c>
      <c r="H27" s="885">
        <v>1.576561884946297</v>
      </c>
      <c r="I27" s="885">
        <v>1.8276076158940397</v>
      </c>
      <c r="J27" s="885">
        <v>1.8167855899756353</v>
      </c>
      <c r="K27" s="886">
        <v>565115.7181571815</v>
      </c>
      <c r="L27" s="886">
        <v>14714.813023674296</v>
      </c>
      <c r="M27" s="886">
        <v>12660.685016556292</v>
      </c>
      <c r="N27" s="887">
        <v>23119.459189001045</v>
      </c>
      <c r="O27" s="877"/>
    </row>
    <row r="28" spans="1:15" ht="18.75" customHeight="1">
      <c r="A28" s="889" t="s">
        <v>545</v>
      </c>
      <c r="B28" s="889" t="s">
        <v>547</v>
      </c>
      <c r="C28" s="884">
        <v>26.884920634920633</v>
      </c>
      <c r="D28" s="884">
        <v>886.1111111111111</v>
      </c>
      <c r="E28" s="884">
        <v>215.57539682539684</v>
      </c>
      <c r="F28" s="884">
        <v>1128.5714285714287</v>
      </c>
      <c r="G28" s="885">
        <v>13.302583025830259</v>
      </c>
      <c r="H28" s="885">
        <v>1.5540752351097178</v>
      </c>
      <c r="I28" s="885">
        <v>1.9930971007823286</v>
      </c>
      <c r="J28" s="885">
        <v>1.9178094233473981</v>
      </c>
      <c r="K28" s="886">
        <v>632371.1808118081</v>
      </c>
      <c r="L28" s="886">
        <v>16452.590685176892</v>
      </c>
      <c r="M28" s="886">
        <v>12835.310630464795</v>
      </c>
      <c r="N28" s="887">
        <v>30434.09458509142</v>
      </c>
      <c r="O28" s="877"/>
    </row>
    <row r="29" spans="1:15" ht="18.75" customHeight="1">
      <c r="A29" s="889" t="s">
        <v>548</v>
      </c>
      <c r="B29" s="889" t="s">
        <v>549</v>
      </c>
      <c r="C29" s="884">
        <v>21.258503401360542</v>
      </c>
      <c r="D29" s="884">
        <v>1066.3265306122448</v>
      </c>
      <c r="E29" s="884">
        <v>241.83673469387753</v>
      </c>
      <c r="F29" s="884">
        <v>1329.4217687074831</v>
      </c>
      <c r="G29" s="885">
        <v>14.068</v>
      </c>
      <c r="H29" s="885">
        <v>1.7062200956937799</v>
      </c>
      <c r="I29" s="885">
        <v>1.8934599156118144</v>
      </c>
      <c r="J29" s="885">
        <v>1.9379557374952028</v>
      </c>
      <c r="K29" s="886">
        <v>503674.94</v>
      </c>
      <c r="L29" s="886">
        <v>13703.358452950559</v>
      </c>
      <c r="M29" s="886">
        <v>13785.351617440225</v>
      </c>
      <c r="N29" s="887">
        <v>21553.306255596777</v>
      </c>
      <c r="O29" s="877"/>
    </row>
    <row r="30" spans="1:15" ht="18.75" customHeight="1">
      <c r="A30" s="889" t="s">
        <v>550</v>
      </c>
      <c r="B30" s="889" t="s">
        <v>551</v>
      </c>
      <c r="C30" s="884">
        <v>25.428194993412383</v>
      </c>
      <c r="D30" s="884">
        <v>923.9789196310935</v>
      </c>
      <c r="E30" s="884">
        <v>250</v>
      </c>
      <c r="F30" s="884">
        <v>1199.4071146245058</v>
      </c>
      <c r="G30" s="885">
        <v>13.803108808290155</v>
      </c>
      <c r="H30" s="885">
        <v>1.6229858833594752</v>
      </c>
      <c r="I30" s="885">
        <v>1.7444005270092227</v>
      </c>
      <c r="J30" s="885">
        <v>1.9065194705333113</v>
      </c>
      <c r="K30" s="886">
        <v>591882.7797927461</v>
      </c>
      <c r="L30" s="886">
        <v>15184.511621274776</v>
      </c>
      <c r="M30" s="886">
        <v>12891.29907773386</v>
      </c>
      <c r="N30" s="887">
        <v>26932.89355742297</v>
      </c>
      <c r="O30" s="877"/>
    </row>
    <row r="31" spans="1:15" ht="18.75" customHeight="1">
      <c r="A31" s="889" t="s">
        <v>552</v>
      </c>
      <c r="B31" s="889" t="s">
        <v>553</v>
      </c>
      <c r="C31" s="884">
        <v>21.221864951768488</v>
      </c>
      <c r="D31" s="884">
        <v>963.3440514469454</v>
      </c>
      <c r="E31" s="884">
        <v>262.8617363344051</v>
      </c>
      <c r="F31" s="884">
        <v>1247.427652733119</v>
      </c>
      <c r="G31" s="885">
        <v>15.083333333333334</v>
      </c>
      <c r="H31" s="885">
        <v>1.4846461949265688</v>
      </c>
      <c r="I31" s="885">
        <v>1.819571865443425</v>
      </c>
      <c r="J31" s="885">
        <v>1.7865704343343214</v>
      </c>
      <c r="K31" s="886">
        <v>524410</v>
      </c>
      <c r="L31" s="886">
        <v>12893.459612817089</v>
      </c>
      <c r="M31" s="886">
        <v>11958.428134556574</v>
      </c>
      <c r="N31" s="887">
        <v>21398.602912746486</v>
      </c>
      <c r="O31" s="877"/>
    </row>
    <row r="32" spans="1:15" ht="18.75" customHeight="1">
      <c r="A32" s="889" t="s">
        <v>554</v>
      </c>
      <c r="B32" s="889" t="s">
        <v>555</v>
      </c>
      <c r="C32" s="884">
        <v>19.98320738874895</v>
      </c>
      <c r="D32" s="884">
        <v>931.5701091519732</v>
      </c>
      <c r="E32" s="884">
        <v>222.50209907640638</v>
      </c>
      <c r="F32" s="884">
        <v>1174.0554156171286</v>
      </c>
      <c r="G32" s="885">
        <v>12.8109243697479</v>
      </c>
      <c r="H32" s="885">
        <v>1.5570977917981073</v>
      </c>
      <c r="I32" s="885">
        <v>1.869811320754717</v>
      </c>
      <c r="J32" s="885">
        <v>1.807909604519774</v>
      </c>
      <c r="K32" s="886">
        <v>647168.6134453781</v>
      </c>
      <c r="L32" s="886">
        <v>15285.2180261379</v>
      </c>
      <c r="M32" s="886">
        <v>12463.396226415094</v>
      </c>
      <c r="N32" s="887">
        <v>25505.515554602018</v>
      </c>
      <c r="O32" s="877"/>
    </row>
    <row r="33" spans="1:15" ht="18.75" customHeight="1">
      <c r="A33" s="889" t="s">
        <v>556</v>
      </c>
      <c r="B33" s="889" t="s">
        <v>557</v>
      </c>
      <c r="C33" s="884">
        <v>26.61290322580645</v>
      </c>
      <c r="D33" s="884">
        <v>950.6720430107526</v>
      </c>
      <c r="E33" s="884">
        <v>241.93548387096774</v>
      </c>
      <c r="F33" s="884">
        <v>1219.220430107527</v>
      </c>
      <c r="G33" s="885">
        <v>13.202020202020202</v>
      </c>
      <c r="H33" s="885">
        <v>1.472642443093454</v>
      </c>
      <c r="I33" s="885">
        <v>1.6883333333333332</v>
      </c>
      <c r="J33" s="885">
        <v>1.7714695182449565</v>
      </c>
      <c r="K33" s="886">
        <v>592352.6767676767</v>
      </c>
      <c r="L33" s="886">
        <v>14220.750742259295</v>
      </c>
      <c r="M33" s="886">
        <v>12635.2</v>
      </c>
      <c r="N33" s="887">
        <v>26525.472384522105</v>
      </c>
      <c r="O33" s="877"/>
    </row>
    <row r="34" spans="1:15" ht="18.75" customHeight="1">
      <c r="A34" s="889" t="s">
        <v>558</v>
      </c>
      <c r="B34" s="889" t="s">
        <v>304</v>
      </c>
      <c r="C34" s="884">
        <v>18.778280542986426</v>
      </c>
      <c r="D34" s="884">
        <v>868.3257918552035</v>
      </c>
      <c r="E34" s="884">
        <v>252.71493212669682</v>
      </c>
      <c r="F34" s="884">
        <v>1139.8190045248869</v>
      </c>
      <c r="G34" s="885">
        <v>12.590361445783133</v>
      </c>
      <c r="H34" s="885">
        <v>1.556539864512767</v>
      </c>
      <c r="I34" s="885">
        <v>1.7170993733213966</v>
      </c>
      <c r="J34" s="885">
        <v>1.7739182215164748</v>
      </c>
      <c r="K34" s="886">
        <v>528045.1807228916</v>
      </c>
      <c r="L34" s="886">
        <v>17845.521104742053</v>
      </c>
      <c r="M34" s="886">
        <v>12341.298119964189</v>
      </c>
      <c r="N34" s="887">
        <v>25030.585549821357</v>
      </c>
      <c r="O34" s="877"/>
    </row>
    <row r="35" spans="1:15" ht="18.75" customHeight="1">
      <c r="A35" s="889" t="s">
        <v>559</v>
      </c>
      <c r="B35" s="889" t="s">
        <v>789</v>
      </c>
      <c r="C35" s="884">
        <v>19.729206963249517</v>
      </c>
      <c r="D35" s="884">
        <v>1011.605415860735</v>
      </c>
      <c r="E35" s="884">
        <v>236.17021276595747</v>
      </c>
      <c r="F35" s="884">
        <v>1267.504835589942</v>
      </c>
      <c r="G35" s="885">
        <v>13.441176470588236</v>
      </c>
      <c r="H35" s="885">
        <v>1.6210325047801146</v>
      </c>
      <c r="I35" s="885">
        <v>1.9344799344799344</v>
      </c>
      <c r="J35" s="885">
        <v>1.8634213337402716</v>
      </c>
      <c r="K35" s="886">
        <v>465172.8431372549</v>
      </c>
      <c r="L35" s="886">
        <v>14650.789674952199</v>
      </c>
      <c r="M35" s="886">
        <v>13594.823914823915</v>
      </c>
      <c r="N35" s="887">
        <v>21466.586296352816</v>
      </c>
      <c r="O35" s="877"/>
    </row>
    <row r="36" spans="1:15" ht="18.75" customHeight="1">
      <c r="A36" s="889" t="s">
        <v>562</v>
      </c>
      <c r="B36" s="889" t="s">
        <v>790</v>
      </c>
      <c r="C36" s="884">
        <v>19.850187265917604</v>
      </c>
      <c r="D36" s="884">
        <v>934.4569288389513</v>
      </c>
      <c r="E36" s="884">
        <v>155.0561797752809</v>
      </c>
      <c r="F36" s="884">
        <v>1109.3632958801497</v>
      </c>
      <c r="G36" s="885">
        <v>22.07547169811321</v>
      </c>
      <c r="H36" s="885">
        <v>1.6256513026052104</v>
      </c>
      <c r="I36" s="885">
        <v>2.4106280193236715</v>
      </c>
      <c r="J36" s="885">
        <v>2.101282916948008</v>
      </c>
      <c r="K36" s="886">
        <v>448054.1509433962</v>
      </c>
      <c r="L36" s="886">
        <v>19049.486973947896</v>
      </c>
      <c r="M36" s="886">
        <v>16358.864734299517</v>
      </c>
      <c r="N36" s="887">
        <v>26349.733288318705</v>
      </c>
      <c r="O36" s="877"/>
    </row>
    <row r="37" spans="1:15" ht="18.75" customHeight="1">
      <c r="A37" s="889" t="s">
        <v>565</v>
      </c>
      <c r="B37" s="889" t="s">
        <v>566</v>
      </c>
      <c r="C37" s="884">
        <v>27.631578947368425</v>
      </c>
      <c r="D37" s="884">
        <v>1038.377192982456</v>
      </c>
      <c r="E37" s="884">
        <v>244.73684210526315</v>
      </c>
      <c r="F37" s="884">
        <v>1310.7456140350878</v>
      </c>
      <c r="G37" s="885">
        <v>11.063492063492063</v>
      </c>
      <c r="H37" s="885">
        <v>1.7907074973600845</v>
      </c>
      <c r="I37" s="885">
        <v>1.9363799283154122</v>
      </c>
      <c r="J37" s="885">
        <v>2.01338464112431</v>
      </c>
      <c r="K37" s="886">
        <v>561326.6825396825</v>
      </c>
      <c r="L37" s="886">
        <v>20459.89313621964</v>
      </c>
      <c r="M37" s="886">
        <v>13792.066308243728</v>
      </c>
      <c r="N37" s="887">
        <v>30616.814790028442</v>
      </c>
      <c r="O37" s="877"/>
    </row>
    <row r="38" spans="1:15" ht="18.75" customHeight="1">
      <c r="A38" s="889" t="s">
        <v>567</v>
      </c>
      <c r="B38" s="889" t="s">
        <v>568</v>
      </c>
      <c r="C38" s="884">
        <v>27.816901408450708</v>
      </c>
      <c r="D38" s="884">
        <v>931.6901408450703</v>
      </c>
      <c r="E38" s="884">
        <v>197.88732394366198</v>
      </c>
      <c r="F38" s="884">
        <v>1157.394366197183</v>
      </c>
      <c r="G38" s="885">
        <v>14.784810126582279</v>
      </c>
      <c r="H38" s="885">
        <v>1.7275132275132274</v>
      </c>
      <c r="I38" s="885">
        <v>2.176156583629893</v>
      </c>
      <c r="J38" s="885">
        <v>2.1180407666565255</v>
      </c>
      <c r="K38" s="886">
        <v>429367.43037974683</v>
      </c>
      <c r="L38" s="886">
        <v>20047.88737717309</v>
      </c>
      <c r="M38" s="886">
        <v>14890.85409252669</v>
      </c>
      <c r="N38" s="887">
        <v>29003.771524186188</v>
      </c>
      <c r="O38" s="877"/>
    </row>
    <row r="39" spans="1:15" ht="18.75" customHeight="1">
      <c r="A39" s="889" t="s">
        <v>569</v>
      </c>
      <c r="B39" s="889" t="s">
        <v>570</v>
      </c>
      <c r="C39" s="884">
        <v>22.772277227722775</v>
      </c>
      <c r="D39" s="884">
        <v>1066.8316831683167</v>
      </c>
      <c r="E39" s="884">
        <v>224.25742574257427</v>
      </c>
      <c r="F39" s="884">
        <v>1313.8613861386139</v>
      </c>
      <c r="G39" s="885">
        <v>13.652173913043478</v>
      </c>
      <c r="H39" s="885">
        <v>1.54292343387471</v>
      </c>
      <c r="I39" s="885">
        <v>2.0022075055187636</v>
      </c>
      <c r="J39" s="885">
        <v>1.8311981914091937</v>
      </c>
      <c r="K39" s="886">
        <v>587519.5652173914</v>
      </c>
      <c r="L39" s="886">
        <v>10399.980974477958</v>
      </c>
      <c r="M39" s="886">
        <v>13808.543046357616</v>
      </c>
      <c r="N39" s="887">
        <v>20984.60022607385</v>
      </c>
      <c r="O39" s="877"/>
    </row>
    <row r="40" spans="1:15" ht="18.75" customHeight="1">
      <c r="A40" s="889" t="s">
        <v>571</v>
      </c>
      <c r="B40" s="889" t="s">
        <v>572</v>
      </c>
      <c r="C40" s="884">
        <v>26.033057851239672</v>
      </c>
      <c r="D40" s="884">
        <v>990.9090909090909</v>
      </c>
      <c r="E40" s="884">
        <v>238.4297520661157</v>
      </c>
      <c r="F40" s="884">
        <v>1255.371900826446</v>
      </c>
      <c r="G40" s="885">
        <v>18.126984126984127</v>
      </c>
      <c r="H40" s="885">
        <v>1.5095913261050875</v>
      </c>
      <c r="I40" s="885">
        <v>1.6880415944540728</v>
      </c>
      <c r="J40" s="885">
        <v>1.8880842659644503</v>
      </c>
      <c r="K40" s="886">
        <v>623383.9682539683</v>
      </c>
      <c r="L40" s="886">
        <v>12624.007506255213</v>
      </c>
      <c r="M40" s="886">
        <v>12464.71403812825</v>
      </c>
      <c r="N40" s="887">
        <v>25259.282422646476</v>
      </c>
      <c r="O40" s="877"/>
    </row>
    <row r="41" spans="1:15" ht="18.75" customHeight="1">
      <c r="A41" s="889" t="s">
        <v>573</v>
      </c>
      <c r="B41" s="889" t="s">
        <v>791</v>
      </c>
      <c r="C41" s="884">
        <v>18.96551724137931</v>
      </c>
      <c r="D41" s="884">
        <v>1066.0919540229886</v>
      </c>
      <c r="E41" s="884">
        <v>171.26436781609195</v>
      </c>
      <c r="F41" s="884">
        <v>1256.3218390804598</v>
      </c>
      <c r="G41" s="885">
        <v>14.303030303030303</v>
      </c>
      <c r="H41" s="885">
        <v>1.4420485175202156</v>
      </c>
      <c r="I41" s="885">
        <v>2.0939597315436242</v>
      </c>
      <c r="J41" s="885">
        <v>1.7250686184812443</v>
      </c>
      <c r="K41" s="886">
        <v>532844.5454545454</v>
      </c>
      <c r="L41" s="886">
        <v>10129.035040431267</v>
      </c>
      <c r="M41" s="886">
        <v>16299.395973154362</v>
      </c>
      <c r="N41" s="887">
        <v>18861.139066788655</v>
      </c>
      <c r="O41" s="877"/>
    </row>
    <row r="42" spans="1:15" ht="18.75" customHeight="1">
      <c r="A42" s="889" t="s">
        <v>575</v>
      </c>
      <c r="B42" s="889" t="s">
        <v>576</v>
      </c>
      <c r="C42" s="884">
        <v>28.901734104046245</v>
      </c>
      <c r="D42" s="884">
        <v>960.6936416184972</v>
      </c>
      <c r="E42" s="884">
        <v>167.91907514450867</v>
      </c>
      <c r="F42" s="884">
        <v>1157.5144508670521</v>
      </c>
      <c r="G42" s="885">
        <v>15.97</v>
      </c>
      <c r="H42" s="885">
        <v>1.5354993983152827</v>
      </c>
      <c r="I42" s="885">
        <v>1.9036144578313252</v>
      </c>
      <c r="J42" s="885">
        <v>1.9493133583021223</v>
      </c>
      <c r="K42" s="886">
        <v>448942.4</v>
      </c>
      <c r="L42" s="886">
        <v>21334.052346570395</v>
      </c>
      <c r="M42" s="886">
        <v>13264.974182444063</v>
      </c>
      <c r="N42" s="887">
        <v>30840.34456928839</v>
      </c>
      <c r="O42" s="877"/>
    </row>
    <row r="43" spans="1:15" ht="18.75" customHeight="1">
      <c r="A43" s="889" t="s">
        <v>577</v>
      </c>
      <c r="B43" s="889" t="s">
        <v>792</v>
      </c>
      <c r="C43" s="884">
        <v>27.206645898234683</v>
      </c>
      <c r="D43" s="884">
        <v>895.8463136033229</v>
      </c>
      <c r="E43" s="884">
        <v>215.05711318795431</v>
      </c>
      <c r="F43" s="884">
        <v>1138.110072689512</v>
      </c>
      <c r="G43" s="885">
        <v>14.442748091603054</v>
      </c>
      <c r="H43" s="885">
        <v>1.7228468760867046</v>
      </c>
      <c r="I43" s="885">
        <v>2.0820859488169967</v>
      </c>
      <c r="J43" s="885">
        <v>2.0947992700729925</v>
      </c>
      <c r="K43" s="886">
        <v>503883.09160305344</v>
      </c>
      <c r="L43" s="886">
        <v>15117.298017850933</v>
      </c>
      <c r="M43" s="886">
        <v>13057.083534524385</v>
      </c>
      <c r="N43" s="887">
        <v>26412</v>
      </c>
      <c r="O43" s="877"/>
    </row>
    <row r="44" spans="1:15" ht="18.75" customHeight="1">
      <c r="A44" s="889" t="s">
        <v>580</v>
      </c>
      <c r="B44" s="889" t="s">
        <v>581</v>
      </c>
      <c r="C44" s="884">
        <v>30.681818181818183</v>
      </c>
      <c r="D44" s="884">
        <v>935.6060606060605</v>
      </c>
      <c r="E44" s="884">
        <v>159.84848484848484</v>
      </c>
      <c r="F44" s="884">
        <v>1126.1363636363637</v>
      </c>
      <c r="G44" s="885">
        <v>18.765432098765434</v>
      </c>
      <c r="H44" s="885">
        <v>1.6368421052631579</v>
      </c>
      <c r="I44" s="885">
        <v>2.1587677725118484</v>
      </c>
      <c r="J44" s="885">
        <v>2.177598385469223</v>
      </c>
      <c r="K44" s="886">
        <v>551253.3333333334</v>
      </c>
      <c r="L44" s="886">
        <v>17893.72874493927</v>
      </c>
      <c r="M44" s="886">
        <v>21018.933649289098</v>
      </c>
      <c r="N44" s="887">
        <v>32868.8261015809</v>
      </c>
      <c r="O44" s="877"/>
    </row>
    <row r="45" spans="1:15" ht="18.75" customHeight="1">
      <c r="A45" s="889" t="s">
        <v>582</v>
      </c>
      <c r="B45" s="889" t="s">
        <v>584</v>
      </c>
      <c r="C45" s="884">
        <v>34.090909090909086</v>
      </c>
      <c r="D45" s="884">
        <v>860.0649350649351</v>
      </c>
      <c r="E45" s="884">
        <v>222.40259740259742</v>
      </c>
      <c r="F45" s="884">
        <v>1116.5584415584415</v>
      </c>
      <c r="G45" s="885">
        <v>14.685714285714285</v>
      </c>
      <c r="H45" s="885">
        <v>1.5711589278973197</v>
      </c>
      <c r="I45" s="885">
        <v>1.802919708029197</v>
      </c>
      <c r="J45" s="885">
        <v>2.0177377144518753</v>
      </c>
      <c r="K45" s="886">
        <v>514030.4761904762</v>
      </c>
      <c r="L45" s="886">
        <v>15216.436391090978</v>
      </c>
      <c r="M45" s="886">
        <v>12975.021897810218</v>
      </c>
      <c r="N45" s="887">
        <v>29999.834254143647</v>
      </c>
      <c r="O45" s="877"/>
    </row>
    <row r="46" spans="1:15" ht="18.75" customHeight="1">
      <c r="A46" s="889" t="s">
        <v>585</v>
      </c>
      <c r="B46" s="889" t="s">
        <v>793</v>
      </c>
      <c r="C46" s="884">
        <v>22.22222222222222</v>
      </c>
      <c r="D46" s="884">
        <v>956.8306010928962</v>
      </c>
      <c r="E46" s="884">
        <v>165.39162112932604</v>
      </c>
      <c r="F46" s="884">
        <v>1144.4444444444446</v>
      </c>
      <c r="G46" s="885">
        <v>12.663934426229508</v>
      </c>
      <c r="H46" s="885">
        <v>1.6908433276223112</v>
      </c>
      <c r="I46" s="885">
        <v>2.199339207048458</v>
      </c>
      <c r="J46" s="885">
        <v>1.9773993315295242</v>
      </c>
      <c r="K46" s="886">
        <v>607631.475409836</v>
      </c>
      <c r="L46" s="886">
        <v>15477.043594136683</v>
      </c>
      <c r="M46" s="886">
        <v>16605.473568281937</v>
      </c>
      <c r="N46" s="887">
        <v>27138.265159955434</v>
      </c>
      <c r="O46" s="877"/>
    </row>
    <row r="47" spans="1:15" ht="18.75" customHeight="1">
      <c r="A47" s="889" t="s">
        <v>588</v>
      </c>
      <c r="B47" s="889" t="s">
        <v>794</v>
      </c>
      <c r="C47" s="884">
        <v>29.81132075471698</v>
      </c>
      <c r="D47" s="884">
        <v>860</v>
      </c>
      <c r="E47" s="884">
        <v>227.9245283018868</v>
      </c>
      <c r="F47" s="884">
        <v>1117.7358490566037</v>
      </c>
      <c r="G47" s="885">
        <v>13.784810126582279</v>
      </c>
      <c r="H47" s="885">
        <v>1.4212373848179025</v>
      </c>
      <c r="I47" s="885">
        <v>1.8410596026490067</v>
      </c>
      <c r="J47" s="885">
        <v>1.8365968939905468</v>
      </c>
      <c r="K47" s="886">
        <v>654692.2784810127</v>
      </c>
      <c r="L47" s="886">
        <v>16111.53137340939</v>
      </c>
      <c r="M47" s="886">
        <v>13698.609271523179</v>
      </c>
      <c r="N47" s="887">
        <v>32651.191762322756</v>
      </c>
      <c r="O47" s="877"/>
    </row>
    <row r="48" spans="1:15" ht="18.75" customHeight="1">
      <c r="A48" s="889" t="s">
        <v>590</v>
      </c>
      <c r="B48" s="889" t="s">
        <v>795</v>
      </c>
      <c r="C48" s="884">
        <v>17.99163179916318</v>
      </c>
      <c r="D48" s="884">
        <v>912.5523012552302</v>
      </c>
      <c r="E48" s="884">
        <v>192.0502092050209</v>
      </c>
      <c r="F48" s="884">
        <v>1122.5941422594142</v>
      </c>
      <c r="G48" s="885">
        <v>11.162790697674419</v>
      </c>
      <c r="H48" s="885">
        <v>1.4397065566254013</v>
      </c>
      <c r="I48" s="885">
        <v>1.9891067538126361</v>
      </c>
      <c r="J48" s="885">
        <v>1.6895266492732017</v>
      </c>
      <c r="K48" s="886">
        <v>502803.25581395347</v>
      </c>
      <c r="L48" s="886">
        <v>15854.690508940852</v>
      </c>
      <c r="M48" s="886">
        <v>13192.374727668845</v>
      </c>
      <c r="N48" s="887">
        <v>23203.473723443905</v>
      </c>
      <c r="O48" s="877"/>
    </row>
    <row r="49" spans="1:15" ht="18.75" customHeight="1">
      <c r="A49" s="889" t="s">
        <v>593</v>
      </c>
      <c r="B49" s="889" t="s">
        <v>796</v>
      </c>
      <c r="C49" s="884">
        <v>46.83195592286501</v>
      </c>
      <c r="D49" s="884">
        <v>949.0358126721762</v>
      </c>
      <c r="E49" s="884">
        <v>165.28925619834712</v>
      </c>
      <c r="F49" s="884">
        <v>1161.1570247933882</v>
      </c>
      <c r="G49" s="885">
        <v>19.96470588235294</v>
      </c>
      <c r="H49" s="885">
        <v>1.490566037735849</v>
      </c>
      <c r="I49" s="885">
        <v>1.765</v>
      </c>
      <c r="J49" s="885">
        <v>2.2747330960854093</v>
      </c>
      <c r="K49" s="886">
        <v>490815.70588235295</v>
      </c>
      <c r="L49" s="886">
        <v>21112.487663280117</v>
      </c>
      <c r="M49" s="886">
        <v>13007.733333333334</v>
      </c>
      <c r="N49" s="887">
        <v>38902.92526690391</v>
      </c>
      <c r="O49" s="877"/>
    </row>
    <row r="50" spans="1:15" ht="18.75" customHeight="1">
      <c r="A50" s="889" t="s">
        <v>595</v>
      </c>
      <c r="B50" s="889" t="s">
        <v>797</v>
      </c>
      <c r="C50" s="884">
        <v>24.193548387096776</v>
      </c>
      <c r="D50" s="884">
        <v>928.763440860215</v>
      </c>
      <c r="E50" s="884">
        <v>180.10752688172042</v>
      </c>
      <c r="F50" s="884">
        <v>1133.0645161290322</v>
      </c>
      <c r="G50" s="885">
        <v>16.133333333333333</v>
      </c>
      <c r="H50" s="885">
        <v>1.5351664254703328</v>
      </c>
      <c r="I50" s="885">
        <v>1.8686567164179104</v>
      </c>
      <c r="J50" s="885">
        <v>1.8998813760379596</v>
      </c>
      <c r="K50" s="886">
        <v>582015.5555555555</v>
      </c>
      <c r="L50" s="886">
        <v>17482.706222865414</v>
      </c>
      <c r="M50" s="886">
        <v>13496.119402985074</v>
      </c>
      <c r="N50" s="887">
        <v>28903.096085409252</v>
      </c>
      <c r="O50" s="877"/>
    </row>
    <row r="51" spans="1:15" ht="18.75" customHeight="1">
      <c r="A51" s="889" t="s">
        <v>597</v>
      </c>
      <c r="B51" s="889" t="s">
        <v>798</v>
      </c>
      <c r="C51" s="884">
        <v>27.150837988826815</v>
      </c>
      <c r="D51" s="884">
        <v>1049.2737430167597</v>
      </c>
      <c r="E51" s="884">
        <v>220.11173184357543</v>
      </c>
      <c r="F51" s="884">
        <v>1296.5363128491622</v>
      </c>
      <c r="G51" s="885">
        <v>12.650205761316872</v>
      </c>
      <c r="H51" s="885">
        <v>1.6203812160579278</v>
      </c>
      <c r="I51" s="885">
        <v>2.0614213197969544</v>
      </c>
      <c r="J51" s="885">
        <v>1.926232333678042</v>
      </c>
      <c r="K51" s="886">
        <v>500690.2057613169</v>
      </c>
      <c r="L51" s="886">
        <v>17807.340006389095</v>
      </c>
      <c r="M51" s="886">
        <v>16377.345177664974</v>
      </c>
      <c r="N51" s="887">
        <v>27676.647707687003</v>
      </c>
      <c r="O51" s="877"/>
    </row>
    <row r="52" spans="1:15" ht="18.75" customHeight="1">
      <c r="A52" s="889" t="s">
        <v>599</v>
      </c>
      <c r="B52" s="889" t="s">
        <v>799</v>
      </c>
      <c r="C52" s="884">
        <v>18.32191780821918</v>
      </c>
      <c r="D52" s="884">
        <v>938.3561643835616</v>
      </c>
      <c r="E52" s="884">
        <v>287.8424657534247</v>
      </c>
      <c r="F52" s="884">
        <v>1244.5205479452054</v>
      </c>
      <c r="G52" s="885">
        <v>12.841121495327103</v>
      </c>
      <c r="H52" s="885">
        <v>1.708941605839416</v>
      </c>
      <c r="I52" s="885">
        <v>1.6097560975609757</v>
      </c>
      <c r="J52" s="885">
        <v>1.8498899284534949</v>
      </c>
      <c r="K52" s="886">
        <v>567893.0373831776</v>
      </c>
      <c r="L52" s="886">
        <v>16733.545620437955</v>
      </c>
      <c r="M52" s="886">
        <v>10563.057703747769</v>
      </c>
      <c r="N52" s="887">
        <v>23420.595074298293</v>
      </c>
      <c r="O52" s="877"/>
    </row>
    <row r="53" spans="1:15" ht="18.75" customHeight="1">
      <c r="A53" s="889" t="s">
        <v>601</v>
      </c>
      <c r="B53" s="889" t="s">
        <v>800</v>
      </c>
      <c r="C53" s="884">
        <v>28.825622775800714</v>
      </c>
      <c r="D53" s="884">
        <v>909.2526690391459</v>
      </c>
      <c r="E53" s="884">
        <v>194.12811387900354</v>
      </c>
      <c r="F53" s="884">
        <v>1132.20640569395</v>
      </c>
      <c r="G53" s="885">
        <v>13.623456790123457</v>
      </c>
      <c r="H53" s="885">
        <v>1.5561643835616439</v>
      </c>
      <c r="I53" s="885">
        <v>2.0971585701191566</v>
      </c>
      <c r="J53" s="885">
        <v>1.956152758132956</v>
      </c>
      <c r="K53" s="886">
        <v>532064.5679012346</v>
      </c>
      <c r="L53" s="886">
        <v>17667.009784735812</v>
      </c>
      <c r="M53" s="886">
        <v>15389.074243813016</v>
      </c>
      <c r="N53" s="887">
        <v>30372.836712242653</v>
      </c>
      <c r="O53" s="877"/>
    </row>
    <row r="54" spans="1:15" ht="18.75" customHeight="1">
      <c r="A54" s="889" t="s">
        <v>603</v>
      </c>
      <c r="B54" s="889" t="s">
        <v>801</v>
      </c>
      <c r="C54" s="884">
        <v>21.070234113712374</v>
      </c>
      <c r="D54" s="884">
        <v>948.1605351170568</v>
      </c>
      <c r="E54" s="884">
        <v>198.82943143812707</v>
      </c>
      <c r="F54" s="884">
        <v>1168.0602006688962</v>
      </c>
      <c r="G54" s="885">
        <v>14.428571428571429</v>
      </c>
      <c r="H54" s="885">
        <v>1.6839506172839507</v>
      </c>
      <c r="I54" s="885">
        <v>1.9941126997476872</v>
      </c>
      <c r="J54" s="885">
        <v>1.9666428060128847</v>
      </c>
      <c r="K54" s="886">
        <v>571326.5079365079</v>
      </c>
      <c r="L54" s="886">
        <v>17508.73368606702</v>
      </c>
      <c r="M54" s="886">
        <v>12932.851135407906</v>
      </c>
      <c r="N54" s="887">
        <v>26719.94559770938</v>
      </c>
      <c r="O54" s="877"/>
    </row>
    <row r="55" spans="1:15" ht="18.75" customHeight="1">
      <c r="A55" s="889" t="s">
        <v>605</v>
      </c>
      <c r="B55" s="889" t="s">
        <v>802</v>
      </c>
      <c r="C55" s="884">
        <v>21.41036533559898</v>
      </c>
      <c r="D55" s="884">
        <v>893.2030586236193</v>
      </c>
      <c r="E55" s="884">
        <v>171.9626168224299</v>
      </c>
      <c r="F55" s="884">
        <v>1086.5760407816483</v>
      </c>
      <c r="G55" s="885">
        <v>13.944444444444445</v>
      </c>
      <c r="H55" s="885">
        <v>1.576619423570817</v>
      </c>
      <c r="I55" s="885">
        <v>1.9614624505928853</v>
      </c>
      <c r="J55" s="885">
        <v>1.8812260536398469</v>
      </c>
      <c r="K55" s="886">
        <v>541759.4761904762</v>
      </c>
      <c r="L55" s="886">
        <v>16979.49300865595</v>
      </c>
      <c r="M55" s="886">
        <v>15281.91699604743</v>
      </c>
      <c r="N55" s="887">
        <v>27051.325201344906</v>
      </c>
      <c r="O55" s="877"/>
    </row>
    <row r="56" spans="1:15" ht="18.75" customHeight="1">
      <c r="A56" s="889" t="s">
        <v>706</v>
      </c>
      <c r="B56" s="889" t="s">
        <v>70</v>
      </c>
      <c r="C56" s="884"/>
      <c r="D56" s="884"/>
      <c r="E56" s="884"/>
      <c r="F56" s="884"/>
      <c r="G56" s="885"/>
      <c r="H56" s="885"/>
      <c r="I56" s="885"/>
      <c r="J56" s="885"/>
      <c r="K56" s="886"/>
      <c r="L56" s="886"/>
      <c r="M56" s="886"/>
      <c r="N56" s="887"/>
      <c r="O56" s="877"/>
    </row>
    <row r="57" spans="1:15" ht="18.75" customHeight="1">
      <c r="A57" s="889" t="s">
        <v>708</v>
      </c>
      <c r="B57" s="889" t="s">
        <v>74</v>
      </c>
      <c r="C57" s="884"/>
      <c r="D57" s="884"/>
      <c r="E57" s="884"/>
      <c r="F57" s="884"/>
      <c r="G57" s="885"/>
      <c r="H57" s="885"/>
      <c r="I57" s="885"/>
      <c r="J57" s="885"/>
      <c r="K57" s="886"/>
      <c r="L57" s="886"/>
      <c r="M57" s="886"/>
      <c r="N57" s="887"/>
      <c r="O57" s="877"/>
    </row>
    <row r="58" spans="1:15" ht="18.75" customHeight="1">
      <c r="A58" s="889" t="s">
        <v>709</v>
      </c>
      <c r="B58" s="889" t="s">
        <v>758</v>
      </c>
      <c r="C58" s="884"/>
      <c r="D58" s="884"/>
      <c r="E58" s="884"/>
      <c r="F58" s="884"/>
      <c r="G58" s="885"/>
      <c r="H58" s="885"/>
      <c r="I58" s="885"/>
      <c r="J58" s="885"/>
      <c r="K58" s="886"/>
      <c r="L58" s="886"/>
      <c r="M58" s="886"/>
      <c r="N58" s="887"/>
      <c r="O58" s="877"/>
    </row>
    <row r="59" spans="1:15" ht="18.75" customHeight="1">
      <c r="A59" s="889" t="s">
        <v>710</v>
      </c>
      <c r="B59" s="889" t="s">
        <v>81</v>
      </c>
      <c r="C59" s="884"/>
      <c r="D59" s="884"/>
      <c r="E59" s="884"/>
      <c r="F59" s="884"/>
      <c r="G59" s="885"/>
      <c r="H59" s="885"/>
      <c r="I59" s="885"/>
      <c r="J59" s="885"/>
      <c r="K59" s="886"/>
      <c r="L59" s="886"/>
      <c r="M59" s="886"/>
      <c r="N59" s="887"/>
      <c r="O59" s="877"/>
    </row>
    <row r="60" spans="1:15" ht="18.75" customHeight="1">
      <c r="A60" s="889" t="s">
        <v>711</v>
      </c>
      <c r="B60" s="889" t="s">
        <v>757</v>
      </c>
      <c r="C60" s="884"/>
      <c r="D60" s="884"/>
      <c r="E60" s="884"/>
      <c r="F60" s="884"/>
      <c r="G60" s="885"/>
      <c r="H60" s="885"/>
      <c r="I60" s="885"/>
      <c r="J60" s="885"/>
      <c r="K60" s="886"/>
      <c r="L60" s="886"/>
      <c r="M60" s="886"/>
      <c r="N60" s="887"/>
      <c r="O60" s="877"/>
    </row>
    <row r="61" spans="1:15" ht="18.75" customHeight="1">
      <c r="A61" s="889" t="s">
        <v>712</v>
      </c>
      <c r="B61" s="889" t="s">
        <v>87</v>
      </c>
      <c r="C61" s="884"/>
      <c r="D61" s="884"/>
      <c r="E61" s="884"/>
      <c r="F61" s="884"/>
      <c r="G61" s="885"/>
      <c r="H61" s="891"/>
      <c r="I61" s="885"/>
      <c r="J61" s="885"/>
      <c r="K61" s="886"/>
      <c r="L61" s="886"/>
      <c r="M61" s="886"/>
      <c r="N61" s="887"/>
      <c r="O61" s="877"/>
    </row>
    <row r="62" spans="1:15" ht="18.75" customHeight="1">
      <c r="A62" s="878" t="s">
        <v>713</v>
      </c>
      <c r="B62" s="878" t="s">
        <v>88</v>
      </c>
      <c r="C62" s="892"/>
      <c r="D62" s="892"/>
      <c r="E62" s="892"/>
      <c r="F62" s="893"/>
      <c r="G62" s="894"/>
      <c r="H62" s="895"/>
      <c r="I62" s="894"/>
      <c r="J62" s="894"/>
      <c r="K62" s="896"/>
      <c r="L62" s="896"/>
      <c r="M62" s="896"/>
      <c r="N62" s="897"/>
      <c r="O62" s="877"/>
    </row>
    <row r="63" spans="1:14" ht="16.5" customHeight="1">
      <c r="A63" s="898"/>
      <c r="B63" s="898"/>
      <c r="C63" s="899"/>
      <c r="D63" s="899"/>
      <c r="E63" s="899"/>
      <c r="F63" s="899"/>
      <c r="G63" s="900"/>
      <c r="H63" s="900"/>
      <c r="I63" s="900"/>
      <c r="J63" s="900"/>
      <c r="K63" s="901"/>
      <c r="L63" s="901"/>
      <c r="M63" s="901"/>
      <c r="N63" s="901"/>
    </row>
  </sheetData>
  <sheetProtection/>
  <printOptions horizontalCentered="1"/>
  <pageMargins left="0.15748031496062992" right="0.15748031496062992" top="0.3937007874015748" bottom="0.2755905511811024" header="0.15748031496062992" footer="0.1968503937007874"/>
  <pageSetup blackAndWhite="1" firstPageNumber="72" useFirstPageNumber="1" horizontalDpi="300" verticalDpi="300" orientation="portrait" pageOrder="overThenDown" paperSize="9" scale="70" r:id="rId1"/>
  <headerFooter alignWithMargins="0">
    <oddFooter>&amp;C&amp;A</oddFooter>
  </headerFooter>
</worksheet>
</file>

<file path=xl/worksheets/sheet11.xml><?xml version="1.0" encoding="utf-8"?>
<worksheet xmlns="http://schemas.openxmlformats.org/spreadsheetml/2006/main" xmlns:r="http://schemas.openxmlformats.org/officeDocument/2006/relationships">
  <sheetPr>
    <tabColor theme="0"/>
  </sheetPr>
  <dimension ref="A1:O63"/>
  <sheetViews>
    <sheetView view="pageBreakPreview" zoomScaleSheetLayoutView="100" zoomScalePageLayoutView="0" workbookViewId="0" topLeftCell="A1">
      <selection activeCell="K9" sqref="K9"/>
    </sheetView>
  </sheetViews>
  <sheetFormatPr defaultColWidth="16.75390625" defaultRowHeight="12.75"/>
  <cols>
    <col min="1" max="1" width="7.125" style="866" customWidth="1"/>
    <col min="2" max="2" width="15.125" style="866" customWidth="1"/>
    <col min="3" max="5" width="12.00390625" style="866" customWidth="1"/>
    <col min="6" max="6" width="13.875" style="866" customWidth="1"/>
    <col min="7" max="7" width="8.75390625" style="866" customWidth="1"/>
    <col min="8" max="8" width="8.875" style="866" customWidth="1"/>
    <col min="9" max="9" width="9.25390625" style="866" customWidth="1"/>
    <col min="10" max="10" width="9.375" style="866" customWidth="1"/>
    <col min="11" max="11" width="12.125" style="866" customWidth="1"/>
    <col min="12" max="12" width="11.375" style="866" customWidth="1"/>
    <col min="13" max="13" width="10.375" style="866" customWidth="1"/>
    <col min="14" max="14" width="11.75390625" style="866" customWidth="1"/>
    <col min="15" max="15" width="2.75390625" style="866" customWidth="1"/>
    <col min="16" max="16384" width="16.75390625" style="866" customWidth="1"/>
  </cols>
  <sheetData>
    <row r="1" spans="1:12" ht="22.5" customHeight="1">
      <c r="A1" s="864"/>
      <c r="B1" s="865" t="s">
        <v>1156</v>
      </c>
      <c r="L1" s="867" t="s">
        <v>781</v>
      </c>
    </row>
    <row r="2" ht="9" customHeight="1"/>
    <row r="3" spans="1:15" ht="20.25" customHeight="1">
      <c r="A3" s="868"/>
      <c r="B3" s="869" t="s">
        <v>8</v>
      </c>
      <c r="C3" s="870" t="s">
        <v>784</v>
      </c>
      <c r="D3" s="871"/>
      <c r="E3" s="871"/>
      <c r="F3" s="871"/>
      <c r="G3" s="872" t="s">
        <v>803</v>
      </c>
      <c r="H3" s="873"/>
      <c r="I3" s="873"/>
      <c r="J3" s="873"/>
      <c r="K3" s="874" t="s">
        <v>804</v>
      </c>
      <c r="L3" s="875"/>
      <c r="M3" s="875"/>
      <c r="N3" s="875"/>
      <c r="O3" s="877"/>
    </row>
    <row r="4" spans="1:15" ht="20.25" customHeight="1">
      <c r="A4" s="878"/>
      <c r="B4" s="878"/>
      <c r="C4" s="879" t="s">
        <v>777</v>
      </c>
      <c r="D4" s="879" t="s">
        <v>776</v>
      </c>
      <c r="E4" s="879" t="s">
        <v>775</v>
      </c>
      <c r="F4" s="879" t="s">
        <v>339</v>
      </c>
      <c r="G4" s="880" t="s">
        <v>777</v>
      </c>
      <c r="H4" s="880" t="s">
        <v>776</v>
      </c>
      <c r="I4" s="880" t="s">
        <v>775</v>
      </c>
      <c r="J4" s="880" t="s">
        <v>339</v>
      </c>
      <c r="K4" s="881" t="s">
        <v>777</v>
      </c>
      <c r="L4" s="881" t="s">
        <v>776</v>
      </c>
      <c r="M4" s="881" t="s">
        <v>775</v>
      </c>
      <c r="N4" s="882" t="s">
        <v>339</v>
      </c>
      <c r="O4" s="877"/>
    </row>
    <row r="5" spans="1:15" ht="19.5" customHeight="1">
      <c r="A5" s="883"/>
      <c r="B5" s="844" t="s">
        <v>209</v>
      </c>
      <c r="C5" s="884">
        <v>21.472549109305373</v>
      </c>
      <c r="D5" s="884">
        <v>840.0141749129107</v>
      </c>
      <c r="E5" s="884">
        <v>179.10065128147605</v>
      </c>
      <c r="F5" s="884">
        <v>1040.5873753036922</v>
      </c>
      <c r="G5" s="885">
        <v>15.846177193320376</v>
      </c>
      <c r="H5" s="885">
        <v>1.7704021103559313</v>
      </c>
      <c r="I5" s="885">
        <v>2.0811533190321923</v>
      </c>
      <c r="J5" s="885">
        <v>2.1143410472246047</v>
      </c>
      <c r="K5" s="886">
        <v>505508.2992172862</v>
      </c>
      <c r="L5" s="886">
        <v>13645.478920350117</v>
      </c>
      <c r="M5" s="886">
        <v>13961.655513012907</v>
      </c>
      <c r="N5" s="887">
        <v>23849.500465810812</v>
      </c>
      <c r="O5" s="877"/>
    </row>
    <row r="6" spans="1:15" ht="19.5" customHeight="1">
      <c r="A6" s="883"/>
      <c r="B6" s="844" t="s">
        <v>261</v>
      </c>
      <c r="C6" s="884">
        <v>21.583199015140938</v>
      </c>
      <c r="D6" s="884">
        <v>848.0577589379767</v>
      </c>
      <c r="E6" s="884">
        <v>181.48750523523663</v>
      </c>
      <c r="F6" s="884">
        <v>1051.1284631883543</v>
      </c>
      <c r="G6" s="885">
        <v>15.674198300016759</v>
      </c>
      <c r="H6" s="885">
        <v>1.7266125783931896</v>
      </c>
      <c r="I6" s="885">
        <v>2.0310738957387597</v>
      </c>
      <c r="J6" s="885">
        <v>2.0655715694336374</v>
      </c>
      <c r="K6" s="886">
        <v>520642.63423017104</v>
      </c>
      <c r="L6" s="886">
        <v>13627.373140695334</v>
      </c>
      <c r="M6" s="886">
        <v>13933.066719837034</v>
      </c>
      <c r="N6" s="886">
        <v>24090.880917367354</v>
      </c>
      <c r="O6" s="877"/>
    </row>
    <row r="7" spans="1:15" ht="19.5" customHeight="1">
      <c r="A7" s="883"/>
      <c r="B7" s="844" t="s">
        <v>262</v>
      </c>
      <c r="C7" s="884">
        <v>21.60427339256869</v>
      </c>
      <c r="D7" s="884">
        <v>854.8372787446106</v>
      </c>
      <c r="E7" s="884">
        <v>185.97929874282065</v>
      </c>
      <c r="F7" s="884">
        <v>1062.4208508799998</v>
      </c>
      <c r="G7" s="885">
        <v>15.55516649481771</v>
      </c>
      <c r="H7" s="885">
        <v>1.696757999485753</v>
      </c>
      <c r="I7" s="885">
        <v>1.994735699724063</v>
      </c>
      <c r="J7" s="885">
        <v>2.030729729574138</v>
      </c>
      <c r="K7" s="886">
        <v>529050.9559490533</v>
      </c>
      <c r="L7" s="886">
        <v>13713.782400084472</v>
      </c>
      <c r="M7" s="886">
        <v>13676.36947965921</v>
      </c>
      <c r="N7" s="886">
        <v>24186.576007843927</v>
      </c>
      <c r="O7" s="877"/>
    </row>
    <row r="8" spans="1:15" ht="19.5" customHeight="1">
      <c r="A8" s="883"/>
      <c r="B8" s="844" t="s">
        <v>299</v>
      </c>
      <c r="C8" s="884">
        <v>21.950808349081388</v>
      </c>
      <c r="D8" s="884">
        <v>863.2743795288636</v>
      </c>
      <c r="E8" s="884">
        <v>192.28849341467878</v>
      </c>
      <c r="F8" s="884">
        <v>1077.513681292624</v>
      </c>
      <c r="G8" s="885">
        <v>15.383327456476396</v>
      </c>
      <c r="H8" s="885">
        <v>1.671811040182736</v>
      </c>
      <c r="I8" s="885">
        <v>1.9533152083070384</v>
      </c>
      <c r="J8" s="885">
        <v>2.0013742629734836</v>
      </c>
      <c r="K8" s="886">
        <v>538412.2113636499</v>
      </c>
      <c r="L8" s="886">
        <v>13890.382810579651</v>
      </c>
      <c r="M8" s="886">
        <v>13628.047088340742</v>
      </c>
      <c r="N8" s="886">
        <v>24528.979973381607</v>
      </c>
      <c r="O8" s="877"/>
    </row>
    <row r="9" spans="1:15" ht="19.5" customHeight="1">
      <c r="A9" s="883"/>
      <c r="B9" s="888" t="s">
        <v>787</v>
      </c>
      <c r="C9" s="884">
        <v>22.339598272545036</v>
      </c>
      <c r="D9" s="884">
        <v>876.4133783583796</v>
      </c>
      <c r="E9" s="884">
        <v>196.06109324758842</v>
      </c>
      <c r="F9" s="884">
        <v>1094.8140698785132</v>
      </c>
      <c r="G9" s="885">
        <v>15.324616978223164</v>
      </c>
      <c r="H9" s="885">
        <v>1.641747231817789</v>
      </c>
      <c r="I9" s="885">
        <v>1.9164957172584278</v>
      </c>
      <c r="J9" s="885">
        <v>1.9701475617603548</v>
      </c>
      <c r="K9" s="886">
        <v>549380.0016109799</v>
      </c>
      <c r="L9" s="886">
        <v>14136.814934329788</v>
      </c>
      <c r="M9" s="886">
        <v>13592.877150763139</v>
      </c>
      <c r="N9" s="886">
        <v>24960.987794193737</v>
      </c>
      <c r="O9" s="877"/>
    </row>
    <row r="10" spans="1:15" ht="19.5" customHeight="1">
      <c r="A10" s="883"/>
      <c r="B10" s="889" t="s">
        <v>34</v>
      </c>
      <c r="C10" s="884">
        <v>23.184664290530776</v>
      </c>
      <c r="D10" s="884">
        <v>898.8834216356805</v>
      </c>
      <c r="E10" s="884">
        <v>199.9469029958578</v>
      </c>
      <c r="F10" s="884">
        <v>1122.014988922069</v>
      </c>
      <c r="G10" s="885">
        <v>15.498055509390062</v>
      </c>
      <c r="H10" s="885">
        <v>1.651908036737569</v>
      </c>
      <c r="I10" s="885">
        <v>1.922794646184846</v>
      </c>
      <c r="J10" s="885">
        <v>1.986289683325999</v>
      </c>
      <c r="K10" s="886">
        <v>551782.3150573375</v>
      </c>
      <c r="L10" s="886">
        <v>14228.268328061333</v>
      </c>
      <c r="M10" s="886">
        <v>13636.497242886177</v>
      </c>
      <c r="N10" s="886">
        <v>25230.548784450504</v>
      </c>
      <c r="O10" s="877"/>
    </row>
    <row r="11" spans="1:15" ht="19.5" customHeight="1">
      <c r="A11" s="883"/>
      <c r="B11" s="889" t="s">
        <v>35</v>
      </c>
      <c r="C11" s="884">
        <v>26.559197404066566</v>
      </c>
      <c r="D11" s="884">
        <v>897.676460956804</v>
      </c>
      <c r="E11" s="884">
        <v>187.16769372748655</v>
      </c>
      <c r="F11" s="884">
        <v>1111.403352088357</v>
      </c>
      <c r="G11" s="885">
        <v>16.219693997646136</v>
      </c>
      <c r="H11" s="885">
        <v>1.618105150751894</v>
      </c>
      <c r="I11" s="885">
        <v>1.9566655797937063</v>
      </c>
      <c r="J11" s="885">
        <v>2.0240550288416594</v>
      </c>
      <c r="K11" s="886">
        <v>524225.6805469932</v>
      </c>
      <c r="L11" s="886">
        <v>14586.198707627716</v>
      </c>
      <c r="M11" s="886">
        <v>13962.785840961325</v>
      </c>
      <c r="N11" s="886">
        <v>26660.062646736213</v>
      </c>
      <c r="O11" s="877"/>
    </row>
    <row r="12" spans="1:15" ht="19.5" customHeight="1">
      <c r="A12" s="883"/>
      <c r="B12" s="889" t="s">
        <v>36</v>
      </c>
      <c r="C12" s="884">
        <v>23.350774138761015</v>
      </c>
      <c r="D12" s="884">
        <v>898.8240095486029</v>
      </c>
      <c r="E12" s="884">
        <v>199.31785226775654</v>
      </c>
      <c r="F12" s="884">
        <v>1121.4926359551202</v>
      </c>
      <c r="G12" s="885">
        <v>15.538458642015984</v>
      </c>
      <c r="H12" s="885">
        <v>1.6502462295225493</v>
      </c>
      <c r="I12" s="885">
        <v>1.9243602920850023</v>
      </c>
      <c r="J12" s="885">
        <v>1.9881319412186296</v>
      </c>
      <c r="K12" s="886">
        <v>550240.8305642107</v>
      </c>
      <c r="L12" s="886">
        <v>14245.836371961586</v>
      </c>
      <c r="M12" s="886">
        <v>13651.579567210136</v>
      </c>
      <c r="N12" s="886">
        <v>25300.269639185663</v>
      </c>
      <c r="O12" s="877"/>
    </row>
    <row r="13" spans="1:15" ht="19.5" customHeight="1">
      <c r="A13" s="883"/>
      <c r="B13" s="889" t="s">
        <v>38</v>
      </c>
      <c r="C13" s="884">
        <v>11.006544964811575</v>
      </c>
      <c r="D13" s="884">
        <v>625.2395851297085</v>
      </c>
      <c r="E13" s="884">
        <v>159.56000098544013</v>
      </c>
      <c r="F13" s="884">
        <v>795.8061310799603</v>
      </c>
      <c r="G13" s="885">
        <v>10.239946280683428</v>
      </c>
      <c r="H13" s="885">
        <v>1.5048117020172767</v>
      </c>
      <c r="I13" s="885">
        <v>1.8063880268243602</v>
      </c>
      <c r="J13" s="885">
        <v>1.6860909917374987</v>
      </c>
      <c r="K13" s="886">
        <v>528913.7134969783</v>
      </c>
      <c r="L13" s="886">
        <v>12379.592149971171</v>
      </c>
      <c r="M13" s="886">
        <v>12771.016129613332</v>
      </c>
      <c r="N13" s="886">
        <v>19602.094488879626</v>
      </c>
      <c r="O13" s="877"/>
    </row>
    <row r="14" spans="1:15" ht="19.5" customHeight="1">
      <c r="A14" s="883"/>
      <c r="B14" s="889"/>
      <c r="C14" s="884"/>
      <c r="D14" s="884"/>
      <c r="E14" s="884"/>
      <c r="F14" s="884"/>
      <c r="G14" s="885"/>
      <c r="H14" s="885"/>
      <c r="I14" s="885"/>
      <c r="J14" s="885"/>
      <c r="K14" s="886"/>
      <c r="L14" s="886"/>
      <c r="M14" s="886"/>
      <c r="N14" s="886"/>
      <c r="O14" s="877"/>
    </row>
    <row r="15" spans="1:15" ht="19.5" customHeight="1">
      <c r="A15" s="889" t="s">
        <v>515</v>
      </c>
      <c r="B15" s="889" t="s">
        <v>516</v>
      </c>
      <c r="C15" s="884">
        <v>22.39453149017962</v>
      </c>
      <c r="D15" s="884">
        <v>890.73914170915</v>
      </c>
      <c r="E15" s="884">
        <v>197.44004448377171</v>
      </c>
      <c r="F15" s="884">
        <v>1110.5737176831012</v>
      </c>
      <c r="G15" s="885">
        <v>15.375786369984839</v>
      </c>
      <c r="H15" s="885">
        <v>1.6607133478332246</v>
      </c>
      <c r="I15" s="885">
        <v>1.9142929097354047</v>
      </c>
      <c r="J15" s="885">
        <v>1.9823573674774548</v>
      </c>
      <c r="K15" s="886">
        <v>562306.2950543744</v>
      </c>
      <c r="L15" s="886">
        <v>14191.458650249597</v>
      </c>
      <c r="M15" s="886">
        <v>13678.410041404784</v>
      </c>
      <c r="N15" s="886">
        <v>25153.004240894763</v>
      </c>
      <c r="O15" s="877"/>
    </row>
    <row r="16" spans="1:15" ht="19.5" customHeight="1">
      <c r="A16" s="889" t="s">
        <v>518</v>
      </c>
      <c r="B16" s="889" t="s">
        <v>729</v>
      </c>
      <c r="C16" s="884">
        <v>22.925822943761773</v>
      </c>
      <c r="D16" s="884">
        <v>875.3341106825724</v>
      </c>
      <c r="E16" s="884">
        <v>191.53137800101655</v>
      </c>
      <c r="F16" s="884">
        <v>1089.7913116273508</v>
      </c>
      <c r="G16" s="885">
        <v>15.957909494001044</v>
      </c>
      <c r="H16" s="885">
        <v>1.6294321880774525</v>
      </c>
      <c r="I16" s="885">
        <v>1.9665711855014323</v>
      </c>
      <c r="J16" s="885">
        <v>1.9901111789356727</v>
      </c>
      <c r="K16" s="886">
        <v>542316.3280190402</v>
      </c>
      <c r="L16" s="886">
        <v>14678.167415540367</v>
      </c>
      <c r="M16" s="886">
        <v>13500.884887959226</v>
      </c>
      <c r="N16" s="886">
        <v>25571.126807772238</v>
      </c>
      <c r="O16" s="877"/>
    </row>
    <row r="17" spans="1:15" ht="19.5" customHeight="1">
      <c r="A17" s="889" t="s">
        <v>522</v>
      </c>
      <c r="B17" s="889" t="s">
        <v>523</v>
      </c>
      <c r="C17" s="884">
        <v>21.53248306098047</v>
      </c>
      <c r="D17" s="884">
        <v>866.0488906602897</v>
      </c>
      <c r="E17" s="884">
        <v>187.08067623223064</v>
      </c>
      <c r="F17" s="884">
        <v>1074.6620499535006</v>
      </c>
      <c r="G17" s="885">
        <v>15.21309578898658</v>
      </c>
      <c r="H17" s="885">
        <v>1.7493624161073826</v>
      </c>
      <c r="I17" s="885">
        <v>2.0045316348949203</v>
      </c>
      <c r="J17" s="885">
        <v>2.063549411738345</v>
      </c>
      <c r="K17" s="886">
        <v>582197.5787829709</v>
      </c>
      <c r="L17" s="886">
        <v>14517.053517737297</v>
      </c>
      <c r="M17" s="886">
        <v>14472.441339517543</v>
      </c>
      <c r="N17" s="886">
        <v>25883.627054395754</v>
      </c>
      <c r="O17" s="877"/>
    </row>
    <row r="18" spans="1:15" ht="19.5" customHeight="1">
      <c r="A18" s="889" t="s">
        <v>524</v>
      </c>
      <c r="B18" s="889" t="s">
        <v>525</v>
      </c>
      <c r="C18" s="884">
        <v>23.468810308051715</v>
      </c>
      <c r="D18" s="884">
        <v>930.9285082055226</v>
      </c>
      <c r="E18" s="884">
        <v>200.78790429066848</v>
      </c>
      <c r="F18" s="884">
        <v>1155.1852228042428</v>
      </c>
      <c r="G18" s="885">
        <v>15.3384444169655</v>
      </c>
      <c r="H18" s="885">
        <v>1.6916912938301163</v>
      </c>
      <c r="I18" s="885">
        <v>2.0137739653266076</v>
      </c>
      <c r="J18" s="885">
        <v>2.0249221535976405</v>
      </c>
      <c r="K18" s="886">
        <v>558063.1835662174</v>
      </c>
      <c r="L18" s="886">
        <v>13951.553101152178</v>
      </c>
      <c r="M18" s="886">
        <v>14292.378213142358</v>
      </c>
      <c r="N18" s="886">
        <v>25064.997030594674</v>
      </c>
      <c r="O18" s="877"/>
    </row>
    <row r="19" spans="1:15" ht="19.5" customHeight="1">
      <c r="A19" s="889" t="s">
        <v>526</v>
      </c>
      <c r="B19" s="889" t="s">
        <v>527</v>
      </c>
      <c r="C19" s="884">
        <v>21.27032748344048</v>
      </c>
      <c r="D19" s="884">
        <v>927.6297690934454</v>
      </c>
      <c r="E19" s="884">
        <v>221.41665609848894</v>
      </c>
      <c r="F19" s="884">
        <v>1170.3167526753748</v>
      </c>
      <c r="G19" s="885">
        <v>14.374747752705925</v>
      </c>
      <c r="H19" s="885">
        <v>1.667056821719122</v>
      </c>
      <c r="I19" s="885">
        <v>1.893304019879104</v>
      </c>
      <c r="J19" s="885">
        <v>1.9408217191251</v>
      </c>
      <c r="K19" s="886">
        <v>559764.5443496606</v>
      </c>
      <c r="L19" s="886">
        <v>14199.465045893172</v>
      </c>
      <c r="M19" s="886">
        <v>13311.570757626492</v>
      </c>
      <c r="N19" s="886">
        <v>23947.042605528142</v>
      </c>
      <c r="O19" s="877"/>
    </row>
    <row r="20" spans="1:15" ht="19.5" customHeight="1">
      <c r="A20" s="889" t="s">
        <v>528</v>
      </c>
      <c r="B20" s="889" t="s">
        <v>730</v>
      </c>
      <c r="C20" s="884">
        <v>22.488593302915476</v>
      </c>
      <c r="D20" s="884">
        <v>947.8153275075399</v>
      </c>
      <c r="E20" s="884">
        <v>177.67380713015234</v>
      </c>
      <c r="F20" s="884">
        <v>1147.977727940608</v>
      </c>
      <c r="G20" s="885">
        <v>16.876203576341126</v>
      </c>
      <c r="H20" s="885">
        <v>1.5317961521515642</v>
      </c>
      <c r="I20" s="885">
        <v>2.0955821545157782</v>
      </c>
      <c r="J20" s="885">
        <v>1.9196470073091043</v>
      </c>
      <c r="K20" s="886">
        <v>537796.3421595598</v>
      </c>
      <c r="L20" s="886">
        <v>14334.347195705031</v>
      </c>
      <c r="M20" s="886">
        <v>14950.43177366703</v>
      </c>
      <c r="N20" s="886">
        <v>24684.187369059247</v>
      </c>
      <c r="O20" s="877"/>
    </row>
    <row r="21" spans="1:15" ht="19.5" customHeight="1">
      <c r="A21" s="889" t="s">
        <v>531</v>
      </c>
      <c r="B21" s="889" t="s">
        <v>532</v>
      </c>
      <c r="C21" s="884">
        <v>21.80578457150497</v>
      </c>
      <c r="D21" s="884">
        <v>920.3975221712196</v>
      </c>
      <c r="E21" s="884">
        <v>238.73167253442665</v>
      </c>
      <c r="F21" s="884">
        <v>1180.9349792771513</v>
      </c>
      <c r="G21" s="885">
        <v>14.069691395871653</v>
      </c>
      <c r="H21" s="885">
        <v>1.64115761543229</v>
      </c>
      <c r="I21" s="885">
        <v>1.8262801246989864</v>
      </c>
      <c r="J21" s="885">
        <v>1.9080720027170837</v>
      </c>
      <c r="K21" s="886">
        <v>547834.1011649295</v>
      </c>
      <c r="L21" s="886">
        <v>14200.920645142547</v>
      </c>
      <c r="M21" s="886">
        <v>12499.60723552801</v>
      </c>
      <c r="N21" s="886">
        <v>23710.447398015018</v>
      </c>
      <c r="O21" s="877"/>
    </row>
    <row r="22" spans="1:15" ht="19.5" customHeight="1">
      <c r="A22" s="889" t="s">
        <v>533</v>
      </c>
      <c r="B22" s="889" t="s">
        <v>534</v>
      </c>
      <c r="C22" s="884">
        <v>21.787303039121937</v>
      </c>
      <c r="D22" s="884">
        <v>899.3036211699165</v>
      </c>
      <c r="E22" s="884">
        <v>204.00573733006277</v>
      </c>
      <c r="F22" s="884">
        <v>1125.0966615391012</v>
      </c>
      <c r="G22" s="885">
        <v>14.842381452151512</v>
      </c>
      <c r="H22" s="885">
        <v>1.673232104923732</v>
      </c>
      <c r="I22" s="885">
        <v>1.949948542373572</v>
      </c>
      <c r="J22" s="885">
        <v>1.9784254275837476</v>
      </c>
      <c r="K22" s="886">
        <v>561784.2007442038</v>
      </c>
      <c r="L22" s="886">
        <v>13887.875897729873</v>
      </c>
      <c r="M22" s="886">
        <v>13709.892784723708</v>
      </c>
      <c r="N22" s="886">
        <v>24465.5214406205</v>
      </c>
      <c r="O22" s="877"/>
    </row>
    <row r="23" spans="1:15" ht="19.5" customHeight="1">
      <c r="A23" s="889" t="s">
        <v>535</v>
      </c>
      <c r="B23" s="889" t="s">
        <v>536</v>
      </c>
      <c r="C23" s="884">
        <v>33.94240077444337</v>
      </c>
      <c r="D23" s="884">
        <v>867.582284607938</v>
      </c>
      <c r="E23" s="884">
        <v>202.7347531461762</v>
      </c>
      <c r="F23" s="884">
        <v>1104.2594385285574</v>
      </c>
      <c r="G23" s="885">
        <v>15.76969696969697</v>
      </c>
      <c r="H23" s="885">
        <v>1.8173703223286888</v>
      </c>
      <c r="I23" s="885">
        <v>1.8465441088695238</v>
      </c>
      <c r="J23" s="885">
        <v>2.2515889366178663</v>
      </c>
      <c r="K23" s="886">
        <v>475788.6926916221</v>
      </c>
      <c r="L23" s="886">
        <v>19077.020363474065</v>
      </c>
      <c r="M23" s="886">
        <v>12448.298316819864</v>
      </c>
      <c r="N23" s="886">
        <v>31898.29931182607</v>
      </c>
      <c r="O23" s="877"/>
    </row>
    <row r="24" spans="1:15" ht="19.5" customHeight="1">
      <c r="A24" s="889" t="s">
        <v>537</v>
      </c>
      <c r="B24" s="889" t="s">
        <v>50</v>
      </c>
      <c r="C24" s="884">
        <v>23.675791506956813</v>
      </c>
      <c r="D24" s="884">
        <v>964.9956236984275</v>
      </c>
      <c r="E24" s="884">
        <v>210.41408867292427</v>
      </c>
      <c r="F24" s="884">
        <v>1199.0855038783086</v>
      </c>
      <c r="G24" s="885">
        <v>15.388233794378227</v>
      </c>
      <c r="H24" s="885">
        <v>1.6208809252749177</v>
      </c>
      <c r="I24" s="885">
        <v>1.8977501739186562</v>
      </c>
      <c r="J24" s="885">
        <v>1.9413002494380722</v>
      </c>
      <c r="K24" s="886">
        <v>541333.5489833641</v>
      </c>
      <c r="L24" s="886">
        <v>13393.16644252061</v>
      </c>
      <c r="M24" s="886">
        <v>13731.919667510561</v>
      </c>
      <c r="N24" s="886">
        <v>23876.726485238854</v>
      </c>
      <c r="O24" s="877"/>
    </row>
    <row r="25" spans="1:15" ht="19.5" customHeight="1">
      <c r="A25" s="889" t="s">
        <v>538</v>
      </c>
      <c r="B25" s="889" t="s">
        <v>539</v>
      </c>
      <c r="C25" s="884">
        <v>31.132636587645507</v>
      </c>
      <c r="D25" s="884">
        <v>919.4578978672783</v>
      </c>
      <c r="E25" s="884">
        <v>197.5358993967202</v>
      </c>
      <c r="F25" s="884">
        <v>1148.1264338516442</v>
      </c>
      <c r="G25" s="885">
        <v>17.44868995633188</v>
      </c>
      <c r="H25" s="885">
        <v>1.7096690724602859</v>
      </c>
      <c r="I25" s="885">
        <v>1.9371988988300068</v>
      </c>
      <c r="J25" s="885">
        <v>2.17559556848205</v>
      </c>
      <c r="K25" s="886">
        <v>508816.32368995633</v>
      </c>
      <c r="L25" s="886">
        <v>17456.998761678573</v>
      </c>
      <c r="M25" s="886">
        <v>12500.037250516174</v>
      </c>
      <c r="N25" s="886">
        <v>29927.86697305418</v>
      </c>
      <c r="O25" s="877"/>
    </row>
    <row r="26" spans="1:15" ht="19.5" customHeight="1">
      <c r="A26" s="889" t="s">
        <v>540</v>
      </c>
      <c r="B26" s="889" t="s">
        <v>542</v>
      </c>
      <c r="C26" s="884">
        <v>25.75700583035546</v>
      </c>
      <c r="D26" s="884">
        <v>885.725032913297</v>
      </c>
      <c r="E26" s="884">
        <v>202.99981192401728</v>
      </c>
      <c r="F26" s="884">
        <v>1114.4818506676697</v>
      </c>
      <c r="G26" s="885">
        <v>16.963490324936107</v>
      </c>
      <c r="H26" s="885">
        <v>1.627022550643394</v>
      </c>
      <c r="I26" s="885">
        <v>1.9164775096122666</v>
      </c>
      <c r="J26" s="885">
        <v>2.0341900534957897</v>
      </c>
      <c r="K26" s="886">
        <v>540046.0927345747</v>
      </c>
      <c r="L26" s="886">
        <v>13361.652906952053</v>
      </c>
      <c r="M26" s="886">
        <v>12700.283133367304</v>
      </c>
      <c r="N26" s="886">
        <v>25413.49227939315</v>
      </c>
      <c r="O26" s="877"/>
    </row>
    <row r="27" spans="1:15" ht="19.5" customHeight="1">
      <c r="A27" s="889" t="s">
        <v>543</v>
      </c>
      <c r="B27" s="889" t="s">
        <v>544</v>
      </c>
      <c r="C27" s="884">
        <v>21.26821728249669</v>
      </c>
      <c r="D27" s="884">
        <v>914.1837185337847</v>
      </c>
      <c r="E27" s="884">
        <v>234.27977329604005</v>
      </c>
      <c r="F27" s="884">
        <v>1169.7317091123216</v>
      </c>
      <c r="G27" s="885">
        <v>14.199255926630904</v>
      </c>
      <c r="H27" s="885">
        <v>1.6103694817272003</v>
      </c>
      <c r="I27" s="885">
        <v>1.8230794002372033</v>
      </c>
      <c r="J27" s="885">
        <v>1.881864903512622</v>
      </c>
      <c r="K27" s="886">
        <v>562104.1007959854</v>
      </c>
      <c r="L27" s="886">
        <v>13643.215610180272</v>
      </c>
      <c r="M27" s="886">
        <v>13027.03755193729</v>
      </c>
      <c r="N27" s="886">
        <v>23491.993010623286</v>
      </c>
      <c r="O27" s="877"/>
    </row>
    <row r="28" spans="1:15" ht="19.5" customHeight="1">
      <c r="A28" s="889" t="s">
        <v>545</v>
      </c>
      <c r="B28" s="889" t="s">
        <v>547</v>
      </c>
      <c r="C28" s="884">
        <v>27.0391573162354</v>
      </c>
      <c r="D28" s="884">
        <v>906.3063888252805</v>
      </c>
      <c r="E28" s="884">
        <v>201.85024043966112</v>
      </c>
      <c r="F28" s="884">
        <v>1135.195786581177</v>
      </c>
      <c r="G28" s="885">
        <v>16.819952574525747</v>
      </c>
      <c r="H28" s="885">
        <v>1.547808905867847</v>
      </c>
      <c r="I28" s="885">
        <v>2.0157916231791986</v>
      </c>
      <c r="J28" s="885">
        <v>1.9947875902690926</v>
      </c>
      <c r="K28" s="886">
        <v>529553.3375677507</v>
      </c>
      <c r="L28" s="886">
        <v>13524.037035352616</v>
      </c>
      <c r="M28" s="886">
        <v>13551.762649180922</v>
      </c>
      <c r="N28" s="886">
        <v>25820.236531246217</v>
      </c>
      <c r="O28" s="877"/>
    </row>
    <row r="29" spans="1:15" ht="19.5" customHeight="1">
      <c r="A29" s="889" t="s">
        <v>548</v>
      </c>
      <c r="B29" s="889" t="s">
        <v>549</v>
      </c>
      <c r="C29" s="884">
        <v>23.557261676263597</v>
      </c>
      <c r="D29" s="884">
        <v>981.0663254425251</v>
      </c>
      <c r="E29" s="884">
        <v>208.75239923224566</v>
      </c>
      <c r="F29" s="884">
        <v>1213.3759863510343</v>
      </c>
      <c r="G29" s="885">
        <v>14.708310700706138</v>
      </c>
      <c r="H29" s="885">
        <v>1.7352822256326872</v>
      </c>
      <c r="I29" s="885">
        <v>1.9504515549017205</v>
      </c>
      <c r="J29" s="885">
        <v>2.0241672408217215</v>
      </c>
      <c r="K29" s="886">
        <v>540526.2248777838</v>
      </c>
      <c r="L29" s="886">
        <v>14270.49556325567</v>
      </c>
      <c r="M29" s="886">
        <v>14071.599648563606</v>
      </c>
      <c r="N29" s="886">
        <v>24453.344130963596</v>
      </c>
      <c r="O29" s="877"/>
    </row>
    <row r="30" spans="1:15" ht="19.5" customHeight="1">
      <c r="A30" s="889" t="s">
        <v>550</v>
      </c>
      <c r="B30" s="889" t="s">
        <v>551</v>
      </c>
      <c r="C30" s="884">
        <v>24.036184044751295</v>
      </c>
      <c r="D30" s="884">
        <v>890.5331855062238</v>
      </c>
      <c r="E30" s="884">
        <v>222.20178400443478</v>
      </c>
      <c r="F30" s="884">
        <v>1136.7711535554101</v>
      </c>
      <c r="G30" s="885">
        <v>14.198029143516091</v>
      </c>
      <c r="H30" s="885">
        <v>1.653765947874607</v>
      </c>
      <c r="I30" s="885">
        <v>1.7421498474762709</v>
      </c>
      <c r="J30" s="885">
        <v>1.936281279162298</v>
      </c>
      <c r="K30" s="886">
        <v>554430.5300345948</v>
      </c>
      <c r="L30" s="886">
        <v>14255.427874154328</v>
      </c>
      <c r="M30" s="886">
        <v>13119.431296281597</v>
      </c>
      <c r="N30" s="886">
        <v>25454.979926364158</v>
      </c>
      <c r="O30" s="877"/>
    </row>
    <row r="31" spans="1:15" ht="19.5" customHeight="1">
      <c r="A31" s="889" t="s">
        <v>552</v>
      </c>
      <c r="B31" s="889" t="s">
        <v>553</v>
      </c>
      <c r="C31" s="884">
        <v>28.957432657133353</v>
      </c>
      <c r="D31" s="884">
        <v>902.7020285999334</v>
      </c>
      <c r="E31" s="884">
        <v>224.55104755570338</v>
      </c>
      <c r="F31" s="884">
        <v>1156.21050881277</v>
      </c>
      <c r="G31" s="885">
        <v>17.22021246052254</v>
      </c>
      <c r="H31" s="885">
        <v>1.5963049264577212</v>
      </c>
      <c r="I31" s="885">
        <v>1.8059535710318784</v>
      </c>
      <c r="J31" s="885">
        <v>2.028324069346871</v>
      </c>
      <c r="K31" s="886">
        <v>518263.7817973012</v>
      </c>
      <c r="L31" s="886">
        <v>14191.325354356815</v>
      </c>
      <c r="M31" s="886">
        <v>12506.835943574364</v>
      </c>
      <c r="N31" s="886">
        <v>26488.731615241355</v>
      </c>
      <c r="O31" s="877"/>
    </row>
    <row r="32" spans="1:15" ht="19.5" customHeight="1">
      <c r="A32" s="889" t="s">
        <v>554</v>
      </c>
      <c r="B32" s="889" t="s">
        <v>555</v>
      </c>
      <c r="C32" s="884">
        <v>26.910299003322258</v>
      </c>
      <c r="D32" s="884">
        <v>884.2306467027715</v>
      </c>
      <c r="E32" s="884">
        <v>208.53319983616254</v>
      </c>
      <c r="F32" s="884">
        <v>1119.6741455422564</v>
      </c>
      <c r="G32" s="885">
        <v>16.297818366311517</v>
      </c>
      <c r="H32" s="885">
        <v>1.5092746999361786</v>
      </c>
      <c r="I32" s="885">
        <v>1.86936120992558</v>
      </c>
      <c r="J32" s="885">
        <v>1.9317673741799648</v>
      </c>
      <c r="K32" s="886">
        <v>540593.3008625064</v>
      </c>
      <c r="L32" s="886">
        <v>12983.316636814692</v>
      </c>
      <c r="M32" s="886">
        <v>12826.953973069118</v>
      </c>
      <c r="N32" s="886">
        <v>25634.797143391348</v>
      </c>
      <c r="O32" s="877"/>
    </row>
    <row r="33" spans="1:15" ht="19.5" customHeight="1">
      <c r="A33" s="889" t="s">
        <v>556</v>
      </c>
      <c r="B33" s="889" t="s">
        <v>557</v>
      </c>
      <c r="C33" s="884">
        <v>28.167270798337903</v>
      </c>
      <c r="D33" s="884">
        <v>906.6395544160551</v>
      </c>
      <c r="E33" s="884">
        <v>206.24171160816906</v>
      </c>
      <c r="F33" s="884">
        <v>1141.048536822562</v>
      </c>
      <c r="G33" s="885">
        <v>16.469240426867547</v>
      </c>
      <c r="H33" s="885">
        <v>1.5529497805948318</v>
      </c>
      <c r="I33" s="885">
        <v>1.7599022633744856</v>
      </c>
      <c r="J33" s="885">
        <v>1.9585709415483792</v>
      </c>
      <c r="K33" s="886">
        <v>515833.17357187695</v>
      </c>
      <c r="L33" s="886">
        <v>13224.79216967333</v>
      </c>
      <c r="M33" s="886">
        <v>12970.06335733882</v>
      </c>
      <c r="N33" s="886">
        <v>25585.853266596416</v>
      </c>
      <c r="O33" s="877"/>
    </row>
    <row r="34" spans="1:15" ht="19.5" customHeight="1">
      <c r="A34" s="889" t="s">
        <v>558</v>
      </c>
      <c r="B34" s="889" t="s">
        <v>304</v>
      </c>
      <c r="C34" s="884">
        <v>21.640774052875443</v>
      </c>
      <c r="D34" s="884">
        <v>862.4011992368493</v>
      </c>
      <c r="E34" s="884">
        <v>215.39929136004358</v>
      </c>
      <c r="F34" s="884">
        <v>1099.4412646497683</v>
      </c>
      <c r="G34" s="885">
        <v>13.540931989924433</v>
      </c>
      <c r="H34" s="885">
        <v>1.579413112526271</v>
      </c>
      <c r="I34" s="885">
        <v>1.7268758699228142</v>
      </c>
      <c r="J34" s="885">
        <v>1.8437472885704724</v>
      </c>
      <c r="K34" s="886">
        <v>595231.0516372796</v>
      </c>
      <c r="L34" s="886">
        <v>14179.557543100043</v>
      </c>
      <c r="M34" s="886">
        <v>12996.81260280906</v>
      </c>
      <c r="N34" s="886">
        <v>25384.923460217906</v>
      </c>
      <c r="O34" s="877"/>
    </row>
    <row r="35" spans="1:15" ht="19.5" customHeight="1">
      <c r="A35" s="889" t="s">
        <v>559</v>
      </c>
      <c r="B35" s="889" t="s">
        <v>789</v>
      </c>
      <c r="C35" s="884">
        <v>28.354779411764707</v>
      </c>
      <c r="D35" s="884">
        <v>890.9237132352941</v>
      </c>
      <c r="E35" s="884">
        <v>191.09604779411765</v>
      </c>
      <c r="F35" s="884">
        <v>1110.3745404411764</v>
      </c>
      <c r="G35" s="885">
        <v>16.874392220421395</v>
      </c>
      <c r="H35" s="885">
        <v>1.5947824517060842</v>
      </c>
      <c r="I35" s="885">
        <v>1.9237058858894969</v>
      </c>
      <c r="J35" s="885">
        <v>2.041573975394994</v>
      </c>
      <c r="K35" s="886">
        <v>503151.7013776337</v>
      </c>
      <c r="L35" s="886">
        <v>14729.466394140252</v>
      </c>
      <c r="M35" s="886">
        <v>14178.44946792521</v>
      </c>
      <c r="N35" s="886">
        <v>27107.09851314578</v>
      </c>
      <c r="O35" s="877"/>
    </row>
    <row r="36" spans="1:15" ht="19.5" customHeight="1">
      <c r="A36" s="889" t="s">
        <v>562</v>
      </c>
      <c r="B36" s="889" t="s">
        <v>790</v>
      </c>
      <c r="C36" s="884">
        <v>25.93733019380547</v>
      </c>
      <c r="D36" s="884">
        <v>874.805288896939</v>
      </c>
      <c r="E36" s="884">
        <v>143.7058503894222</v>
      </c>
      <c r="F36" s="884">
        <v>1044.4484694801665</v>
      </c>
      <c r="G36" s="885">
        <v>17.150837988826815</v>
      </c>
      <c r="H36" s="885">
        <v>1.5915358814029565</v>
      </c>
      <c r="I36" s="885">
        <v>2.0787748928661456</v>
      </c>
      <c r="J36" s="885">
        <v>2.044967397336293</v>
      </c>
      <c r="K36" s="886">
        <v>523452.75139664806</v>
      </c>
      <c r="L36" s="886">
        <v>13727.881485775808</v>
      </c>
      <c r="M36" s="886">
        <v>15659.335770103353</v>
      </c>
      <c r="N36" s="886">
        <v>26651.89251526082</v>
      </c>
      <c r="O36" s="877"/>
    </row>
    <row r="37" spans="1:15" ht="19.5" customHeight="1">
      <c r="A37" s="889" t="s">
        <v>565</v>
      </c>
      <c r="B37" s="889" t="s">
        <v>566</v>
      </c>
      <c r="C37" s="884">
        <v>27.04996414056897</v>
      </c>
      <c r="D37" s="884">
        <v>985.1422424097537</v>
      </c>
      <c r="E37" s="884">
        <v>207.0882142003347</v>
      </c>
      <c r="F37" s="884">
        <v>1219.2804207506574</v>
      </c>
      <c r="G37" s="885">
        <v>15.661511268228017</v>
      </c>
      <c r="H37" s="885">
        <v>1.7393620248249755</v>
      </c>
      <c r="I37" s="885">
        <v>1.9261183261183261</v>
      </c>
      <c r="J37" s="885">
        <v>2.079947061418558</v>
      </c>
      <c r="K37" s="886">
        <v>506199.3963764914</v>
      </c>
      <c r="L37" s="886">
        <v>14270.88481745271</v>
      </c>
      <c r="M37" s="886">
        <v>14396.947763347764</v>
      </c>
      <c r="N37" s="886">
        <v>25205.821949904417</v>
      </c>
      <c r="O37" s="877"/>
    </row>
    <row r="38" spans="1:15" ht="19.5" customHeight="1">
      <c r="A38" s="889" t="s">
        <v>567</v>
      </c>
      <c r="B38" s="889" t="s">
        <v>568</v>
      </c>
      <c r="C38" s="884">
        <v>24.3441881501583</v>
      </c>
      <c r="D38" s="884">
        <v>940.8751696065129</v>
      </c>
      <c r="E38" s="884">
        <v>190.53595658073272</v>
      </c>
      <c r="F38" s="884">
        <v>1155.755314337404</v>
      </c>
      <c r="G38" s="885">
        <v>15.027403622851836</v>
      </c>
      <c r="H38" s="885">
        <v>1.7069377846678924</v>
      </c>
      <c r="I38" s="885">
        <v>1.9738294463236603</v>
      </c>
      <c r="J38" s="885">
        <v>2.031512009000636</v>
      </c>
      <c r="K38" s="886">
        <v>541652.2786809104</v>
      </c>
      <c r="L38" s="886">
        <v>14819.717633485958</v>
      </c>
      <c r="M38" s="886">
        <v>13943.690582161296</v>
      </c>
      <c r="N38" s="886">
        <v>25772.205742797047</v>
      </c>
      <c r="O38" s="877"/>
    </row>
    <row r="39" spans="1:15" ht="19.5" customHeight="1">
      <c r="A39" s="889" t="s">
        <v>569</v>
      </c>
      <c r="B39" s="889" t="s">
        <v>570</v>
      </c>
      <c r="C39" s="884">
        <v>29.217134416543573</v>
      </c>
      <c r="D39" s="884">
        <v>935.2141802067947</v>
      </c>
      <c r="E39" s="884">
        <v>184.25406203840473</v>
      </c>
      <c r="F39" s="884">
        <v>1148.6853766617428</v>
      </c>
      <c r="G39" s="885">
        <v>17.462082912032354</v>
      </c>
      <c r="H39" s="885">
        <v>1.5577913257731308</v>
      </c>
      <c r="I39" s="885">
        <v>1.929613596280263</v>
      </c>
      <c r="J39" s="885">
        <v>2.021963325875061</v>
      </c>
      <c r="K39" s="886">
        <v>539183.6673407482</v>
      </c>
      <c r="L39" s="886">
        <v>13295.03935938339</v>
      </c>
      <c r="M39" s="886">
        <v>13905.258938592271</v>
      </c>
      <c r="N39" s="886">
        <v>26769.0458040789</v>
      </c>
      <c r="O39" s="877"/>
    </row>
    <row r="40" spans="1:15" ht="19.5" customHeight="1">
      <c r="A40" s="889" t="s">
        <v>571</v>
      </c>
      <c r="B40" s="889" t="s">
        <v>572</v>
      </c>
      <c r="C40" s="884">
        <v>22.58064516129032</v>
      </c>
      <c r="D40" s="884">
        <v>909.6559139784946</v>
      </c>
      <c r="E40" s="884">
        <v>196.7311827956989</v>
      </c>
      <c r="F40" s="884">
        <v>1128.967741935484</v>
      </c>
      <c r="G40" s="885">
        <v>15.758095238095239</v>
      </c>
      <c r="H40" s="885">
        <v>1.6296839168774675</v>
      </c>
      <c r="I40" s="885">
        <v>2.274595540008745</v>
      </c>
      <c r="J40" s="885">
        <v>2.0246490275634796</v>
      </c>
      <c r="K40" s="886">
        <v>524289.3114285715</v>
      </c>
      <c r="L40" s="886">
        <v>13857.290054138395</v>
      </c>
      <c r="M40" s="886">
        <v>13255.353082641015</v>
      </c>
      <c r="N40" s="886">
        <v>23961.62178791169</v>
      </c>
      <c r="O40" s="877"/>
    </row>
    <row r="41" spans="1:15" ht="19.5" customHeight="1">
      <c r="A41" s="889" t="s">
        <v>573</v>
      </c>
      <c r="B41" s="889" t="s">
        <v>791</v>
      </c>
      <c r="C41" s="884">
        <v>28.203389830508474</v>
      </c>
      <c r="D41" s="884">
        <v>922.6779661016949</v>
      </c>
      <c r="E41" s="884">
        <v>134.74576271186442</v>
      </c>
      <c r="F41" s="884">
        <v>1085.6271186440677</v>
      </c>
      <c r="G41" s="885">
        <v>17.13221153846154</v>
      </c>
      <c r="H41" s="885">
        <v>1.4877475292993865</v>
      </c>
      <c r="I41" s="885">
        <v>1.9084276729559748</v>
      </c>
      <c r="J41" s="885">
        <v>1.9463873103103728</v>
      </c>
      <c r="K41" s="886">
        <v>486761.0336538461</v>
      </c>
      <c r="L41" s="886">
        <v>12604.358720011756</v>
      </c>
      <c r="M41" s="886">
        <v>15007.42893081761</v>
      </c>
      <c r="N41" s="886">
        <v>25220.687878598637</v>
      </c>
      <c r="O41" s="877"/>
    </row>
    <row r="42" spans="1:15" ht="19.5" customHeight="1">
      <c r="A42" s="889" t="s">
        <v>575</v>
      </c>
      <c r="B42" s="889" t="s">
        <v>576</v>
      </c>
      <c r="C42" s="884">
        <v>23.813730439172133</v>
      </c>
      <c r="D42" s="884">
        <v>905.1867743563857</v>
      </c>
      <c r="E42" s="884">
        <v>181.58758202927814</v>
      </c>
      <c r="F42" s="884">
        <v>1110.588086824836</v>
      </c>
      <c r="G42" s="885">
        <v>15.436142024377318</v>
      </c>
      <c r="H42" s="885">
        <v>1.6290378797384528</v>
      </c>
      <c r="I42" s="885">
        <v>2.1021613732712487</v>
      </c>
      <c r="J42" s="885">
        <v>2.002454461779712</v>
      </c>
      <c r="K42" s="886">
        <v>522156.33386327507</v>
      </c>
      <c r="L42" s="886">
        <v>13671.9212291048</v>
      </c>
      <c r="M42" s="886">
        <v>14473.30738758774</v>
      </c>
      <c r="N42" s="886">
        <v>24706.10451916412</v>
      </c>
      <c r="O42" s="877"/>
    </row>
    <row r="43" spans="1:15" ht="19.5" customHeight="1">
      <c r="A43" s="889" t="s">
        <v>577</v>
      </c>
      <c r="B43" s="889" t="s">
        <v>792</v>
      </c>
      <c r="C43" s="884">
        <v>25.626022710368424</v>
      </c>
      <c r="D43" s="884">
        <v>905.4346209153568</v>
      </c>
      <c r="E43" s="884">
        <v>186.63658451926415</v>
      </c>
      <c r="F43" s="884">
        <v>1117.6972281449894</v>
      </c>
      <c r="G43" s="885">
        <v>16.170859133126935</v>
      </c>
      <c r="H43" s="885">
        <v>1.6821724105827525</v>
      </c>
      <c r="I43" s="885">
        <v>2.054571056616807</v>
      </c>
      <c r="J43" s="885">
        <v>2.076546320861024</v>
      </c>
      <c r="K43" s="886">
        <v>508780.70491486066</v>
      </c>
      <c r="L43" s="886">
        <v>14006.553967984491</v>
      </c>
      <c r="M43" s="886">
        <v>13402.915061505353</v>
      </c>
      <c r="N43" s="886">
        <v>25249.699435684943</v>
      </c>
      <c r="O43" s="877"/>
    </row>
    <row r="44" spans="1:15" ht="19.5" customHeight="1">
      <c r="A44" s="889" t="s">
        <v>580</v>
      </c>
      <c r="B44" s="889" t="s">
        <v>581</v>
      </c>
      <c r="C44" s="884">
        <v>30.772822787765584</v>
      </c>
      <c r="D44" s="884">
        <v>934.9754844734999</v>
      </c>
      <c r="E44" s="884">
        <v>165.39808545412095</v>
      </c>
      <c r="F44" s="884">
        <v>1131.1463927153864</v>
      </c>
      <c r="G44" s="885">
        <v>16.950682852807283</v>
      </c>
      <c r="H44" s="885">
        <v>1.6810338369334499</v>
      </c>
      <c r="I44" s="885">
        <v>2.08300395256917</v>
      </c>
      <c r="J44" s="885">
        <v>2.155221169525461</v>
      </c>
      <c r="K44" s="886">
        <v>535287.7943854325</v>
      </c>
      <c r="L44" s="886">
        <v>18993.5512298664</v>
      </c>
      <c r="M44" s="886">
        <v>15183.849520045173</v>
      </c>
      <c r="N44" s="886">
        <v>32482.2684995975</v>
      </c>
      <c r="O44" s="877"/>
    </row>
    <row r="45" spans="1:15" ht="19.5" customHeight="1">
      <c r="A45" s="889" t="s">
        <v>582</v>
      </c>
      <c r="B45" s="889" t="s">
        <v>584</v>
      </c>
      <c r="C45" s="884">
        <v>36.7458070137225</v>
      </c>
      <c r="D45" s="884">
        <v>796.2535395338707</v>
      </c>
      <c r="E45" s="884">
        <v>181.15878893487258</v>
      </c>
      <c r="F45" s="884">
        <v>1014.1581354824657</v>
      </c>
      <c r="G45" s="885">
        <v>17.672199170124482</v>
      </c>
      <c r="H45" s="885">
        <v>1.6005033373454427</v>
      </c>
      <c r="I45" s="885">
        <v>1.8379223277624144</v>
      </c>
      <c r="J45" s="885">
        <v>2.225236254295533</v>
      </c>
      <c r="K45" s="886">
        <v>457809.0148192057</v>
      </c>
      <c r="L45" s="886">
        <v>14795.967392493709</v>
      </c>
      <c r="M45" s="886">
        <v>12966.879884573764</v>
      </c>
      <c r="N45" s="886">
        <v>30520.849054982817</v>
      </c>
      <c r="O45" s="877"/>
    </row>
    <row r="46" spans="1:15" ht="19.5" customHeight="1">
      <c r="A46" s="889" t="s">
        <v>585</v>
      </c>
      <c r="B46" s="889" t="s">
        <v>793</v>
      </c>
      <c r="C46" s="884">
        <v>25.510882995912937</v>
      </c>
      <c r="D46" s="884">
        <v>872.1889554224883</v>
      </c>
      <c r="E46" s="884">
        <v>141.1652884706777</v>
      </c>
      <c r="F46" s="884">
        <v>1038.865126889079</v>
      </c>
      <c r="G46" s="885">
        <v>16.405365126676603</v>
      </c>
      <c r="H46" s="885">
        <v>1.6271372993472315</v>
      </c>
      <c r="I46" s="885">
        <v>2.1088068946943173</v>
      </c>
      <c r="J46" s="885">
        <v>2.055489986184686</v>
      </c>
      <c r="K46" s="886">
        <v>537935.361028316</v>
      </c>
      <c r="L46" s="886">
        <v>14206.481533951594</v>
      </c>
      <c r="M46" s="886">
        <v>15466.652302720173</v>
      </c>
      <c r="N46" s="886">
        <v>27238.662695907555</v>
      </c>
      <c r="O46" s="877"/>
    </row>
    <row r="47" spans="1:15" ht="19.5" customHeight="1">
      <c r="A47" s="889" t="s">
        <v>588</v>
      </c>
      <c r="B47" s="889" t="s">
        <v>794</v>
      </c>
      <c r="C47" s="884">
        <v>26.468921216701304</v>
      </c>
      <c r="D47" s="884">
        <v>776.8373323257132</v>
      </c>
      <c r="E47" s="884">
        <v>199.90553561307388</v>
      </c>
      <c r="F47" s="884">
        <v>1003.2117891554884</v>
      </c>
      <c r="G47" s="885">
        <v>16.74946466809422</v>
      </c>
      <c r="H47" s="885">
        <v>1.4901746193881025</v>
      </c>
      <c r="I47" s="885">
        <v>1.833664114922975</v>
      </c>
      <c r="J47" s="885">
        <v>1.9612241054613937</v>
      </c>
      <c r="K47" s="886">
        <v>523744.5467523198</v>
      </c>
      <c r="L47" s="886">
        <v>16213.972955883068</v>
      </c>
      <c r="M47" s="886">
        <v>13787.924581797562</v>
      </c>
      <c r="N47" s="886">
        <v>29121.32354048964</v>
      </c>
      <c r="O47" s="877"/>
    </row>
    <row r="48" spans="1:15" ht="19.5" customHeight="1">
      <c r="A48" s="889" t="s">
        <v>590</v>
      </c>
      <c r="B48" s="889" t="s">
        <v>795</v>
      </c>
      <c r="C48" s="884">
        <v>30.79019073569482</v>
      </c>
      <c r="D48" s="884">
        <v>873.0988357691356</v>
      </c>
      <c r="E48" s="884">
        <v>200.5449591280654</v>
      </c>
      <c r="F48" s="884">
        <v>1104.4339856328957</v>
      </c>
      <c r="G48" s="885">
        <v>18.287208366854383</v>
      </c>
      <c r="H48" s="885">
        <v>1.4454279796862144</v>
      </c>
      <c r="I48" s="885">
        <v>1.914155138339921</v>
      </c>
      <c r="J48" s="885">
        <v>2.0000672856950614</v>
      </c>
      <c r="K48" s="886">
        <v>532253.5325824618</v>
      </c>
      <c r="L48" s="886">
        <v>14980.025817800097</v>
      </c>
      <c r="M48" s="886">
        <v>12903.354743083004</v>
      </c>
      <c r="N48" s="886">
        <v>29023.856614183824</v>
      </c>
      <c r="O48" s="877"/>
    </row>
    <row r="49" spans="1:15" ht="19.5" customHeight="1">
      <c r="A49" s="889" t="s">
        <v>593</v>
      </c>
      <c r="B49" s="889" t="s">
        <v>796</v>
      </c>
      <c r="C49" s="884">
        <v>34.06559877955759</v>
      </c>
      <c r="D49" s="884">
        <v>878.0015255530129</v>
      </c>
      <c r="E49" s="884">
        <v>154.01983218916857</v>
      </c>
      <c r="F49" s="884">
        <v>1066.086956521739</v>
      </c>
      <c r="G49" s="885">
        <v>19.127630989699956</v>
      </c>
      <c r="H49" s="885">
        <v>1.4292391361006376</v>
      </c>
      <c r="I49" s="885">
        <v>1.7928882725832012</v>
      </c>
      <c r="J49" s="885">
        <v>2.0473083197389887</v>
      </c>
      <c r="K49" s="886">
        <v>526078.8535602329</v>
      </c>
      <c r="L49" s="886">
        <v>15726.20454190051</v>
      </c>
      <c r="M49" s="886">
        <v>12890.586370839937</v>
      </c>
      <c r="N49" s="886">
        <v>31624.27649466243</v>
      </c>
      <c r="O49" s="877"/>
    </row>
    <row r="50" spans="1:15" ht="19.5" customHeight="1">
      <c r="A50" s="889" t="s">
        <v>595</v>
      </c>
      <c r="B50" s="889" t="s">
        <v>797</v>
      </c>
      <c r="C50" s="884">
        <v>30.476190476190478</v>
      </c>
      <c r="D50" s="884">
        <v>900.07722007722</v>
      </c>
      <c r="E50" s="884">
        <v>163.16602316602317</v>
      </c>
      <c r="F50" s="884">
        <v>1093.7194337194337</v>
      </c>
      <c r="G50" s="885">
        <v>17.56587837837838</v>
      </c>
      <c r="H50" s="885">
        <v>1.5034603065660033</v>
      </c>
      <c r="I50" s="885">
        <v>1.9782300047326076</v>
      </c>
      <c r="J50" s="885">
        <v>2.0218634534371986</v>
      </c>
      <c r="K50" s="886">
        <v>499488.2221283784</v>
      </c>
      <c r="L50" s="886">
        <v>15782.52473690231</v>
      </c>
      <c r="M50" s="886">
        <v>14099.159173371194</v>
      </c>
      <c r="N50" s="886">
        <v>29009.718528629593</v>
      </c>
      <c r="O50" s="877"/>
    </row>
    <row r="51" spans="1:15" ht="19.5" customHeight="1">
      <c r="A51" s="889" t="s">
        <v>597</v>
      </c>
      <c r="B51" s="889" t="s">
        <v>798</v>
      </c>
      <c r="C51" s="884">
        <v>27.90437752250854</v>
      </c>
      <c r="D51" s="884">
        <v>931.8969264203664</v>
      </c>
      <c r="E51" s="884">
        <v>183.5765290282521</v>
      </c>
      <c r="F51" s="884">
        <v>1143.377832971127</v>
      </c>
      <c r="G51" s="885">
        <v>16.215620827770362</v>
      </c>
      <c r="H51" s="885">
        <v>1.570721339001346</v>
      </c>
      <c r="I51" s="885">
        <v>1.9317774395399967</v>
      </c>
      <c r="J51" s="885">
        <v>1.986103040604754</v>
      </c>
      <c r="K51" s="886">
        <v>521947.56742323097</v>
      </c>
      <c r="L51" s="886">
        <v>14351.43011820205</v>
      </c>
      <c r="M51" s="886">
        <v>14042.612041265009</v>
      </c>
      <c r="N51" s="886">
        <v>26689.83837385482</v>
      </c>
      <c r="O51" s="877"/>
    </row>
    <row r="52" spans="1:15" ht="19.5" customHeight="1">
      <c r="A52" s="889" t="s">
        <v>599</v>
      </c>
      <c r="B52" s="889" t="s">
        <v>799</v>
      </c>
      <c r="C52" s="884">
        <v>28.49636988918609</v>
      </c>
      <c r="D52" s="884">
        <v>878.3148643484907</v>
      </c>
      <c r="E52" s="884">
        <v>237.50477646159726</v>
      </c>
      <c r="F52" s="884">
        <v>1144.316010699274</v>
      </c>
      <c r="G52" s="885">
        <v>16.004693261816964</v>
      </c>
      <c r="H52" s="885">
        <v>1.5754606164756042</v>
      </c>
      <c r="I52" s="885">
        <v>1.6825275520875231</v>
      </c>
      <c r="J52" s="885">
        <v>1.9570070207952448</v>
      </c>
      <c r="K52" s="886">
        <v>508712.0425745893</v>
      </c>
      <c r="L52" s="886">
        <v>13189.475691196623</v>
      </c>
      <c r="M52" s="886">
        <v>11542.410908213338</v>
      </c>
      <c r="N52" s="886">
        <v>25187.392763822452</v>
      </c>
      <c r="O52" s="877"/>
    </row>
    <row r="53" spans="1:15" ht="19.5" customHeight="1">
      <c r="A53" s="889" t="s">
        <v>601</v>
      </c>
      <c r="B53" s="889" t="s">
        <v>800</v>
      </c>
      <c r="C53" s="884">
        <v>24.828107810781077</v>
      </c>
      <c r="D53" s="884">
        <v>892.051705170517</v>
      </c>
      <c r="E53" s="884">
        <v>163.51072607260727</v>
      </c>
      <c r="F53" s="884">
        <v>1080.3905390539053</v>
      </c>
      <c r="G53" s="885">
        <v>16.151758515646634</v>
      </c>
      <c r="H53" s="885">
        <v>1.5417989825805456</v>
      </c>
      <c r="I53" s="885">
        <v>2.0327151928009757</v>
      </c>
      <c r="J53" s="885">
        <v>1.9518430364279713</v>
      </c>
      <c r="K53" s="886">
        <v>550151.6992522847</v>
      </c>
      <c r="L53" s="886">
        <v>14350.692562047172</v>
      </c>
      <c r="M53" s="886">
        <v>14896.476178461797</v>
      </c>
      <c r="N53" s="886">
        <v>26746.364451543926</v>
      </c>
      <c r="O53" s="877"/>
    </row>
    <row r="54" spans="1:15" ht="19.5" customHeight="1">
      <c r="A54" s="889" t="s">
        <v>603</v>
      </c>
      <c r="B54" s="889" t="s">
        <v>801</v>
      </c>
      <c r="C54" s="884">
        <v>24.167312161115415</v>
      </c>
      <c r="D54" s="884">
        <v>879.002065582236</v>
      </c>
      <c r="E54" s="884">
        <v>164.6010844306739</v>
      </c>
      <c r="F54" s="884">
        <v>1067.7704621740252</v>
      </c>
      <c r="G54" s="885">
        <v>17.555555555555557</v>
      </c>
      <c r="H54" s="885">
        <v>1.6162805213879199</v>
      </c>
      <c r="I54" s="885">
        <v>2.050156862745098</v>
      </c>
      <c r="J54" s="885">
        <v>2.04392482121159</v>
      </c>
      <c r="K54" s="886">
        <v>542491.5136217949</v>
      </c>
      <c r="L54" s="886">
        <v>14140.521747751056</v>
      </c>
      <c r="M54" s="886">
        <v>14189.71850980392</v>
      </c>
      <c r="N54" s="886">
        <v>26106.50286847339</v>
      </c>
      <c r="O54" s="877"/>
    </row>
    <row r="55" spans="1:15" ht="19.5" customHeight="1">
      <c r="A55" s="889" t="s">
        <v>605</v>
      </c>
      <c r="B55" s="889" t="s">
        <v>802</v>
      </c>
      <c r="C55" s="884">
        <v>19.771205604575886</v>
      </c>
      <c r="D55" s="884">
        <v>795.6591140868177</v>
      </c>
      <c r="E55" s="884">
        <v>146.82747306345055</v>
      </c>
      <c r="F55" s="884">
        <v>962.2577927548441</v>
      </c>
      <c r="G55" s="885">
        <v>16.236600134559318</v>
      </c>
      <c r="H55" s="885">
        <v>1.6252779403159743</v>
      </c>
      <c r="I55" s="885">
        <v>1.897143202270943</v>
      </c>
      <c r="J55" s="885">
        <v>1.9669750896239022</v>
      </c>
      <c r="K55" s="886">
        <v>568908.0639156762</v>
      </c>
      <c r="L55" s="886">
        <v>15339.057081557023</v>
      </c>
      <c r="M55" s="886">
        <v>14669.782267318958</v>
      </c>
      <c r="N55" s="886">
        <v>26610.941603922256</v>
      </c>
      <c r="O55" s="877"/>
    </row>
    <row r="56" spans="1:15" ht="19.5" customHeight="1">
      <c r="A56" s="889" t="s">
        <v>706</v>
      </c>
      <c r="B56" s="889" t="s">
        <v>70</v>
      </c>
      <c r="C56" s="884">
        <v>14.180206794682423</v>
      </c>
      <c r="D56" s="884">
        <v>786.9276218611521</v>
      </c>
      <c r="E56" s="884">
        <v>192.9837518463811</v>
      </c>
      <c r="F56" s="884">
        <v>994.0915805022156</v>
      </c>
      <c r="G56" s="885">
        <v>10.411458333333334</v>
      </c>
      <c r="H56" s="885">
        <v>1.6077897700610042</v>
      </c>
      <c r="I56" s="885">
        <v>1.902411021814007</v>
      </c>
      <c r="J56" s="885">
        <v>1.7905646359583953</v>
      </c>
      <c r="K56" s="886">
        <v>486091.25</v>
      </c>
      <c r="L56" s="886">
        <v>14314.59502580948</v>
      </c>
      <c r="M56" s="886">
        <v>12620.922311519327</v>
      </c>
      <c r="N56" s="886">
        <v>20715.453194650818</v>
      </c>
      <c r="O56" s="877"/>
    </row>
    <row r="57" spans="1:15" ht="19.5" customHeight="1">
      <c r="A57" s="889" t="s">
        <v>708</v>
      </c>
      <c r="B57" s="889" t="s">
        <v>74</v>
      </c>
      <c r="C57" s="884">
        <v>8.791208791208792</v>
      </c>
      <c r="D57" s="884">
        <v>659.7069597069597</v>
      </c>
      <c r="E57" s="884">
        <v>177.28937728937728</v>
      </c>
      <c r="F57" s="884">
        <v>845.7875457875458</v>
      </c>
      <c r="G57" s="885">
        <v>5.791666666666667</v>
      </c>
      <c r="H57" s="885">
        <v>2.779566907273737</v>
      </c>
      <c r="I57" s="885">
        <v>1.9566115702479339</v>
      </c>
      <c r="J57" s="885">
        <v>2.638371589432655</v>
      </c>
      <c r="K57" s="886">
        <v>603508.3333333334</v>
      </c>
      <c r="L57" s="886">
        <v>13548.600777345919</v>
      </c>
      <c r="M57" s="886">
        <v>12778.760330578512</v>
      </c>
      <c r="N57" s="886">
        <v>19519.337375487223</v>
      </c>
      <c r="O57" s="877"/>
    </row>
    <row r="58" spans="1:15" ht="19.5" customHeight="1">
      <c r="A58" s="889" t="s">
        <v>709</v>
      </c>
      <c r="B58" s="889" t="s">
        <v>758</v>
      </c>
      <c r="C58" s="884">
        <v>12.664393570384803</v>
      </c>
      <c r="D58" s="884">
        <v>757.2820263029713</v>
      </c>
      <c r="E58" s="884">
        <v>181.7340477350219</v>
      </c>
      <c r="F58" s="884">
        <v>951.680467608378</v>
      </c>
      <c r="G58" s="885">
        <v>10.723076923076922</v>
      </c>
      <c r="H58" s="885">
        <v>1.6019810895992797</v>
      </c>
      <c r="I58" s="885">
        <v>1.932189761458054</v>
      </c>
      <c r="J58" s="885">
        <v>1.7864162145562494</v>
      </c>
      <c r="K58" s="886">
        <v>604730</v>
      </c>
      <c r="L58" s="886">
        <v>14048.000257284364</v>
      </c>
      <c r="M58" s="886">
        <v>14186.92575716966</v>
      </c>
      <c r="N58" s="886">
        <v>21934.971849728732</v>
      </c>
      <c r="O58" s="877"/>
    </row>
    <row r="59" spans="1:15" ht="19.5" customHeight="1">
      <c r="A59" s="889" t="s">
        <v>710</v>
      </c>
      <c r="B59" s="889" t="s">
        <v>81</v>
      </c>
      <c r="C59" s="884">
        <v>8.665472458575907</v>
      </c>
      <c r="D59" s="884">
        <v>612.2107777280191</v>
      </c>
      <c r="E59" s="884">
        <v>108.45648604269293</v>
      </c>
      <c r="F59" s="884">
        <v>729.332736229288</v>
      </c>
      <c r="G59" s="885">
        <v>8.847545219638242</v>
      </c>
      <c r="H59" s="885">
        <v>1.419462596313274</v>
      </c>
      <c r="I59" s="885">
        <v>1.5623838689697886</v>
      </c>
      <c r="J59" s="885">
        <v>1.5289717139465389</v>
      </c>
      <c r="K59" s="886">
        <v>502907.66838931956</v>
      </c>
      <c r="L59" s="886">
        <v>11888.572247147176</v>
      </c>
      <c r="M59" s="886">
        <v>12587.239006262473</v>
      </c>
      <c r="N59" s="886">
        <v>17826.448309386386</v>
      </c>
      <c r="O59" s="877"/>
    </row>
    <row r="60" spans="1:15" ht="19.5" customHeight="1">
      <c r="A60" s="889" t="s">
        <v>711</v>
      </c>
      <c r="B60" s="889" t="s">
        <v>757</v>
      </c>
      <c r="C60" s="884">
        <v>8.504779717373234</v>
      </c>
      <c r="D60" s="884">
        <v>530.4395261845386</v>
      </c>
      <c r="E60" s="884">
        <v>185.8842477140482</v>
      </c>
      <c r="F60" s="884">
        <v>724.8285536159601</v>
      </c>
      <c r="G60" s="885">
        <v>9.731215638362858</v>
      </c>
      <c r="H60" s="885">
        <v>1.4164879185888206</v>
      </c>
      <c r="I60" s="885">
        <v>1.668660387378071</v>
      </c>
      <c r="J60" s="885">
        <v>1.578719134143282</v>
      </c>
      <c r="K60" s="886">
        <v>504222.1686010996</v>
      </c>
      <c r="L60" s="886">
        <v>12843.685540504805</v>
      </c>
      <c r="M60" s="886">
        <v>11544.510467033735</v>
      </c>
      <c r="N60" s="886">
        <v>18276.100634340393</v>
      </c>
      <c r="O60" s="877"/>
    </row>
    <row r="61" spans="1:15" ht="19.5" customHeight="1">
      <c r="A61" s="889" t="s">
        <v>712</v>
      </c>
      <c r="B61" s="889" t="s">
        <v>87</v>
      </c>
      <c r="C61" s="884">
        <v>8.686504358280732</v>
      </c>
      <c r="D61" s="884">
        <v>740.0060114217013</v>
      </c>
      <c r="E61" s="884">
        <v>188.69852720168322</v>
      </c>
      <c r="F61" s="884">
        <v>937.3910429816652</v>
      </c>
      <c r="G61" s="885">
        <v>9.03114186851211</v>
      </c>
      <c r="H61" s="885">
        <v>1.4741267262388302</v>
      </c>
      <c r="I61" s="885">
        <v>1.7269831156419242</v>
      </c>
      <c r="J61" s="885">
        <v>1.5950556321544234</v>
      </c>
      <c r="K61" s="886">
        <v>555932.9792387544</v>
      </c>
      <c r="L61" s="886">
        <v>10366.951259138912</v>
      </c>
      <c r="M61" s="886">
        <v>12122.801847722205</v>
      </c>
      <c r="N61" s="886">
        <v>15775.993875653317</v>
      </c>
      <c r="O61" s="877"/>
    </row>
    <row r="62" spans="1:15" ht="19.5" customHeight="1">
      <c r="A62" s="889" t="s">
        <v>713</v>
      </c>
      <c r="B62" s="889" t="s">
        <v>88</v>
      </c>
      <c r="C62" s="884">
        <v>11.98246468582562</v>
      </c>
      <c r="D62" s="884">
        <v>638.8541159279104</v>
      </c>
      <c r="E62" s="884">
        <v>159.38261081344373</v>
      </c>
      <c r="F62" s="884">
        <v>810.2191914271797</v>
      </c>
      <c r="G62" s="885">
        <v>10.519105691056911</v>
      </c>
      <c r="H62" s="885">
        <v>1.527437588991798</v>
      </c>
      <c r="I62" s="885">
        <v>1.8688772586621845</v>
      </c>
      <c r="J62" s="885">
        <v>1.7275832942562734</v>
      </c>
      <c r="K62" s="886">
        <v>533946.6319105692</v>
      </c>
      <c r="L62" s="886">
        <v>12367.739125130807</v>
      </c>
      <c r="M62" s="886">
        <v>13120.397562745922</v>
      </c>
      <c r="N62" s="886">
        <v>20229.514553198907</v>
      </c>
      <c r="O62" s="877"/>
    </row>
    <row r="63" spans="1:14" ht="11.25" customHeight="1">
      <c r="A63" s="898"/>
      <c r="B63" s="898"/>
      <c r="C63" s="899"/>
      <c r="D63" s="899"/>
      <c r="E63" s="899"/>
      <c r="F63" s="899"/>
      <c r="G63" s="900"/>
      <c r="H63" s="900"/>
      <c r="I63" s="900"/>
      <c r="J63" s="900"/>
      <c r="K63" s="901"/>
      <c r="L63" s="901"/>
      <c r="M63" s="901"/>
      <c r="N63" s="901"/>
    </row>
  </sheetData>
  <sheetProtection/>
  <printOptions horizontalCentered="1"/>
  <pageMargins left="0.15748031496062992" right="0.15748031496062992" top="0.3937007874015748" bottom="0.2755905511811024" header="0.15748031496062992" footer="0.1968503937007874"/>
  <pageSetup blackAndWhite="1" firstPageNumber="72" useFirstPageNumber="1" horizontalDpi="300" verticalDpi="300" orientation="portrait" pageOrder="overThenDown" paperSize="9" scale="67"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sheetPr>
    <tabColor theme="0"/>
  </sheetPr>
  <dimension ref="A1:N59"/>
  <sheetViews>
    <sheetView view="pageBreakPreview" zoomScaleSheetLayoutView="100" zoomScalePageLayoutView="0" workbookViewId="0" topLeftCell="A1">
      <selection activeCell="A1" sqref="A1"/>
    </sheetView>
  </sheetViews>
  <sheetFormatPr defaultColWidth="16.75390625" defaultRowHeight="12.75"/>
  <cols>
    <col min="1" max="1" width="5.375" style="866" customWidth="1"/>
    <col min="2" max="2" width="14.875" style="866" customWidth="1"/>
    <col min="3" max="3" width="12.75390625" style="866" customWidth="1"/>
    <col min="4" max="4" width="7.875" style="866" customWidth="1"/>
    <col min="5" max="5" width="10.875" style="866" customWidth="1"/>
    <col min="6" max="6" width="8.25390625" style="866" customWidth="1"/>
    <col min="7" max="7" width="12.75390625" style="866" customWidth="1"/>
    <col min="8" max="8" width="7.875" style="866" customWidth="1"/>
    <col min="9" max="9" width="10.875" style="866" customWidth="1"/>
    <col min="10" max="10" width="7.875" style="866" customWidth="1"/>
    <col min="11" max="11" width="12.75390625" style="866" customWidth="1"/>
    <col min="12" max="12" width="7.875" style="866" customWidth="1"/>
    <col min="13" max="13" width="10.875" style="866" customWidth="1"/>
    <col min="14" max="14" width="7.875" style="866" customWidth="1"/>
    <col min="15" max="16384" width="16.75390625" style="866" customWidth="1"/>
  </cols>
  <sheetData>
    <row r="1" spans="1:2" ht="22.5" customHeight="1">
      <c r="A1" s="864"/>
      <c r="B1" s="865" t="s">
        <v>805</v>
      </c>
    </row>
    <row r="2" ht="9.75" customHeight="1"/>
    <row r="3" spans="1:14" ht="18" customHeight="1">
      <c r="A3" s="868"/>
      <c r="B3" s="902" t="s">
        <v>8</v>
      </c>
      <c r="C3" s="874" t="s">
        <v>418</v>
      </c>
      <c r="D3" s="903"/>
      <c r="E3" s="903"/>
      <c r="F3" s="903"/>
      <c r="G3" s="874" t="s">
        <v>419</v>
      </c>
      <c r="H3" s="903"/>
      <c r="I3" s="903"/>
      <c r="J3" s="903"/>
      <c r="K3" s="874" t="s">
        <v>806</v>
      </c>
      <c r="L3" s="903"/>
      <c r="M3" s="903"/>
      <c r="N3" s="904"/>
    </row>
    <row r="4" spans="1:14" ht="18" customHeight="1">
      <c r="A4" s="889"/>
      <c r="B4" s="905"/>
      <c r="C4" s="906" t="s">
        <v>807</v>
      </c>
      <c r="D4" s="907" t="s">
        <v>421</v>
      </c>
      <c r="E4" s="908" t="s">
        <v>808</v>
      </c>
      <c r="F4" s="907" t="s">
        <v>421</v>
      </c>
      <c r="G4" s="906" t="s">
        <v>807</v>
      </c>
      <c r="H4" s="907" t="s">
        <v>421</v>
      </c>
      <c r="I4" s="908" t="s">
        <v>808</v>
      </c>
      <c r="J4" s="907" t="s">
        <v>421</v>
      </c>
      <c r="K4" s="906" t="s">
        <v>807</v>
      </c>
      <c r="L4" s="907" t="s">
        <v>421</v>
      </c>
      <c r="M4" s="908" t="s">
        <v>808</v>
      </c>
      <c r="N4" s="909" t="s">
        <v>421</v>
      </c>
    </row>
    <row r="5" spans="1:14" ht="18" customHeight="1">
      <c r="A5" s="910"/>
      <c r="B5" s="911" t="s">
        <v>787</v>
      </c>
      <c r="C5" s="912">
        <v>271236.7848469254</v>
      </c>
      <c r="D5" s="913"/>
      <c r="E5" s="914">
        <v>1.0360447794596415</v>
      </c>
      <c r="F5" s="913"/>
      <c r="G5" s="912">
        <v>336217.40112727974</v>
      </c>
      <c r="H5" s="913"/>
      <c r="I5" s="914">
        <v>1.0400572839098097</v>
      </c>
      <c r="J5" s="913"/>
      <c r="K5" s="912">
        <v>273276.40635149134</v>
      </c>
      <c r="L5" s="913"/>
      <c r="M5" s="914">
        <v>1.0339507585960956</v>
      </c>
      <c r="N5" s="915"/>
    </row>
    <row r="6" spans="1:14" ht="18" customHeight="1">
      <c r="A6" s="883"/>
      <c r="B6" s="889" t="s">
        <v>34</v>
      </c>
      <c r="C6" s="886">
        <v>281235.4371722177</v>
      </c>
      <c r="D6" s="916"/>
      <c r="E6" s="917">
        <v>1.035796095838623</v>
      </c>
      <c r="F6" s="916"/>
      <c r="G6" s="886">
        <v>336994.41758547205</v>
      </c>
      <c r="H6" s="916"/>
      <c r="I6" s="917">
        <v>1.034872622683788</v>
      </c>
      <c r="J6" s="916"/>
      <c r="K6" s="886">
        <v>283090.5391488296</v>
      </c>
      <c r="L6" s="916"/>
      <c r="M6" s="917">
        <v>1.033762050446779</v>
      </c>
      <c r="N6" s="918"/>
    </row>
    <row r="7" spans="1:14" ht="18" customHeight="1">
      <c r="A7" s="883"/>
      <c r="B7" s="889" t="s">
        <v>35</v>
      </c>
      <c r="C7" s="886">
        <v>294640.93696324556</v>
      </c>
      <c r="D7" s="916"/>
      <c r="E7" s="917">
        <v>1.041203751876581</v>
      </c>
      <c r="F7" s="916"/>
      <c r="G7" s="886">
        <v>326602.79678991117</v>
      </c>
      <c r="H7" s="916"/>
      <c r="I7" s="917">
        <v>1.1082801355835523</v>
      </c>
      <c r="J7" s="916"/>
      <c r="K7" s="886">
        <v>296300.8299246822</v>
      </c>
      <c r="L7" s="916"/>
      <c r="M7" s="917">
        <v>1.0440806039538404</v>
      </c>
      <c r="N7" s="918"/>
    </row>
    <row r="8" spans="1:14" ht="18" customHeight="1">
      <c r="A8" s="883"/>
      <c r="B8" s="889" t="s">
        <v>36</v>
      </c>
      <c r="C8" s="886">
        <v>281883.0387529151</v>
      </c>
      <c r="D8" s="916"/>
      <c r="E8" s="917">
        <v>1.0360901682580816</v>
      </c>
      <c r="F8" s="916"/>
      <c r="G8" s="886">
        <v>336217.40112727974</v>
      </c>
      <c r="H8" s="916"/>
      <c r="I8" s="885">
        <v>1.0400572839098097</v>
      </c>
      <c r="J8" s="916"/>
      <c r="K8" s="886">
        <v>283740.6608802563</v>
      </c>
      <c r="L8" s="916"/>
      <c r="M8" s="917">
        <v>1.0342926330291753</v>
      </c>
      <c r="N8" s="918"/>
    </row>
    <row r="9" spans="1:14" ht="18" customHeight="1">
      <c r="A9" s="883"/>
      <c r="B9" s="889" t="s">
        <v>38</v>
      </c>
      <c r="C9" s="886">
        <v>155994.66976259105</v>
      </c>
      <c r="D9" s="916"/>
      <c r="E9" s="885">
        <v>1.0357653967829463</v>
      </c>
      <c r="F9" s="916"/>
      <c r="G9" s="886" t="s">
        <v>269</v>
      </c>
      <c r="H9" s="916"/>
      <c r="I9" s="885"/>
      <c r="J9" s="916"/>
      <c r="K9" s="886">
        <v>155994.66976259105</v>
      </c>
      <c r="L9" s="916"/>
      <c r="M9" s="885">
        <v>1.0357653967829463</v>
      </c>
      <c r="N9" s="918"/>
    </row>
    <row r="10" spans="1:14" ht="18" customHeight="1">
      <c r="A10" s="883"/>
      <c r="B10" s="889"/>
      <c r="C10" s="886"/>
      <c r="D10" s="916"/>
      <c r="E10" s="885"/>
      <c r="F10" s="916"/>
      <c r="G10" s="886" t="s">
        <v>809</v>
      </c>
      <c r="H10" s="916"/>
      <c r="I10" s="885"/>
      <c r="J10" s="916"/>
      <c r="K10" s="886" t="s">
        <v>809</v>
      </c>
      <c r="L10" s="916"/>
      <c r="M10" s="885"/>
      <c r="N10" s="918"/>
    </row>
    <row r="11" spans="1:14" ht="18" customHeight="1">
      <c r="A11" s="889" t="s">
        <v>515</v>
      </c>
      <c r="B11" s="889" t="s">
        <v>516</v>
      </c>
      <c r="C11" s="886">
        <v>277754.7095589842</v>
      </c>
      <c r="D11" s="919">
        <v>30</v>
      </c>
      <c r="E11" s="885">
        <v>1.0279641497239513</v>
      </c>
      <c r="F11" s="919">
        <v>34</v>
      </c>
      <c r="G11" s="886">
        <v>351958.4452217364</v>
      </c>
      <c r="H11" s="919">
        <v>11</v>
      </c>
      <c r="I11" s="885">
        <v>1.0565273649193139</v>
      </c>
      <c r="J11" s="919">
        <v>16</v>
      </c>
      <c r="K11" s="886">
        <v>279342.65430709306</v>
      </c>
      <c r="L11" s="919">
        <v>30</v>
      </c>
      <c r="M11" s="885">
        <v>1.0274982647208561</v>
      </c>
      <c r="N11" s="920">
        <v>30</v>
      </c>
    </row>
    <row r="12" spans="1:14" ht="18" customHeight="1">
      <c r="A12" s="889" t="s">
        <v>518</v>
      </c>
      <c r="B12" s="889" t="s">
        <v>729</v>
      </c>
      <c r="C12" s="886">
        <v>276039.6607440826</v>
      </c>
      <c r="D12" s="919">
        <v>35</v>
      </c>
      <c r="E12" s="885">
        <v>1.0302660135975799</v>
      </c>
      <c r="F12" s="919">
        <v>32</v>
      </c>
      <c r="G12" s="886">
        <v>357183.5467741935</v>
      </c>
      <c r="H12" s="919">
        <v>8</v>
      </c>
      <c r="I12" s="885">
        <v>1.0777535001524172</v>
      </c>
      <c r="J12" s="919">
        <v>13</v>
      </c>
      <c r="K12" s="886">
        <v>278671.91823631414</v>
      </c>
      <c r="L12" s="919">
        <v>33</v>
      </c>
      <c r="M12" s="885">
        <v>1.0297904771347033</v>
      </c>
      <c r="N12" s="920">
        <v>28</v>
      </c>
    </row>
    <row r="13" spans="1:14" ht="18" customHeight="1">
      <c r="A13" s="889" t="s">
        <v>522</v>
      </c>
      <c r="B13" s="889" t="s">
        <v>523</v>
      </c>
      <c r="C13" s="886">
        <v>275222.9747776644</v>
      </c>
      <c r="D13" s="919">
        <v>36</v>
      </c>
      <c r="E13" s="885">
        <v>1.030892141105274</v>
      </c>
      <c r="F13" s="919">
        <v>31</v>
      </c>
      <c r="G13" s="886">
        <v>367647.76704100287</v>
      </c>
      <c r="H13" s="919">
        <v>5</v>
      </c>
      <c r="I13" s="885">
        <v>1.0603800724411505</v>
      </c>
      <c r="J13" s="919">
        <v>15</v>
      </c>
      <c r="K13" s="886">
        <v>278161.51710508834</v>
      </c>
      <c r="L13" s="919">
        <v>35</v>
      </c>
      <c r="M13" s="885">
        <v>1.02903933414701</v>
      </c>
      <c r="N13" s="920">
        <v>29</v>
      </c>
    </row>
    <row r="14" spans="1:14" ht="18" customHeight="1">
      <c r="A14" s="889" t="s">
        <v>524</v>
      </c>
      <c r="B14" s="889" t="s">
        <v>525</v>
      </c>
      <c r="C14" s="886">
        <v>287126.8060667463</v>
      </c>
      <c r="D14" s="919">
        <v>20</v>
      </c>
      <c r="E14" s="885">
        <v>1.0408102871630498</v>
      </c>
      <c r="F14" s="919">
        <v>23</v>
      </c>
      <c r="G14" s="886">
        <v>346998.40595836326</v>
      </c>
      <c r="H14" s="919">
        <v>12</v>
      </c>
      <c r="I14" s="885">
        <v>1.0234077316752754</v>
      </c>
      <c r="J14" s="919">
        <v>21</v>
      </c>
      <c r="K14" s="886">
        <v>289547.1417937519</v>
      </c>
      <c r="L14" s="919">
        <v>18</v>
      </c>
      <c r="M14" s="885">
        <v>1.0369344799413502</v>
      </c>
      <c r="N14" s="920">
        <v>25</v>
      </c>
    </row>
    <row r="15" spans="1:14" ht="18" customHeight="1">
      <c r="A15" s="889" t="s">
        <v>526</v>
      </c>
      <c r="B15" s="889" t="s">
        <v>527</v>
      </c>
      <c r="C15" s="886">
        <v>278078.47610630136</v>
      </c>
      <c r="D15" s="919">
        <v>29</v>
      </c>
      <c r="E15" s="885">
        <v>1.0259078518581513</v>
      </c>
      <c r="F15" s="919">
        <v>35</v>
      </c>
      <c r="G15" s="886">
        <v>353933.5783214407</v>
      </c>
      <c r="H15" s="919">
        <v>10</v>
      </c>
      <c r="I15" s="885">
        <v>1.0499169800452925</v>
      </c>
      <c r="J15" s="919">
        <v>18</v>
      </c>
      <c r="K15" s="886">
        <v>280256.2513828054</v>
      </c>
      <c r="L15" s="919">
        <v>28</v>
      </c>
      <c r="M15" s="885">
        <v>1.0244618155554233</v>
      </c>
      <c r="N15" s="920">
        <v>35</v>
      </c>
    </row>
    <row r="16" spans="1:14" ht="18" customHeight="1">
      <c r="A16" s="889" t="s">
        <v>528</v>
      </c>
      <c r="B16" s="889" t="s">
        <v>730</v>
      </c>
      <c r="C16" s="886">
        <v>280491.3734998775</v>
      </c>
      <c r="D16" s="919">
        <v>27</v>
      </c>
      <c r="E16" s="885">
        <v>1.0137745913001592</v>
      </c>
      <c r="F16" s="919">
        <v>40</v>
      </c>
      <c r="G16" s="886">
        <v>335051.8475073314</v>
      </c>
      <c r="H16" s="919">
        <v>17</v>
      </c>
      <c r="I16" s="885">
        <v>1.0176381581433906</v>
      </c>
      <c r="J16" s="919">
        <v>23</v>
      </c>
      <c r="K16" s="886">
        <v>283368.97331992886</v>
      </c>
      <c r="L16" s="919">
        <v>24</v>
      </c>
      <c r="M16" s="885">
        <v>1.0114427557179448</v>
      </c>
      <c r="N16" s="920">
        <v>40</v>
      </c>
    </row>
    <row r="17" spans="1:14" ht="18" customHeight="1">
      <c r="A17" s="889" t="s">
        <v>531</v>
      </c>
      <c r="B17" s="889" t="s">
        <v>532</v>
      </c>
      <c r="C17" s="886">
        <v>277114.65098508564</v>
      </c>
      <c r="D17" s="919">
        <v>33</v>
      </c>
      <c r="E17" s="885">
        <v>1.0980040925750372</v>
      </c>
      <c r="F17" s="919">
        <v>2</v>
      </c>
      <c r="G17" s="886">
        <v>367822.0671328671</v>
      </c>
      <c r="H17" s="919">
        <v>4</v>
      </c>
      <c r="I17" s="885">
        <v>0.9761019195348744</v>
      </c>
      <c r="J17" s="919">
        <v>29</v>
      </c>
      <c r="K17" s="886">
        <v>280004.96706626855</v>
      </c>
      <c r="L17" s="919">
        <v>29</v>
      </c>
      <c r="M17" s="885">
        <v>1.0861062663559586</v>
      </c>
      <c r="N17" s="920">
        <v>5</v>
      </c>
    </row>
    <row r="18" spans="1:14" ht="18" customHeight="1">
      <c r="A18" s="889" t="s">
        <v>533</v>
      </c>
      <c r="B18" s="889" t="s">
        <v>534</v>
      </c>
      <c r="C18" s="886">
        <v>272626.5300659511</v>
      </c>
      <c r="D18" s="919">
        <v>38</v>
      </c>
      <c r="E18" s="885">
        <v>1.0314994355122864</v>
      </c>
      <c r="F18" s="919">
        <v>29</v>
      </c>
      <c r="G18" s="886">
        <v>346820.03337236535</v>
      </c>
      <c r="H18" s="919">
        <v>13</v>
      </c>
      <c r="I18" s="885">
        <v>0.9962306406281206</v>
      </c>
      <c r="J18" s="919">
        <v>27</v>
      </c>
      <c r="K18" s="886">
        <v>275260.7649565543</v>
      </c>
      <c r="L18" s="919">
        <v>36</v>
      </c>
      <c r="M18" s="885">
        <v>1.0270845529193668</v>
      </c>
      <c r="N18" s="920">
        <v>31</v>
      </c>
    </row>
    <row r="19" spans="1:14" ht="18" customHeight="1">
      <c r="A19" s="889" t="s">
        <v>535</v>
      </c>
      <c r="B19" s="889" t="s">
        <v>536</v>
      </c>
      <c r="C19" s="886">
        <v>354350.82067564136</v>
      </c>
      <c r="D19" s="919">
        <v>2</v>
      </c>
      <c r="E19" s="885">
        <v>1.0524560874292894</v>
      </c>
      <c r="F19" s="919">
        <v>17</v>
      </c>
      <c r="G19" s="886">
        <v>309622.6666666667</v>
      </c>
      <c r="H19" s="919">
        <v>28</v>
      </c>
      <c r="I19" s="885">
        <v>0.9077996602706917</v>
      </c>
      <c r="J19" s="919">
        <v>40</v>
      </c>
      <c r="K19" s="886">
        <v>352239.98088092933</v>
      </c>
      <c r="L19" s="919">
        <v>2</v>
      </c>
      <c r="M19" s="885">
        <v>1.0452468051004589</v>
      </c>
      <c r="N19" s="920">
        <v>18</v>
      </c>
    </row>
    <row r="20" spans="1:14" ht="18" customHeight="1">
      <c r="A20" s="889" t="s">
        <v>537</v>
      </c>
      <c r="B20" s="889" t="s">
        <v>50</v>
      </c>
      <c r="C20" s="886">
        <v>285150.67774784734</v>
      </c>
      <c r="D20" s="919">
        <v>23</v>
      </c>
      <c r="E20" s="885">
        <v>1.0419175768813382</v>
      </c>
      <c r="F20" s="919">
        <v>22</v>
      </c>
      <c r="G20" s="886">
        <v>322506.4189916789</v>
      </c>
      <c r="H20" s="919">
        <v>22</v>
      </c>
      <c r="I20" s="885">
        <v>1.023539224036352</v>
      </c>
      <c r="J20" s="919">
        <v>20</v>
      </c>
      <c r="K20" s="886">
        <v>286302.3660851719</v>
      </c>
      <c r="L20" s="919">
        <v>23</v>
      </c>
      <c r="M20" s="885">
        <v>1.0394128068732003</v>
      </c>
      <c r="N20" s="920">
        <v>24</v>
      </c>
    </row>
    <row r="21" spans="1:14" ht="18" customHeight="1">
      <c r="A21" s="889" t="s">
        <v>538</v>
      </c>
      <c r="B21" s="889" t="s">
        <v>539</v>
      </c>
      <c r="C21" s="886">
        <v>345112.5815124539</v>
      </c>
      <c r="D21" s="919">
        <v>3</v>
      </c>
      <c r="E21" s="885">
        <v>1.053230990524633</v>
      </c>
      <c r="F21" s="919">
        <v>16</v>
      </c>
      <c r="G21" s="886">
        <v>317818.1327160494</v>
      </c>
      <c r="H21" s="919">
        <v>23</v>
      </c>
      <c r="I21" s="885">
        <v>0.9352125303779332</v>
      </c>
      <c r="J21" s="919">
        <v>36</v>
      </c>
      <c r="K21" s="886">
        <v>343609.75180559093</v>
      </c>
      <c r="L21" s="919">
        <v>3</v>
      </c>
      <c r="M21" s="885">
        <v>1.0457564538957953</v>
      </c>
      <c r="N21" s="920">
        <v>17</v>
      </c>
    </row>
    <row r="22" spans="1:14" ht="18" customHeight="1">
      <c r="A22" s="889" t="s">
        <v>540</v>
      </c>
      <c r="B22" s="889" t="s">
        <v>542</v>
      </c>
      <c r="C22" s="886">
        <v>282104.33619847626</v>
      </c>
      <c r="D22" s="919">
        <v>24</v>
      </c>
      <c r="E22" s="885">
        <v>0.9858242330919117</v>
      </c>
      <c r="F22" s="919">
        <v>44</v>
      </c>
      <c r="G22" s="886">
        <v>312299.06565656565</v>
      </c>
      <c r="H22" s="919">
        <v>25</v>
      </c>
      <c r="I22" s="885">
        <v>0.82250393977454</v>
      </c>
      <c r="J22" s="919">
        <v>41</v>
      </c>
      <c r="K22" s="886">
        <v>283228.7590746662</v>
      </c>
      <c r="L22" s="919">
        <v>25</v>
      </c>
      <c r="M22" s="885">
        <v>0.9744259417684689</v>
      </c>
      <c r="N22" s="920">
        <v>45</v>
      </c>
    </row>
    <row r="23" spans="1:14" ht="18" customHeight="1">
      <c r="A23" s="889" t="s">
        <v>543</v>
      </c>
      <c r="B23" s="889" t="s">
        <v>544</v>
      </c>
      <c r="C23" s="886">
        <v>274344.50196205423</v>
      </c>
      <c r="D23" s="919">
        <v>37</v>
      </c>
      <c r="E23" s="885">
        <v>1.0603531373877715</v>
      </c>
      <c r="F23" s="919">
        <v>10</v>
      </c>
      <c r="G23" s="886">
        <v>287542.0183982684</v>
      </c>
      <c r="H23" s="919">
        <v>34</v>
      </c>
      <c r="I23" s="885">
        <v>0.9649208882027023</v>
      </c>
      <c r="J23" s="919">
        <v>31</v>
      </c>
      <c r="K23" s="886">
        <v>274793.2913477109</v>
      </c>
      <c r="L23" s="919">
        <v>37</v>
      </c>
      <c r="M23" s="885">
        <v>1.054643902026693</v>
      </c>
      <c r="N23" s="920">
        <v>13</v>
      </c>
    </row>
    <row r="24" spans="1:14" ht="18" customHeight="1">
      <c r="A24" s="889" t="s">
        <v>545</v>
      </c>
      <c r="B24" s="889" t="s">
        <v>547</v>
      </c>
      <c r="C24" s="886">
        <v>290672.8654631008</v>
      </c>
      <c r="D24" s="919">
        <v>15</v>
      </c>
      <c r="E24" s="885">
        <v>1.0186371401547056</v>
      </c>
      <c r="F24" s="919">
        <v>39</v>
      </c>
      <c r="G24" s="886">
        <v>343470.49603174604</v>
      </c>
      <c r="H24" s="919">
        <v>15</v>
      </c>
      <c r="I24" s="885">
        <v>0.9500113595313951</v>
      </c>
      <c r="J24" s="919">
        <v>34</v>
      </c>
      <c r="K24" s="886">
        <v>293110.23718800093</v>
      </c>
      <c r="L24" s="919">
        <v>15</v>
      </c>
      <c r="M24" s="885">
        <v>1.0119670177698132</v>
      </c>
      <c r="N24" s="920">
        <v>39</v>
      </c>
    </row>
    <row r="25" spans="1:14" ht="18" customHeight="1">
      <c r="A25" s="889" t="s">
        <v>548</v>
      </c>
      <c r="B25" s="889" t="s">
        <v>549</v>
      </c>
      <c r="C25" s="886">
        <v>297248.42314428126</v>
      </c>
      <c r="D25" s="919">
        <v>13</v>
      </c>
      <c r="E25" s="885">
        <v>1.037123656369449</v>
      </c>
      <c r="F25" s="919">
        <v>26</v>
      </c>
      <c r="G25" s="886">
        <v>286534.34523809527</v>
      </c>
      <c r="H25" s="919">
        <v>35</v>
      </c>
      <c r="I25" s="885">
        <v>1.0742619559127637</v>
      </c>
      <c r="J25" s="919">
        <v>14</v>
      </c>
      <c r="K25" s="886">
        <v>296711.0055448923</v>
      </c>
      <c r="L25" s="919">
        <v>14</v>
      </c>
      <c r="M25" s="885">
        <v>1.0400758516069684</v>
      </c>
      <c r="N25" s="920">
        <v>22</v>
      </c>
    </row>
    <row r="26" spans="1:14" ht="18" customHeight="1">
      <c r="A26" s="889" t="s">
        <v>550</v>
      </c>
      <c r="B26" s="889" t="s">
        <v>551</v>
      </c>
      <c r="C26" s="886">
        <v>288025.7544539929</v>
      </c>
      <c r="D26" s="919">
        <v>19</v>
      </c>
      <c r="E26" s="885">
        <v>1.0380957940432862</v>
      </c>
      <c r="F26" s="919">
        <v>25</v>
      </c>
      <c r="G26" s="886">
        <v>323035.04150197626</v>
      </c>
      <c r="H26" s="919">
        <v>21</v>
      </c>
      <c r="I26" s="885">
        <v>1.1013100798659394</v>
      </c>
      <c r="J26" s="919">
        <v>11</v>
      </c>
      <c r="K26" s="886">
        <v>289364.8689462279</v>
      </c>
      <c r="L26" s="919">
        <v>19</v>
      </c>
      <c r="M26" s="885">
        <v>1.0398880914967128</v>
      </c>
      <c r="N26" s="920">
        <v>23</v>
      </c>
    </row>
    <row r="27" spans="1:14" ht="18" customHeight="1">
      <c r="A27" s="889" t="s">
        <v>552</v>
      </c>
      <c r="B27" s="889" t="s">
        <v>553</v>
      </c>
      <c r="C27" s="886">
        <v>308410.45563738386</v>
      </c>
      <c r="D27" s="919">
        <v>8</v>
      </c>
      <c r="E27" s="885">
        <v>1.0283933173935746</v>
      </c>
      <c r="F27" s="919">
        <v>33</v>
      </c>
      <c r="G27" s="886">
        <v>266932.09003215434</v>
      </c>
      <c r="H27" s="919">
        <v>39</v>
      </c>
      <c r="I27" s="885">
        <v>0.9404521685330429</v>
      </c>
      <c r="J27" s="919">
        <v>35</v>
      </c>
      <c r="K27" s="886">
        <v>306265.4985866312</v>
      </c>
      <c r="L27" s="919">
        <v>10</v>
      </c>
      <c r="M27" s="885">
        <v>1.0248775558339813</v>
      </c>
      <c r="N27" s="920">
        <v>33</v>
      </c>
    </row>
    <row r="28" spans="1:14" ht="18" customHeight="1">
      <c r="A28" s="889" t="s">
        <v>554</v>
      </c>
      <c r="B28" s="889" t="s">
        <v>555</v>
      </c>
      <c r="C28" s="886">
        <v>286314.26128380327</v>
      </c>
      <c r="D28" s="919">
        <v>22</v>
      </c>
      <c r="E28" s="885">
        <v>1.0309832425968015</v>
      </c>
      <c r="F28" s="919">
        <v>30</v>
      </c>
      <c r="G28" s="886">
        <v>299448.88664987404</v>
      </c>
      <c r="H28" s="919">
        <v>30</v>
      </c>
      <c r="I28" s="885">
        <v>0.9661035031033212</v>
      </c>
      <c r="J28" s="919">
        <v>30</v>
      </c>
      <c r="K28" s="886">
        <v>287026.19587675785</v>
      </c>
      <c r="L28" s="919">
        <v>22</v>
      </c>
      <c r="M28" s="885">
        <v>1.0247878406602984</v>
      </c>
      <c r="N28" s="920">
        <v>34</v>
      </c>
    </row>
    <row r="29" spans="1:14" ht="18" customHeight="1">
      <c r="A29" s="889" t="s">
        <v>556</v>
      </c>
      <c r="B29" s="889" t="s">
        <v>557</v>
      </c>
      <c r="C29" s="886">
        <v>289732.18567237625</v>
      </c>
      <c r="D29" s="919">
        <v>16</v>
      </c>
      <c r="E29" s="885">
        <v>1.0446822360193833</v>
      </c>
      <c r="F29" s="919">
        <v>20</v>
      </c>
      <c r="G29" s="886">
        <v>323403.9784946237</v>
      </c>
      <c r="H29" s="919">
        <v>20</v>
      </c>
      <c r="I29" s="885">
        <v>0.9609120423404465</v>
      </c>
      <c r="J29" s="919">
        <v>32</v>
      </c>
      <c r="K29" s="886">
        <v>291947.0043320661</v>
      </c>
      <c r="L29" s="919">
        <v>17</v>
      </c>
      <c r="M29" s="885">
        <v>1.0355838815594447</v>
      </c>
      <c r="N29" s="920">
        <v>26</v>
      </c>
    </row>
    <row r="30" spans="1:14" ht="18" customHeight="1">
      <c r="A30" s="889" t="s">
        <v>558</v>
      </c>
      <c r="B30" s="889" t="s">
        <v>304</v>
      </c>
      <c r="C30" s="886">
        <v>278694.22563805105</v>
      </c>
      <c r="D30" s="919">
        <v>28</v>
      </c>
      <c r="E30" s="885">
        <v>1.0707830820242492</v>
      </c>
      <c r="F30" s="919">
        <v>8</v>
      </c>
      <c r="G30" s="886">
        <v>285303.371040724</v>
      </c>
      <c r="H30" s="919">
        <v>36</v>
      </c>
      <c r="I30" s="885">
        <v>1.1841598191551534</v>
      </c>
      <c r="J30" s="919">
        <v>5</v>
      </c>
      <c r="K30" s="886">
        <v>279092.32352139545</v>
      </c>
      <c r="L30" s="919">
        <v>31</v>
      </c>
      <c r="M30" s="885">
        <v>1.0786465755082335</v>
      </c>
      <c r="N30" s="920">
        <v>8</v>
      </c>
    </row>
    <row r="31" spans="1:14" ht="18" customHeight="1">
      <c r="A31" s="889" t="s">
        <v>559</v>
      </c>
      <c r="B31" s="889" t="s">
        <v>789</v>
      </c>
      <c r="C31" s="886">
        <v>302815.342616343</v>
      </c>
      <c r="D31" s="919">
        <v>10</v>
      </c>
      <c r="E31" s="885">
        <v>1.0849591319344718</v>
      </c>
      <c r="F31" s="919">
        <v>7</v>
      </c>
      <c r="G31" s="886">
        <v>272090.0193423598</v>
      </c>
      <c r="H31" s="919">
        <v>38</v>
      </c>
      <c r="I31" s="885">
        <v>1.0098309368695357</v>
      </c>
      <c r="J31" s="919">
        <v>25</v>
      </c>
      <c r="K31" s="886">
        <v>300990.3205422794</v>
      </c>
      <c r="L31" s="919">
        <v>12</v>
      </c>
      <c r="M31" s="885">
        <v>1.0812016903346424</v>
      </c>
      <c r="N31" s="920">
        <v>7</v>
      </c>
    </row>
    <row r="32" spans="1:14" ht="18" customHeight="1">
      <c r="A32" s="889" t="s">
        <v>562</v>
      </c>
      <c r="B32" s="889" t="s">
        <v>790</v>
      </c>
      <c r="C32" s="886">
        <v>277656.417967263</v>
      </c>
      <c r="D32" s="919">
        <v>31</v>
      </c>
      <c r="E32" s="885">
        <v>1.0209167917798072</v>
      </c>
      <c r="F32" s="919">
        <v>38</v>
      </c>
      <c r="G32" s="886">
        <v>292314.2696629214</v>
      </c>
      <c r="H32" s="919">
        <v>32</v>
      </c>
      <c r="I32" s="885">
        <v>0.9090226157942737</v>
      </c>
      <c r="J32" s="919">
        <v>39</v>
      </c>
      <c r="K32" s="886">
        <v>278365.2834631407</v>
      </c>
      <c r="L32" s="919">
        <v>34</v>
      </c>
      <c r="M32" s="885">
        <v>1.0125563922717564</v>
      </c>
      <c r="N32" s="920">
        <v>38</v>
      </c>
    </row>
    <row r="33" spans="1:14" ht="18" customHeight="1">
      <c r="A33" s="889" t="s">
        <v>565</v>
      </c>
      <c r="B33" s="889" t="s">
        <v>566</v>
      </c>
      <c r="C33" s="886">
        <v>301911.90467762324</v>
      </c>
      <c r="D33" s="919">
        <v>12</v>
      </c>
      <c r="E33" s="885">
        <v>1.024624041433733</v>
      </c>
      <c r="F33" s="919">
        <v>36</v>
      </c>
      <c r="G33" s="886">
        <v>401308.5570175439</v>
      </c>
      <c r="H33" s="919">
        <v>2</v>
      </c>
      <c r="I33" s="885">
        <v>1.0846321158433185</v>
      </c>
      <c r="J33" s="919">
        <v>12</v>
      </c>
      <c r="K33" s="886">
        <v>307329.6519244561</v>
      </c>
      <c r="L33" s="919">
        <v>9</v>
      </c>
      <c r="M33" s="885">
        <v>1.0241396045946416</v>
      </c>
      <c r="N33" s="920">
        <v>36</v>
      </c>
    </row>
    <row r="34" spans="1:14" ht="18" customHeight="1">
      <c r="A34" s="889" t="s">
        <v>567</v>
      </c>
      <c r="B34" s="889" t="s">
        <v>568</v>
      </c>
      <c r="C34" s="886">
        <v>296608.71647196263</v>
      </c>
      <c r="D34" s="919">
        <v>14</v>
      </c>
      <c r="E34" s="885">
        <v>1.0532731422236923</v>
      </c>
      <c r="F34" s="919">
        <v>15</v>
      </c>
      <c r="G34" s="886">
        <v>335688.0176056338</v>
      </c>
      <c r="H34" s="919">
        <v>16</v>
      </c>
      <c r="I34" s="885">
        <v>0.9286929072293586</v>
      </c>
      <c r="J34" s="919">
        <v>37</v>
      </c>
      <c r="K34" s="886">
        <v>297863.6374943465</v>
      </c>
      <c r="L34" s="919">
        <v>13</v>
      </c>
      <c r="M34" s="885">
        <v>1.0442439488455897</v>
      </c>
      <c r="N34" s="920">
        <v>20</v>
      </c>
    </row>
    <row r="35" spans="1:14" ht="18" customHeight="1">
      <c r="A35" s="889" t="s">
        <v>569</v>
      </c>
      <c r="B35" s="889" t="s">
        <v>570</v>
      </c>
      <c r="C35" s="886">
        <v>309509.1671379202</v>
      </c>
      <c r="D35" s="919">
        <v>7</v>
      </c>
      <c r="E35" s="885">
        <v>1.085740615359423</v>
      </c>
      <c r="F35" s="919">
        <v>6</v>
      </c>
      <c r="G35" s="886">
        <v>275708.5594059406</v>
      </c>
      <c r="H35" s="919">
        <v>37</v>
      </c>
      <c r="I35" s="885">
        <v>1.1740401479400147</v>
      </c>
      <c r="J35" s="919">
        <v>6</v>
      </c>
      <c r="K35" s="886">
        <v>307492.1146233383</v>
      </c>
      <c r="L35" s="919">
        <v>8</v>
      </c>
      <c r="M35" s="885">
        <v>1.0935682447168555</v>
      </c>
      <c r="N35" s="920">
        <v>3</v>
      </c>
    </row>
    <row r="36" spans="1:14" ht="18" customHeight="1">
      <c r="A36" s="889" t="s">
        <v>571</v>
      </c>
      <c r="B36" s="889" t="s">
        <v>572</v>
      </c>
      <c r="C36" s="886">
        <v>267961.78743194195</v>
      </c>
      <c r="D36" s="919">
        <v>40</v>
      </c>
      <c r="E36" s="885">
        <v>1.0456923043709656</v>
      </c>
      <c r="F36" s="919">
        <v>18</v>
      </c>
      <c r="G36" s="886">
        <v>317097.9338842975</v>
      </c>
      <c r="H36" s="919">
        <v>24</v>
      </c>
      <c r="I36" s="885">
        <v>1.2053310472401189</v>
      </c>
      <c r="J36" s="919">
        <v>4</v>
      </c>
      <c r="K36" s="886">
        <v>270518.9804301075</v>
      </c>
      <c r="L36" s="919">
        <v>40</v>
      </c>
      <c r="M36" s="885">
        <v>1.0537285044378055</v>
      </c>
      <c r="N36" s="920">
        <v>14</v>
      </c>
    </row>
    <row r="37" spans="1:14" ht="18" customHeight="1">
      <c r="A37" s="889" t="s">
        <v>573</v>
      </c>
      <c r="B37" s="889" t="s">
        <v>791</v>
      </c>
      <c r="C37" s="886">
        <v>276112.13976945245</v>
      </c>
      <c r="D37" s="919">
        <v>34</v>
      </c>
      <c r="E37" s="885">
        <v>1.0432458554086965</v>
      </c>
      <c r="F37" s="919">
        <v>21</v>
      </c>
      <c r="G37" s="886">
        <v>236956.6091954023</v>
      </c>
      <c r="H37" s="919">
        <v>41</v>
      </c>
      <c r="I37" s="885">
        <v>1.0114404800543901</v>
      </c>
      <c r="J37" s="919">
        <v>24</v>
      </c>
      <c r="K37" s="886">
        <v>273802.6271186441</v>
      </c>
      <c r="L37" s="919">
        <v>39</v>
      </c>
      <c r="M37" s="885">
        <v>1.043983488716137</v>
      </c>
      <c r="N37" s="920">
        <v>21</v>
      </c>
    </row>
    <row r="38" spans="1:14" ht="18" customHeight="1">
      <c r="A38" s="889" t="s">
        <v>575</v>
      </c>
      <c r="B38" s="889" t="s">
        <v>576</v>
      </c>
      <c r="C38" s="886">
        <v>270611.7360781209</v>
      </c>
      <c r="D38" s="919">
        <v>39</v>
      </c>
      <c r="E38" s="885">
        <v>1.0382410705071472</v>
      </c>
      <c r="F38" s="919">
        <v>24</v>
      </c>
      <c r="G38" s="886">
        <v>356981.4450867052</v>
      </c>
      <c r="H38" s="919">
        <v>9</v>
      </c>
      <c r="I38" s="885">
        <v>1.264980075505453</v>
      </c>
      <c r="J38" s="919">
        <v>2</v>
      </c>
      <c r="K38" s="886">
        <v>274383.05350832915</v>
      </c>
      <c r="L38" s="919">
        <v>38</v>
      </c>
      <c r="M38" s="885">
        <v>1.0472689830462512</v>
      </c>
      <c r="N38" s="920">
        <v>16</v>
      </c>
    </row>
    <row r="39" spans="1:14" ht="18" customHeight="1">
      <c r="A39" s="889" t="s">
        <v>577</v>
      </c>
      <c r="B39" s="889" t="s">
        <v>792</v>
      </c>
      <c r="C39" s="886">
        <v>281293.38840866485</v>
      </c>
      <c r="D39" s="919">
        <v>26</v>
      </c>
      <c r="E39" s="885">
        <v>1.023133956611375</v>
      </c>
      <c r="F39" s="919">
        <v>37</v>
      </c>
      <c r="G39" s="886">
        <v>300597.6323987539</v>
      </c>
      <c r="H39" s="919">
        <v>29</v>
      </c>
      <c r="I39" s="885">
        <v>0.9998048543238641</v>
      </c>
      <c r="J39" s="919">
        <v>26</v>
      </c>
      <c r="K39" s="886">
        <v>282215.1907075916</v>
      </c>
      <c r="L39" s="919">
        <v>27</v>
      </c>
      <c r="M39" s="885">
        <v>1.020553757497051</v>
      </c>
      <c r="N39" s="920">
        <v>37</v>
      </c>
    </row>
    <row r="40" spans="1:14" ht="18" customHeight="1">
      <c r="A40" s="889" t="s">
        <v>580</v>
      </c>
      <c r="B40" s="889" t="s">
        <v>581</v>
      </c>
      <c r="C40" s="886">
        <v>367242.9564568301</v>
      </c>
      <c r="D40" s="919">
        <v>1</v>
      </c>
      <c r="E40" s="885">
        <v>1.1508659379079826</v>
      </c>
      <c r="F40" s="919">
        <v>1</v>
      </c>
      <c r="G40" s="886">
        <v>370147.80303030304</v>
      </c>
      <c r="H40" s="919">
        <v>3</v>
      </c>
      <c r="I40" s="885">
        <v>1.2150015432205037</v>
      </c>
      <c r="J40" s="919">
        <v>3</v>
      </c>
      <c r="K40" s="886">
        <v>367422.0084053234</v>
      </c>
      <c r="L40" s="919">
        <v>1</v>
      </c>
      <c r="M40" s="885">
        <v>1.1559763264414133</v>
      </c>
      <c r="N40" s="920">
        <v>1</v>
      </c>
    </row>
    <row r="41" spans="1:14" ht="18" customHeight="1">
      <c r="A41" s="889" t="s">
        <v>582</v>
      </c>
      <c r="B41" s="889" t="s">
        <v>584</v>
      </c>
      <c r="C41" s="886">
        <v>307700.5141256129</v>
      </c>
      <c r="D41" s="919">
        <v>9</v>
      </c>
      <c r="E41" s="885">
        <v>0.9720778348786681</v>
      </c>
      <c r="F41" s="919">
        <v>45</v>
      </c>
      <c r="G41" s="886">
        <v>334965.6818181818</v>
      </c>
      <c r="H41" s="919">
        <v>18</v>
      </c>
      <c r="I41" s="885">
        <v>1.1694030958214858</v>
      </c>
      <c r="J41" s="919">
        <v>7</v>
      </c>
      <c r="K41" s="886">
        <v>309529.6737094315</v>
      </c>
      <c r="L41" s="919">
        <v>7</v>
      </c>
      <c r="M41" s="885">
        <v>0.9856496585078784</v>
      </c>
      <c r="N41" s="920">
        <v>44</v>
      </c>
    </row>
    <row r="42" spans="1:14" ht="18" customHeight="1">
      <c r="A42" s="889" t="s">
        <v>585</v>
      </c>
      <c r="B42" s="889" t="s">
        <v>793</v>
      </c>
      <c r="C42" s="886">
        <v>281452.9556758925</v>
      </c>
      <c r="D42" s="919">
        <v>25</v>
      </c>
      <c r="E42" s="885">
        <v>1.0614570407018562</v>
      </c>
      <c r="F42" s="919">
        <v>9</v>
      </c>
      <c r="G42" s="886">
        <v>310582.3679417122</v>
      </c>
      <c r="H42" s="919">
        <v>27</v>
      </c>
      <c r="I42" s="885">
        <v>1.0528994586221583</v>
      </c>
      <c r="J42" s="919">
        <v>17</v>
      </c>
      <c r="K42" s="886">
        <v>282972.9677787283</v>
      </c>
      <c r="L42" s="919">
        <v>26</v>
      </c>
      <c r="M42" s="885">
        <v>1.0596664148602055</v>
      </c>
      <c r="N42" s="920">
        <v>10</v>
      </c>
    </row>
    <row r="43" spans="1:14" ht="18" customHeight="1">
      <c r="A43" s="889" t="s">
        <v>588</v>
      </c>
      <c r="B43" s="889" t="s">
        <v>794</v>
      </c>
      <c r="C43" s="886">
        <v>288311.346459825</v>
      </c>
      <c r="D43" s="919">
        <v>17</v>
      </c>
      <c r="E43" s="885">
        <v>1.004485783214249</v>
      </c>
      <c r="F43" s="919">
        <v>42</v>
      </c>
      <c r="G43" s="886">
        <v>364954.07547169813</v>
      </c>
      <c r="H43" s="919">
        <v>6</v>
      </c>
      <c r="I43" s="885">
        <v>1.1280167281125655</v>
      </c>
      <c r="J43" s="919">
        <v>9</v>
      </c>
      <c r="K43" s="886">
        <v>292148.5509163046</v>
      </c>
      <c r="L43" s="919">
        <v>16</v>
      </c>
      <c r="M43" s="885">
        <v>1.0093822324582333</v>
      </c>
      <c r="N43" s="920">
        <v>41</v>
      </c>
    </row>
    <row r="44" spans="1:14" ht="18" customHeight="1">
      <c r="A44" s="889" t="s">
        <v>590</v>
      </c>
      <c r="B44" s="889" t="s">
        <v>795</v>
      </c>
      <c r="C44" s="886">
        <v>324329.31832543446</v>
      </c>
      <c r="D44" s="919">
        <v>5</v>
      </c>
      <c r="E44" s="885">
        <v>1.0006089963187699</v>
      </c>
      <c r="F44" s="919">
        <v>43</v>
      </c>
      <c r="G44" s="886">
        <v>260480.83682008367</v>
      </c>
      <c r="H44" s="919">
        <v>40</v>
      </c>
      <c r="I44" s="885">
        <v>1.046871646228514</v>
      </c>
      <c r="J44" s="919">
        <v>19</v>
      </c>
      <c r="K44" s="886">
        <v>320549.3363884072</v>
      </c>
      <c r="L44" s="919">
        <v>5</v>
      </c>
      <c r="M44" s="885">
        <v>1.0073199083635667</v>
      </c>
      <c r="N44" s="920">
        <v>42</v>
      </c>
    </row>
    <row r="45" spans="1:14" ht="18" customHeight="1">
      <c r="A45" s="889" t="s">
        <v>593</v>
      </c>
      <c r="B45" s="889" t="s">
        <v>796</v>
      </c>
      <c r="C45" s="886">
        <v>330425.0419896641</v>
      </c>
      <c r="D45" s="919">
        <v>4</v>
      </c>
      <c r="E45" s="885">
        <v>1.0975195943796652</v>
      </c>
      <c r="F45" s="919">
        <v>3</v>
      </c>
      <c r="G45" s="886">
        <v>451724.0495867769</v>
      </c>
      <c r="H45" s="919">
        <v>1</v>
      </c>
      <c r="I45" s="885">
        <v>1.5477377151874545</v>
      </c>
      <c r="J45" s="919">
        <v>1</v>
      </c>
      <c r="K45" s="886">
        <v>337142.28680396645</v>
      </c>
      <c r="L45" s="919">
        <v>4</v>
      </c>
      <c r="M45" s="885">
        <v>1.1222371925678671</v>
      </c>
      <c r="N45" s="920">
        <v>2</v>
      </c>
    </row>
    <row r="46" spans="1:14" ht="18" customHeight="1">
      <c r="A46" s="889" t="s">
        <v>595</v>
      </c>
      <c r="B46" s="889" t="s">
        <v>797</v>
      </c>
      <c r="C46" s="886">
        <v>316771.74236280075</v>
      </c>
      <c r="D46" s="919">
        <v>6</v>
      </c>
      <c r="E46" s="885">
        <v>1.088052780267064</v>
      </c>
      <c r="F46" s="919">
        <v>5</v>
      </c>
      <c r="G46" s="886">
        <v>327490.72580645164</v>
      </c>
      <c r="H46" s="919">
        <v>19</v>
      </c>
      <c r="I46" s="885">
        <v>0.9935244866888341</v>
      </c>
      <c r="J46" s="919">
        <v>28</v>
      </c>
      <c r="K46" s="886">
        <v>317284.92921492923</v>
      </c>
      <c r="L46" s="919">
        <v>6</v>
      </c>
      <c r="M46" s="885">
        <v>1.081321304629104</v>
      </c>
      <c r="N46" s="920">
        <v>6</v>
      </c>
    </row>
    <row r="47" spans="1:14" ht="18" customHeight="1">
      <c r="A47" s="889" t="s">
        <v>597</v>
      </c>
      <c r="B47" s="889" t="s">
        <v>798</v>
      </c>
      <c r="C47" s="886">
        <v>302007.4758711374</v>
      </c>
      <c r="D47" s="919">
        <v>11</v>
      </c>
      <c r="E47" s="885">
        <v>1.034813477863126</v>
      </c>
      <c r="F47" s="919">
        <v>28</v>
      </c>
      <c r="G47" s="886">
        <v>358837.7877094972</v>
      </c>
      <c r="H47" s="919">
        <v>7</v>
      </c>
      <c r="I47" s="885">
        <v>1.020587137144885</v>
      </c>
      <c r="J47" s="919">
        <v>22</v>
      </c>
      <c r="K47" s="886">
        <v>305165.6956224775</v>
      </c>
      <c r="L47" s="919">
        <v>11</v>
      </c>
      <c r="M47" s="885">
        <v>1.0313050962338595</v>
      </c>
      <c r="N47" s="920">
        <v>27</v>
      </c>
    </row>
    <row r="48" spans="1:14" ht="18" customHeight="1">
      <c r="A48" s="889" t="s">
        <v>599</v>
      </c>
      <c r="B48" s="889" t="s">
        <v>799</v>
      </c>
      <c r="C48" s="886">
        <v>288031.2962363416</v>
      </c>
      <c r="D48" s="919">
        <v>18</v>
      </c>
      <c r="E48" s="885">
        <v>1.036304496494745</v>
      </c>
      <c r="F48" s="919">
        <v>27</v>
      </c>
      <c r="G48" s="886">
        <v>291474.1181506849</v>
      </c>
      <c r="H48" s="919">
        <v>33</v>
      </c>
      <c r="I48" s="885">
        <v>0.9133239832531705</v>
      </c>
      <c r="J48" s="919">
        <v>38</v>
      </c>
      <c r="K48" s="886">
        <v>288223.3680741307</v>
      </c>
      <c r="L48" s="919">
        <v>21</v>
      </c>
      <c r="M48" s="885">
        <v>1.0257232676926429</v>
      </c>
      <c r="N48" s="920">
        <v>32</v>
      </c>
    </row>
    <row r="49" spans="1:14" ht="18" customHeight="1">
      <c r="A49" s="889" t="s">
        <v>601</v>
      </c>
      <c r="B49" s="889" t="s">
        <v>800</v>
      </c>
      <c r="C49" s="886">
        <v>286757.78708339296</v>
      </c>
      <c r="D49" s="919">
        <v>21</v>
      </c>
      <c r="E49" s="885">
        <v>1.0914698584558093</v>
      </c>
      <c r="F49" s="919">
        <v>4</v>
      </c>
      <c r="G49" s="886">
        <v>343883.20284697507</v>
      </c>
      <c r="H49" s="919">
        <v>14</v>
      </c>
      <c r="I49" s="885">
        <v>1.107967635037544</v>
      </c>
      <c r="J49" s="919">
        <v>10</v>
      </c>
      <c r="K49" s="886">
        <v>288965.19107535755</v>
      </c>
      <c r="L49" s="919">
        <v>20</v>
      </c>
      <c r="M49" s="885">
        <v>1.0905200468700913</v>
      </c>
      <c r="N49" s="920">
        <v>4</v>
      </c>
    </row>
    <row r="50" spans="1:14" ht="18" customHeight="1">
      <c r="A50" s="889" t="s">
        <v>603</v>
      </c>
      <c r="B50" s="889" t="s">
        <v>801</v>
      </c>
      <c r="C50" s="886">
        <v>277418.6100443131</v>
      </c>
      <c r="D50" s="919">
        <v>32</v>
      </c>
      <c r="E50" s="885">
        <v>1.0547329355073018</v>
      </c>
      <c r="F50" s="919">
        <v>14</v>
      </c>
      <c r="G50" s="886">
        <v>312105.0501672241</v>
      </c>
      <c r="H50" s="919">
        <v>26</v>
      </c>
      <c r="I50" s="885">
        <v>0.9577486605657699</v>
      </c>
      <c r="J50" s="919">
        <v>33</v>
      </c>
      <c r="K50" s="886">
        <v>278757.5263361735</v>
      </c>
      <c r="L50" s="919">
        <v>32</v>
      </c>
      <c r="M50" s="885">
        <v>1.047818644013747</v>
      </c>
      <c r="N50" s="920">
        <v>15</v>
      </c>
    </row>
    <row r="51" spans="1:14" ht="18" customHeight="1">
      <c r="A51" s="889" t="s">
        <v>605</v>
      </c>
      <c r="B51" s="889" t="s">
        <v>802</v>
      </c>
      <c r="C51" s="886">
        <v>253980.81619573353</v>
      </c>
      <c r="D51" s="919">
        <v>41</v>
      </c>
      <c r="E51" s="885">
        <v>1.0589223736764084</v>
      </c>
      <c r="F51" s="919">
        <v>11</v>
      </c>
      <c r="G51" s="886">
        <v>293933.2183517417</v>
      </c>
      <c r="H51" s="919">
        <v>31</v>
      </c>
      <c r="I51" s="885">
        <v>1.1576658484115636</v>
      </c>
      <c r="J51" s="919">
        <v>8</v>
      </c>
      <c r="K51" s="886">
        <v>256065.85930918282</v>
      </c>
      <c r="L51" s="919">
        <v>41</v>
      </c>
      <c r="M51" s="885">
        <v>1.0634679152781696</v>
      </c>
      <c r="N51" s="920">
        <v>9</v>
      </c>
    </row>
    <row r="52" spans="1:14" ht="18" customHeight="1">
      <c r="A52" s="889" t="s">
        <v>706</v>
      </c>
      <c r="B52" s="889" t="s">
        <v>70</v>
      </c>
      <c r="C52" s="886">
        <v>205930.57607090104</v>
      </c>
      <c r="D52" s="919">
        <v>43</v>
      </c>
      <c r="E52" s="885">
        <v>0.9593107892747493</v>
      </c>
      <c r="F52" s="919">
        <v>46</v>
      </c>
      <c r="G52" s="886"/>
      <c r="H52" s="919"/>
      <c r="I52" s="885"/>
      <c r="J52" s="919"/>
      <c r="K52" s="886">
        <v>205930.57607090104</v>
      </c>
      <c r="L52" s="919">
        <v>43</v>
      </c>
      <c r="M52" s="885">
        <v>0.9593107892747493</v>
      </c>
      <c r="N52" s="920">
        <v>46</v>
      </c>
    </row>
    <row r="53" spans="1:14" ht="18" customHeight="1">
      <c r="A53" s="889" t="s">
        <v>708</v>
      </c>
      <c r="B53" s="889" t="s">
        <v>74</v>
      </c>
      <c r="C53" s="886">
        <v>165092.12454212454</v>
      </c>
      <c r="D53" s="919">
        <v>44</v>
      </c>
      <c r="E53" s="885">
        <v>0.8269522157764194</v>
      </c>
      <c r="F53" s="919">
        <v>48</v>
      </c>
      <c r="G53" s="886"/>
      <c r="H53" s="919"/>
      <c r="I53" s="885"/>
      <c r="J53" s="919"/>
      <c r="K53" s="886">
        <v>165092.12454212454</v>
      </c>
      <c r="L53" s="919">
        <v>44</v>
      </c>
      <c r="M53" s="885">
        <v>0.8269522157764194</v>
      </c>
      <c r="N53" s="920">
        <v>48</v>
      </c>
    </row>
    <row r="54" spans="1:14" ht="18" customHeight="1">
      <c r="A54" s="889" t="s">
        <v>709</v>
      </c>
      <c r="B54" s="889" t="s">
        <v>758</v>
      </c>
      <c r="C54" s="886">
        <v>208750.8426692645</v>
      </c>
      <c r="D54" s="919">
        <v>42</v>
      </c>
      <c r="E54" s="885">
        <v>0.9381422767292223</v>
      </c>
      <c r="F54" s="919">
        <v>47</v>
      </c>
      <c r="G54" s="886"/>
      <c r="H54" s="919"/>
      <c r="I54" s="885"/>
      <c r="J54" s="919"/>
      <c r="K54" s="886">
        <v>208750.8426692645</v>
      </c>
      <c r="L54" s="919">
        <v>42</v>
      </c>
      <c r="M54" s="885">
        <v>0.9381422767292223</v>
      </c>
      <c r="N54" s="920">
        <v>47</v>
      </c>
    </row>
    <row r="55" spans="1:14" ht="18" customHeight="1">
      <c r="A55" s="889" t="s">
        <v>710</v>
      </c>
      <c r="B55" s="889" t="s">
        <v>81</v>
      </c>
      <c r="C55" s="886">
        <v>130014.12322734737</v>
      </c>
      <c r="D55" s="919">
        <v>48</v>
      </c>
      <c r="E55" s="885">
        <v>1.0585231472626073</v>
      </c>
      <c r="F55" s="919">
        <v>12</v>
      </c>
      <c r="G55" s="886"/>
      <c r="H55" s="919"/>
      <c r="I55" s="885"/>
      <c r="J55" s="919"/>
      <c r="K55" s="886">
        <v>130014.12322734737</v>
      </c>
      <c r="L55" s="919">
        <v>48</v>
      </c>
      <c r="M55" s="885">
        <v>1.0585231472626073</v>
      </c>
      <c r="N55" s="920">
        <v>11</v>
      </c>
    </row>
    <row r="56" spans="1:14" ht="18" customHeight="1">
      <c r="A56" s="889" t="s">
        <v>711</v>
      </c>
      <c r="B56" s="889" t="s">
        <v>757</v>
      </c>
      <c r="C56" s="886">
        <v>132470.3958852868</v>
      </c>
      <c r="D56" s="919">
        <v>47</v>
      </c>
      <c r="E56" s="885">
        <v>1.006025613430001</v>
      </c>
      <c r="F56" s="919">
        <v>41</v>
      </c>
      <c r="G56" s="886"/>
      <c r="H56" s="919"/>
      <c r="I56" s="885"/>
      <c r="J56" s="919"/>
      <c r="K56" s="886">
        <v>132470.3958852868</v>
      </c>
      <c r="L56" s="919">
        <v>47</v>
      </c>
      <c r="M56" s="885">
        <v>1.006025613430001</v>
      </c>
      <c r="N56" s="920">
        <v>43</v>
      </c>
    </row>
    <row r="57" spans="1:14" ht="18" customHeight="1">
      <c r="A57" s="889" t="s">
        <v>712</v>
      </c>
      <c r="B57" s="889" t="s">
        <v>87</v>
      </c>
      <c r="C57" s="886">
        <v>147882.75353171024</v>
      </c>
      <c r="D57" s="919">
        <v>46</v>
      </c>
      <c r="E57" s="885">
        <v>1.0565870752533124</v>
      </c>
      <c r="F57" s="919">
        <v>13</v>
      </c>
      <c r="G57" s="886"/>
      <c r="H57" s="919"/>
      <c r="I57" s="885"/>
      <c r="J57" s="919"/>
      <c r="K57" s="886">
        <v>147882.75353171024</v>
      </c>
      <c r="L57" s="919">
        <v>46</v>
      </c>
      <c r="M57" s="885">
        <v>1.0565870752533124</v>
      </c>
      <c r="N57" s="920">
        <v>12</v>
      </c>
    </row>
    <row r="58" spans="1:14" ht="18" customHeight="1">
      <c r="A58" s="878" t="s">
        <v>713</v>
      </c>
      <c r="B58" s="878" t="s">
        <v>88</v>
      </c>
      <c r="C58" s="886">
        <v>163903.40924257186</v>
      </c>
      <c r="D58" s="919">
        <v>45</v>
      </c>
      <c r="E58" s="885">
        <v>1.0451487558473138</v>
      </c>
      <c r="F58" s="919">
        <v>19</v>
      </c>
      <c r="G58" s="896"/>
      <c r="H58" s="921"/>
      <c r="I58" s="894"/>
      <c r="J58" s="921"/>
      <c r="K58" s="886">
        <v>163903.40924257186</v>
      </c>
      <c r="L58" s="919">
        <v>45</v>
      </c>
      <c r="M58" s="885">
        <v>1.0451487558473138</v>
      </c>
      <c r="N58" s="920">
        <v>19</v>
      </c>
    </row>
    <row r="59" spans="1:14" ht="14.25">
      <c r="A59" s="922"/>
      <c r="B59" s="922"/>
      <c r="C59" s="901"/>
      <c r="D59" s="922"/>
      <c r="E59" s="922"/>
      <c r="F59" s="922"/>
      <c r="G59" s="901"/>
      <c r="H59" s="922"/>
      <c r="I59" s="922"/>
      <c r="J59" s="922"/>
      <c r="K59" s="901"/>
      <c r="L59" s="922"/>
      <c r="M59" s="922"/>
      <c r="N59" s="922"/>
    </row>
  </sheetData>
  <sheetProtection/>
  <printOptions horizontalCentered="1"/>
  <pageMargins left="0.15748031496062992" right="0.15748031496062992" top="0.3937007874015748" bottom="0.2755905511811024" header="0.15748031496062992" footer="0.1968503937007874"/>
  <pageSetup blackAndWhite="1" firstPageNumber="72" useFirstPageNumber="1" horizontalDpi="300" verticalDpi="300" orientation="portrait" pageOrder="overThenDown" paperSize="9" scale="75"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sheetPr>
    <tabColor theme="0"/>
  </sheetPr>
  <dimension ref="A1:P64"/>
  <sheetViews>
    <sheetView view="pageBreakPreview" zoomScaleSheetLayoutView="100" zoomScalePageLayoutView="0" workbookViewId="0" topLeftCell="A1">
      <selection activeCell="A1" sqref="A1"/>
    </sheetView>
  </sheetViews>
  <sheetFormatPr defaultColWidth="16.75390625" defaultRowHeight="12.75"/>
  <cols>
    <col min="1" max="1" width="7.125" style="866" customWidth="1"/>
    <col min="2" max="2" width="16.75390625" style="866" customWidth="1"/>
    <col min="3" max="4" width="10.125" style="866" customWidth="1"/>
    <col min="5" max="5" width="10.375" style="866" customWidth="1"/>
    <col min="6" max="6" width="9.75390625" style="866" customWidth="1"/>
    <col min="7" max="7" width="10.00390625" style="866" customWidth="1"/>
    <col min="8" max="8" width="10.125" style="866" customWidth="1"/>
    <col min="9" max="9" width="9.375" style="866" customWidth="1"/>
    <col min="10" max="11" width="9.75390625" style="866" customWidth="1"/>
    <col min="12" max="12" width="9.625" style="866" customWidth="1"/>
    <col min="13" max="13" width="8.875" style="866" customWidth="1"/>
    <col min="14" max="14" width="9.75390625" style="866" customWidth="1"/>
    <col min="15" max="15" width="16.75390625" style="866" hidden="1" customWidth="1"/>
    <col min="16" max="16384" width="16.75390625" style="866" customWidth="1"/>
  </cols>
  <sheetData>
    <row r="1" spans="1:2" ht="22.5" customHeight="1">
      <c r="A1" s="864"/>
      <c r="B1" s="865" t="s">
        <v>810</v>
      </c>
    </row>
    <row r="2" ht="9.75" customHeight="1"/>
    <row r="3" spans="1:15" ht="18.75" customHeight="1">
      <c r="A3" s="868"/>
      <c r="B3" s="869" t="s">
        <v>8</v>
      </c>
      <c r="C3" s="874" t="s">
        <v>811</v>
      </c>
      <c r="D3" s="875"/>
      <c r="E3" s="875"/>
      <c r="F3" s="875"/>
      <c r="G3" s="923"/>
      <c r="H3" s="875" t="s">
        <v>812</v>
      </c>
      <c r="I3" s="875"/>
      <c r="J3" s="924"/>
      <c r="K3" s="923"/>
      <c r="L3" s="875" t="s">
        <v>813</v>
      </c>
      <c r="M3" s="875"/>
      <c r="N3" s="925"/>
      <c r="O3" s="877"/>
    </row>
    <row r="4" spans="1:15" ht="18.75" customHeight="1">
      <c r="A4" s="878"/>
      <c r="B4" s="878"/>
      <c r="C4" s="881" t="s">
        <v>777</v>
      </c>
      <c r="D4" s="881" t="s">
        <v>776</v>
      </c>
      <c r="E4" s="881" t="s">
        <v>775</v>
      </c>
      <c r="F4" s="881" t="s">
        <v>339</v>
      </c>
      <c r="G4" s="881" t="s">
        <v>777</v>
      </c>
      <c r="H4" s="881" t="s">
        <v>776</v>
      </c>
      <c r="I4" s="881" t="s">
        <v>775</v>
      </c>
      <c r="J4" s="881" t="s">
        <v>339</v>
      </c>
      <c r="K4" s="881" t="s">
        <v>777</v>
      </c>
      <c r="L4" s="881" t="s">
        <v>776</v>
      </c>
      <c r="M4" s="881" t="s">
        <v>775</v>
      </c>
      <c r="N4" s="882" t="s">
        <v>339</v>
      </c>
      <c r="O4" s="877"/>
    </row>
    <row r="5" spans="1:15" ht="17.25" customHeight="1">
      <c r="A5" s="883"/>
      <c r="B5" s="844" t="s">
        <v>209</v>
      </c>
      <c r="C5" s="886">
        <v>31528.39997707231</v>
      </c>
      <c r="D5" s="886">
        <v>7618.722094343223</v>
      </c>
      <c r="E5" s="886">
        <v>6710.793373033957</v>
      </c>
      <c r="F5" s="886">
        <v>11194.860336327347</v>
      </c>
      <c r="G5" s="886">
        <v>37889.12925388246</v>
      </c>
      <c r="H5" s="886">
        <v>8944.858598496143</v>
      </c>
      <c r="I5" s="886">
        <v>6680.446535033697</v>
      </c>
      <c r="J5" s="886">
        <v>12473.222483432604</v>
      </c>
      <c r="K5" s="886">
        <v>31900.96217214917</v>
      </c>
      <c r="L5" s="886">
        <v>7707.559113565876</v>
      </c>
      <c r="M5" s="886">
        <v>6708.61458660122</v>
      </c>
      <c r="N5" s="887">
        <v>11279.873933827716</v>
      </c>
      <c r="O5" s="877">
        <v>24057</v>
      </c>
    </row>
    <row r="6" spans="1:15" ht="17.25" customHeight="1">
      <c r="A6" s="883"/>
      <c r="B6" s="844" t="s">
        <v>261</v>
      </c>
      <c r="C6" s="886">
        <v>32846.30404658325</v>
      </c>
      <c r="D6" s="886">
        <v>7808.08996661993</v>
      </c>
      <c r="E6" s="886">
        <v>6861.229057239586</v>
      </c>
      <c r="F6" s="886">
        <v>11577.834856160975</v>
      </c>
      <c r="G6" s="886">
        <v>39370.3989740064</v>
      </c>
      <c r="H6" s="886">
        <v>9131.423568723607</v>
      </c>
      <c r="I6" s="886">
        <v>6842.619598340033</v>
      </c>
      <c r="J6" s="886">
        <v>12918.924182334384</v>
      </c>
      <c r="K6" s="886">
        <v>33216.539963617426</v>
      </c>
      <c r="L6" s="886">
        <v>7892.548282821594</v>
      </c>
      <c r="M6" s="886">
        <v>6859.95066406443</v>
      </c>
      <c r="N6" s="887">
        <v>11663.057951544559</v>
      </c>
      <c r="O6" s="877">
        <v>24695</v>
      </c>
    </row>
    <row r="7" spans="1:15" ht="17.25" customHeight="1">
      <c r="A7" s="883"/>
      <c r="B7" s="844" t="s">
        <v>262</v>
      </c>
      <c r="C7" s="886">
        <v>33706.12091641147</v>
      </c>
      <c r="D7" s="886">
        <v>8006.321259975639</v>
      </c>
      <c r="E7" s="886">
        <v>6858.47477408026</v>
      </c>
      <c r="F7" s="886">
        <v>11833.31690216273</v>
      </c>
      <c r="G7" s="886">
        <v>39691.53592995509</v>
      </c>
      <c r="H7" s="886">
        <v>9367.198661468063</v>
      </c>
      <c r="I7" s="886">
        <v>6821.03045497073</v>
      </c>
      <c r="J7" s="886">
        <v>13212.74500999792</v>
      </c>
      <c r="K7" s="886">
        <v>34011.26925419342</v>
      </c>
      <c r="L7" s="886">
        <v>8082.344332097326</v>
      </c>
      <c r="M7" s="886">
        <v>6856.23137017656</v>
      </c>
      <c r="N7" s="887">
        <v>11910.28803863332</v>
      </c>
      <c r="O7" s="877">
        <v>25037</v>
      </c>
    </row>
    <row r="8" spans="1:15" ht="17.25" customHeight="1">
      <c r="A8" s="883"/>
      <c r="B8" s="844" t="s">
        <v>299</v>
      </c>
      <c r="C8" s="886">
        <v>34773.63220078542</v>
      </c>
      <c r="D8" s="886">
        <v>8248.580492678328</v>
      </c>
      <c r="E8" s="886">
        <v>6983.455382022831</v>
      </c>
      <c r="F8" s="886">
        <v>12201.859762635657</v>
      </c>
      <c r="G8" s="886">
        <v>40270.16259433116</v>
      </c>
      <c r="H8" s="886">
        <v>9562.688527837334</v>
      </c>
      <c r="I8" s="886">
        <v>6850.014390529189</v>
      </c>
      <c r="J8" s="886">
        <v>13391.145594184214</v>
      </c>
      <c r="K8" s="886">
        <v>34999.723752027254</v>
      </c>
      <c r="L8" s="886">
        <v>8308.584210008192</v>
      </c>
      <c r="M8" s="886">
        <v>6976.880654173749</v>
      </c>
      <c r="N8" s="887">
        <v>12256.068456150917</v>
      </c>
      <c r="O8" s="877">
        <v>26188</v>
      </c>
    </row>
    <row r="9" spans="1:15" ht="17.25" customHeight="1">
      <c r="A9" s="883"/>
      <c r="B9" s="889" t="s">
        <v>787</v>
      </c>
      <c r="C9" s="886">
        <v>35684.347331654615</v>
      </c>
      <c r="D9" s="886">
        <v>8563.26846249568</v>
      </c>
      <c r="E9" s="886">
        <v>7094.655427701364</v>
      </c>
      <c r="F9" s="886">
        <v>12625.56376102206</v>
      </c>
      <c r="G9" s="886">
        <v>40783.4135000364</v>
      </c>
      <c r="H9" s="886">
        <v>9913.162435187789</v>
      </c>
      <c r="I9" s="886">
        <v>7039.71306769979</v>
      </c>
      <c r="J9" s="886">
        <v>13874.410695018802</v>
      </c>
      <c r="K9" s="886">
        <v>35849.50947822506</v>
      </c>
      <c r="L9" s="886">
        <v>8610.835249392872</v>
      </c>
      <c r="M9" s="886">
        <v>7092.568497991703</v>
      </c>
      <c r="N9" s="887">
        <v>12669.603170176117</v>
      </c>
      <c r="O9" s="877">
        <v>28188</v>
      </c>
    </row>
    <row r="10" spans="1:15" ht="17.25" customHeight="1">
      <c r="A10" s="883"/>
      <c r="B10" s="889" t="s">
        <v>34</v>
      </c>
      <c r="C10" s="886">
        <v>35414.325278048535</v>
      </c>
      <c r="D10" s="886">
        <v>8566.543182027744</v>
      </c>
      <c r="E10" s="886">
        <v>7094.867835677241</v>
      </c>
      <c r="F10" s="886">
        <v>12659.350387102439</v>
      </c>
      <c r="G10" s="886">
        <v>41227.30697837028</v>
      </c>
      <c r="H10" s="886">
        <v>9849.27746361189</v>
      </c>
      <c r="I10" s="886">
        <v>7023.1353172800245</v>
      </c>
      <c r="J10" s="886">
        <v>13842.545535506153</v>
      </c>
      <c r="K10" s="886">
        <v>35603.32550899822</v>
      </c>
      <c r="L10" s="886">
        <v>8613.23270523062</v>
      </c>
      <c r="M10" s="886">
        <v>7092.019561185758</v>
      </c>
      <c r="N10" s="887">
        <v>12702.351019717576</v>
      </c>
      <c r="O10" s="877">
        <v>28000</v>
      </c>
    </row>
    <row r="11" spans="1:15" ht="17.25" customHeight="1">
      <c r="A11" s="883"/>
      <c r="B11" s="889" t="s">
        <v>35</v>
      </c>
      <c r="C11" s="886">
        <v>32158.030493081933</v>
      </c>
      <c r="D11" s="886">
        <v>8914.862987219722</v>
      </c>
      <c r="E11" s="886">
        <v>7127.699139919381</v>
      </c>
      <c r="F11" s="886">
        <v>13109.079680350944</v>
      </c>
      <c r="G11" s="886">
        <v>35703.5524269646</v>
      </c>
      <c r="H11" s="886">
        <v>10768.402554020005</v>
      </c>
      <c r="I11" s="886">
        <v>7272.910524073285</v>
      </c>
      <c r="J11" s="886">
        <v>14294.531379755887</v>
      </c>
      <c r="K11" s="886">
        <v>32320.318781789032</v>
      </c>
      <c r="L11" s="886">
        <v>9014.370111145043</v>
      </c>
      <c r="M11" s="886">
        <v>7136.0103561659425</v>
      </c>
      <c r="N11" s="887">
        <v>13171.609598970943</v>
      </c>
      <c r="O11" s="877">
        <v>25995</v>
      </c>
    </row>
    <row r="12" spans="1:15" ht="17.25" customHeight="1">
      <c r="A12" s="883"/>
      <c r="B12" s="889" t="s">
        <v>36</v>
      </c>
      <c r="C12" s="886">
        <v>35226.56676597411</v>
      </c>
      <c r="D12" s="886">
        <v>8583.028829967216</v>
      </c>
      <c r="E12" s="886">
        <v>7096.384037344259</v>
      </c>
      <c r="F12" s="886">
        <v>12681.316775308751</v>
      </c>
      <c r="G12" s="886">
        <v>40783.4135000364</v>
      </c>
      <c r="H12" s="886">
        <v>9913.162435187789</v>
      </c>
      <c r="I12" s="886">
        <v>7039.71306769979</v>
      </c>
      <c r="J12" s="886">
        <v>13874.410695018802</v>
      </c>
      <c r="K12" s="886">
        <v>35411.54520155299</v>
      </c>
      <c r="L12" s="886">
        <v>8632.551989579884</v>
      </c>
      <c r="M12" s="886">
        <v>7094.087122541355</v>
      </c>
      <c r="N12" s="887">
        <v>12725.649195937072</v>
      </c>
      <c r="O12" s="877">
        <v>27879</v>
      </c>
    </row>
    <row r="13" spans="1:15" ht="17.25" customHeight="1">
      <c r="A13" s="883"/>
      <c r="B13" s="889" t="s">
        <v>38</v>
      </c>
      <c r="C13" s="886">
        <v>51652.00080148055</v>
      </c>
      <c r="D13" s="886">
        <v>8226.67190411644</v>
      </c>
      <c r="E13" s="886">
        <v>7069.918500326226</v>
      </c>
      <c r="F13" s="886">
        <v>11625.763131964708</v>
      </c>
      <c r="G13" s="886"/>
      <c r="H13" s="886" t="s">
        <v>809</v>
      </c>
      <c r="I13" s="886" t="s">
        <v>269</v>
      </c>
      <c r="J13" s="886" t="s">
        <v>269</v>
      </c>
      <c r="K13" s="886">
        <v>51652.00080148055</v>
      </c>
      <c r="L13" s="886">
        <v>8226.67190411644</v>
      </c>
      <c r="M13" s="886">
        <v>7069.918500326226</v>
      </c>
      <c r="N13" s="887">
        <v>11625.763131964708</v>
      </c>
      <c r="O13" s="877">
        <v>36234</v>
      </c>
    </row>
    <row r="14" spans="1:15" ht="17.25" customHeight="1">
      <c r="A14" s="883"/>
      <c r="B14" s="889"/>
      <c r="C14" s="886"/>
      <c r="D14" s="886"/>
      <c r="E14" s="886"/>
      <c r="F14" s="886"/>
      <c r="G14" s="886" t="s">
        <v>269</v>
      </c>
      <c r="H14" s="886" t="s">
        <v>809</v>
      </c>
      <c r="I14" s="886" t="s">
        <v>269</v>
      </c>
      <c r="J14" s="886" t="s">
        <v>269</v>
      </c>
      <c r="K14" s="886" t="s">
        <v>269</v>
      </c>
      <c r="L14" s="886" t="s">
        <v>269</v>
      </c>
      <c r="M14" s="886" t="s">
        <v>269</v>
      </c>
      <c r="N14" s="887" t="s">
        <v>269</v>
      </c>
      <c r="O14" s="877" t="s">
        <v>269</v>
      </c>
    </row>
    <row r="15" spans="1:15" ht="17.25" customHeight="1">
      <c r="A15" s="889" t="s">
        <v>515</v>
      </c>
      <c r="B15" s="889" t="s">
        <v>516</v>
      </c>
      <c r="C15" s="886">
        <v>36398.11588411747</v>
      </c>
      <c r="D15" s="886">
        <v>8505.481731740545</v>
      </c>
      <c r="E15" s="886">
        <v>7139.798532471752</v>
      </c>
      <c r="F15" s="886">
        <v>12655.925883743379</v>
      </c>
      <c r="G15" s="886">
        <v>45212.30531902253</v>
      </c>
      <c r="H15" s="886">
        <v>10102.467153970732</v>
      </c>
      <c r="I15" s="886">
        <v>7349.14707822187</v>
      </c>
      <c r="J15" s="886">
        <v>13984.629436232417</v>
      </c>
      <c r="K15" s="886">
        <v>36570.896702366765</v>
      </c>
      <c r="L15" s="886">
        <v>8545.399282040791</v>
      </c>
      <c r="M15" s="886">
        <v>7145.411223037662</v>
      </c>
      <c r="N15" s="887">
        <v>12688.430781227858</v>
      </c>
      <c r="O15" s="877">
        <v>28929</v>
      </c>
    </row>
    <row r="16" spans="1:15" ht="17.25" customHeight="1">
      <c r="A16" s="889" t="s">
        <v>518</v>
      </c>
      <c r="B16" s="889" t="s">
        <v>729</v>
      </c>
      <c r="C16" s="886">
        <v>33892.926624197855</v>
      </c>
      <c r="D16" s="886">
        <v>8949.835533524089</v>
      </c>
      <c r="E16" s="886">
        <v>6872.128318310138</v>
      </c>
      <c r="F16" s="886">
        <v>12779.635862023582</v>
      </c>
      <c r="G16" s="886">
        <v>36150.45352069959</v>
      </c>
      <c r="H16" s="886">
        <v>10625.522942549507</v>
      </c>
      <c r="I16" s="886">
        <v>6691.3618033295415</v>
      </c>
      <c r="J16" s="886">
        <v>14689.43990334502</v>
      </c>
      <c r="K16" s="886">
        <v>33984.17118626407</v>
      </c>
      <c r="L16" s="886">
        <v>9008.148680835231</v>
      </c>
      <c r="M16" s="886">
        <v>6865.190025916504</v>
      </c>
      <c r="N16" s="887">
        <v>12849.094602567822</v>
      </c>
      <c r="O16" s="877">
        <v>27262</v>
      </c>
    </row>
    <row r="17" spans="1:15" ht="17.25" customHeight="1">
      <c r="A17" s="889" t="s">
        <v>522</v>
      </c>
      <c r="B17" s="889" t="s">
        <v>523</v>
      </c>
      <c r="C17" s="886">
        <v>38152.53144773375</v>
      </c>
      <c r="D17" s="886">
        <v>8245.011438210082</v>
      </c>
      <c r="E17" s="886">
        <v>7236.048618356061</v>
      </c>
      <c r="F17" s="886">
        <v>12495.36639751306</v>
      </c>
      <c r="G17" s="886">
        <v>41251.17781359119</v>
      </c>
      <c r="H17" s="886">
        <v>9655.834164822929</v>
      </c>
      <c r="I17" s="886">
        <v>6838.286087382338</v>
      </c>
      <c r="J17" s="886">
        <v>13744.076583613216</v>
      </c>
      <c r="K17" s="886">
        <v>38269.50062356466</v>
      </c>
      <c r="L17" s="886">
        <v>8298.482569461</v>
      </c>
      <c r="M17" s="886">
        <v>7219.861780967206</v>
      </c>
      <c r="N17" s="887">
        <v>12543.25528003289</v>
      </c>
      <c r="O17" s="877">
        <v>30266</v>
      </c>
    </row>
    <row r="18" spans="1:15" ht="17.25" customHeight="1">
      <c r="A18" s="889" t="s">
        <v>524</v>
      </c>
      <c r="B18" s="889" t="s">
        <v>525</v>
      </c>
      <c r="C18" s="886">
        <v>36138.799274288045</v>
      </c>
      <c r="D18" s="886">
        <v>8175.590546453188</v>
      </c>
      <c r="E18" s="886">
        <v>7095.407906910273</v>
      </c>
      <c r="F18" s="886">
        <v>12304.020525727143</v>
      </c>
      <c r="G18" s="886">
        <v>42220.82593001103</v>
      </c>
      <c r="H18" s="886">
        <v>9859.003860668894</v>
      </c>
      <c r="I18" s="886">
        <v>7136.928560238132</v>
      </c>
      <c r="J18" s="886">
        <v>14042.233408381146</v>
      </c>
      <c r="K18" s="886">
        <v>36383.297314619245</v>
      </c>
      <c r="L18" s="886">
        <v>8247.103447322716</v>
      </c>
      <c r="M18" s="886">
        <v>7097.31005526448</v>
      </c>
      <c r="N18" s="887">
        <v>12378.252164441074</v>
      </c>
      <c r="O18" s="877">
        <v>27505</v>
      </c>
    </row>
    <row r="19" spans="1:15" ht="17.25" customHeight="1">
      <c r="A19" s="889" t="s">
        <v>526</v>
      </c>
      <c r="B19" s="889" t="s">
        <v>527</v>
      </c>
      <c r="C19" s="886">
        <v>38690.24609291266</v>
      </c>
      <c r="D19" s="886">
        <v>8491.134595655456</v>
      </c>
      <c r="E19" s="886">
        <v>7035.750956173859</v>
      </c>
      <c r="F19" s="886">
        <v>12286.952861458281</v>
      </c>
      <c r="G19" s="886">
        <v>46393.10631620243</v>
      </c>
      <c r="H19" s="886">
        <v>9332.93119724789</v>
      </c>
      <c r="I19" s="886">
        <v>6893.896362898864</v>
      </c>
      <c r="J19" s="886">
        <v>13890.946590030138</v>
      </c>
      <c r="K19" s="886">
        <v>38940.825535132586</v>
      </c>
      <c r="L19" s="886">
        <v>8517.685096810455</v>
      </c>
      <c r="M19" s="886">
        <v>7030.868058092696</v>
      </c>
      <c r="N19" s="887">
        <v>12338.61017194469</v>
      </c>
      <c r="O19" s="877">
        <v>29704</v>
      </c>
    </row>
    <row r="20" spans="1:15" ht="17.25" customHeight="1">
      <c r="A20" s="889" t="s">
        <v>528</v>
      </c>
      <c r="B20" s="889" t="s">
        <v>730</v>
      </c>
      <c r="C20" s="886">
        <v>31770.575579154713</v>
      </c>
      <c r="D20" s="886">
        <v>9199.718507103787</v>
      </c>
      <c r="E20" s="886">
        <v>7112.398409893993</v>
      </c>
      <c r="F20" s="886">
        <v>12765.382355236025</v>
      </c>
      <c r="G20" s="886">
        <v>33770.15189873418</v>
      </c>
      <c r="H20" s="886">
        <v>12005.79623854078</v>
      </c>
      <c r="I20" s="886">
        <v>7479.682484298674</v>
      </c>
      <c r="J20" s="886">
        <v>14446.820509578301</v>
      </c>
      <c r="K20" s="886">
        <v>31867.14000733556</v>
      </c>
      <c r="L20" s="886">
        <v>9357.868653456908</v>
      </c>
      <c r="M20" s="886">
        <v>7134.261828604661</v>
      </c>
      <c r="N20" s="887">
        <v>12858.711666818734</v>
      </c>
      <c r="O20" s="877">
        <v>24087</v>
      </c>
    </row>
    <row r="21" spans="1:15" ht="17.25" customHeight="1">
      <c r="A21" s="889" t="s">
        <v>531</v>
      </c>
      <c r="B21" s="889" t="s">
        <v>532</v>
      </c>
      <c r="C21" s="886">
        <v>38850.48770890307</v>
      </c>
      <c r="D21" s="886">
        <v>8601.798264026604</v>
      </c>
      <c r="E21" s="886">
        <v>6865.338312173264</v>
      </c>
      <c r="F21" s="886">
        <v>12353.358528277107</v>
      </c>
      <c r="G21" s="886">
        <v>40824.72907707575</v>
      </c>
      <c r="H21" s="886">
        <v>10154.480715883668</v>
      </c>
      <c r="I21" s="886">
        <v>6363.554363725012</v>
      </c>
      <c r="J21" s="886">
        <v>14371.190054644809</v>
      </c>
      <c r="K21" s="886">
        <v>38937.179626105775</v>
      </c>
      <c r="L21" s="886">
        <v>8652.99012819189</v>
      </c>
      <c r="M21" s="886">
        <v>6844.299002371412</v>
      </c>
      <c r="N21" s="887">
        <v>12426.390285194415</v>
      </c>
      <c r="O21" s="877">
        <v>29327</v>
      </c>
    </row>
    <row r="22" spans="1:15" ht="17.25" customHeight="1">
      <c r="A22" s="889" t="s">
        <v>533</v>
      </c>
      <c r="B22" s="889" t="s">
        <v>534</v>
      </c>
      <c r="C22" s="886">
        <v>37463.597718722165</v>
      </c>
      <c r="D22" s="886">
        <v>8258.625094603185</v>
      </c>
      <c r="E22" s="886">
        <v>7027.0083055206</v>
      </c>
      <c r="F22" s="886">
        <v>12317.984282777566</v>
      </c>
      <c r="G22" s="886">
        <v>49201.648115602424</v>
      </c>
      <c r="H22" s="886">
        <v>9251.552658605267</v>
      </c>
      <c r="I22" s="886">
        <v>7113.641228478362</v>
      </c>
      <c r="J22" s="886">
        <v>13492.975650312059</v>
      </c>
      <c r="K22" s="886">
        <v>37850.004229797574</v>
      </c>
      <c r="L22" s="886">
        <v>8300.029539752884</v>
      </c>
      <c r="M22" s="886">
        <v>7030.8997836606295</v>
      </c>
      <c r="N22" s="887">
        <v>12366.158006016058</v>
      </c>
      <c r="O22" s="877">
        <v>28904</v>
      </c>
    </row>
    <row r="23" spans="1:15" ht="17.25" customHeight="1">
      <c r="A23" s="889" t="s">
        <v>535</v>
      </c>
      <c r="B23" s="889" t="s">
        <v>536</v>
      </c>
      <c r="C23" s="886">
        <v>29932.501924860855</v>
      </c>
      <c r="D23" s="886">
        <v>10453.657986751568</v>
      </c>
      <c r="E23" s="886">
        <v>6716.034340941806</v>
      </c>
      <c r="F23" s="886">
        <v>14163.815596572449</v>
      </c>
      <c r="G23" s="886">
        <v>39405.56552962298</v>
      </c>
      <c r="H23" s="886">
        <v>11462.12986086336</v>
      </c>
      <c r="I23" s="886">
        <v>7162.217168845935</v>
      </c>
      <c r="J23" s="886">
        <v>14241.4011086213</v>
      </c>
      <c r="K23" s="886">
        <v>30171.073902427997</v>
      </c>
      <c r="L23" s="886">
        <v>10497.046270145818</v>
      </c>
      <c r="M23" s="886">
        <v>6741.403174192714</v>
      </c>
      <c r="N23" s="887">
        <v>14167.017253043008</v>
      </c>
      <c r="O23" s="877">
        <v>25464</v>
      </c>
    </row>
    <row r="24" spans="1:15" ht="17.25" customHeight="1">
      <c r="A24" s="889" t="s">
        <v>537</v>
      </c>
      <c r="B24" s="889" t="s">
        <v>50</v>
      </c>
      <c r="C24" s="886">
        <v>35054.849921936824</v>
      </c>
      <c r="D24" s="886">
        <v>8254.089141250637</v>
      </c>
      <c r="E24" s="886">
        <v>7246.159217877095</v>
      </c>
      <c r="F24" s="886">
        <v>12285.186034389766</v>
      </c>
      <c r="G24" s="886">
        <v>38958.769925402434</v>
      </c>
      <c r="H24" s="886">
        <v>8521.374641204382</v>
      </c>
      <c r="I24" s="886">
        <v>6976.455168305034</v>
      </c>
      <c r="J24" s="886">
        <v>12706.456859644386</v>
      </c>
      <c r="K24" s="886">
        <v>35178.406841019605</v>
      </c>
      <c r="L24" s="886">
        <v>8262.893488149966</v>
      </c>
      <c r="M24" s="886">
        <v>7235.89430064737</v>
      </c>
      <c r="N24" s="887">
        <v>12299.347559528826</v>
      </c>
      <c r="O24" s="877">
        <v>27538</v>
      </c>
    </row>
    <row r="25" spans="1:15" ht="17.25" customHeight="1">
      <c r="A25" s="889" t="s">
        <v>538</v>
      </c>
      <c r="B25" s="889" t="s">
        <v>539</v>
      </c>
      <c r="C25" s="886">
        <v>28710.814876113516</v>
      </c>
      <c r="D25" s="886">
        <v>10232.183712401626</v>
      </c>
      <c r="E25" s="886">
        <v>6453.8392628129</v>
      </c>
      <c r="F25" s="886">
        <v>13739.469032472856</v>
      </c>
      <c r="G25" s="886">
        <v>41200.26052974381</v>
      </c>
      <c r="H25" s="886">
        <v>9810.239387168847</v>
      </c>
      <c r="I25" s="886">
        <v>6435.327645051195</v>
      </c>
      <c r="J25" s="886">
        <v>14075.051257517769</v>
      </c>
      <c r="K25" s="886">
        <v>29160.717793906024</v>
      </c>
      <c r="L25" s="886">
        <v>10210.747239263803</v>
      </c>
      <c r="M25" s="886">
        <v>6452.634914290789</v>
      </c>
      <c r="N25" s="887">
        <v>13756.172060019117</v>
      </c>
      <c r="O25" s="877">
        <v>23784</v>
      </c>
    </row>
    <row r="26" spans="1:15" ht="17.25" customHeight="1">
      <c r="A26" s="889" t="s">
        <v>540</v>
      </c>
      <c r="B26" s="889" t="s">
        <v>542</v>
      </c>
      <c r="C26" s="886">
        <v>31684.369213014335</v>
      </c>
      <c r="D26" s="886">
        <v>8160.083789227294</v>
      </c>
      <c r="E26" s="886">
        <v>6648.635778439305</v>
      </c>
      <c r="F26" s="886">
        <v>12485.395845671674</v>
      </c>
      <c r="G26" s="886">
        <v>36691.77224199288</v>
      </c>
      <c r="H26" s="886">
        <v>9434.703915950335</v>
      </c>
      <c r="I26" s="886">
        <v>6213.57833655706</v>
      </c>
      <c r="J26" s="886">
        <v>12677.645310097387</v>
      </c>
      <c r="K26" s="886">
        <v>31835.78864903256</v>
      </c>
      <c r="L26" s="886">
        <v>8212.334181642587</v>
      </c>
      <c r="M26" s="886">
        <v>6626.888690145271</v>
      </c>
      <c r="N26" s="887">
        <v>12493.174979259997</v>
      </c>
      <c r="O26" s="877">
        <v>24302</v>
      </c>
    </row>
    <row r="27" spans="1:15" ht="17.25" customHeight="1">
      <c r="A27" s="889" t="s">
        <v>543</v>
      </c>
      <c r="B27" s="889" t="s">
        <v>544</v>
      </c>
      <c r="C27" s="886">
        <v>39492.99103155911</v>
      </c>
      <c r="D27" s="886">
        <v>8440.820837251717</v>
      </c>
      <c r="E27" s="886">
        <v>7154.251247323964</v>
      </c>
      <c r="F27" s="886">
        <v>12474.600781287218</v>
      </c>
      <c r="G27" s="886">
        <v>42643.701431492846</v>
      </c>
      <c r="H27" s="886">
        <v>9333.482665144813</v>
      </c>
      <c r="I27" s="886">
        <v>6927.463480919489</v>
      </c>
      <c r="J27" s="886">
        <v>12725.474770697128</v>
      </c>
      <c r="K27" s="886">
        <v>39586.87016421412</v>
      </c>
      <c r="L27" s="886">
        <v>8472.102685122456</v>
      </c>
      <c r="M27" s="886">
        <v>7145.622703126548</v>
      </c>
      <c r="N27" s="887">
        <v>12483.357847194009</v>
      </c>
      <c r="O27" s="877">
        <v>31047</v>
      </c>
    </row>
    <row r="28" spans="1:15" ht="17.25" customHeight="1">
      <c r="A28" s="889" t="s">
        <v>545</v>
      </c>
      <c r="B28" s="889" t="s">
        <v>547</v>
      </c>
      <c r="C28" s="886">
        <v>30878.895663531872</v>
      </c>
      <c r="D28" s="886">
        <v>8649.755476749036</v>
      </c>
      <c r="E28" s="886">
        <v>6737.297894998403</v>
      </c>
      <c r="F28" s="886">
        <v>12808.816537637184</v>
      </c>
      <c r="G28" s="886">
        <v>47537.47295423024</v>
      </c>
      <c r="H28" s="886">
        <v>10586.740148404293</v>
      </c>
      <c r="I28" s="886">
        <v>6439.882244285384</v>
      </c>
      <c r="J28" s="886">
        <v>15869.196498143649</v>
      </c>
      <c r="K28" s="886">
        <v>31483.640350435526</v>
      </c>
      <c r="L28" s="886">
        <v>8737.53664556528</v>
      </c>
      <c r="M28" s="886">
        <v>6722.799367430553</v>
      </c>
      <c r="N28" s="887">
        <v>12943.852597239751</v>
      </c>
      <c r="O28" s="877">
        <v>25492</v>
      </c>
    </row>
    <row r="29" spans="1:15" ht="17.25" customHeight="1">
      <c r="A29" s="889" t="s">
        <v>548</v>
      </c>
      <c r="B29" s="889" t="s">
        <v>549</v>
      </c>
      <c r="C29" s="886">
        <v>36792.56282409254</v>
      </c>
      <c r="D29" s="886">
        <v>8234.625163473094</v>
      </c>
      <c r="E29" s="886">
        <v>7210.590070386571</v>
      </c>
      <c r="F29" s="886">
        <v>12133.956462442877</v>
      </c>
      <c r="G29" s="886">
        <v>35802.88171737276</v>
      </c>
      <c r="H29" s="886">
        <v>8031.41311460086</v>
      </c>
      <c r="I29" s="886">
        <v>7280.5088207985145</v>
      </c>
      <c r="J29" s="886">
        <v>11121.671067397188</v>
      </c>
      <c r="K29" s="886">
        <v>36749.714897702936</v>
      </c>
      <c r="L29" s="886">
        <v>8223.731766775069</v>
      </c>
      <c r="M29" s="886">
        <v>7214.534302684922</v>
      </c>
      <c r="N29" s="887">
        <v>12080.6935503198</v>
      </c>
      <c r="O29" s="877">
        <v>28781</v>
      </c>
    </row>
    <row r="30" spans="1:15" ht="17.25" customHeight="1">
      <c r="A30" s="889" t="s">
        <v>550</v>
      </c>
      <c r="B30" s="889" t="s">
        <v>551</v>
      </c>
      <c r="C30" s="886">
        <v>38892.95789619313</v>
      </c>
      <c r="D30" s="886">
        <v>8590.154250006675</v>
      </c>
      <c r="E30" s="886">
        <v>7536.925405420113</v>
      </c>
      <c r="F30" s="886">
        <v>13105.752123220715</v>
      </c>
      <c r="G30" s="886">
        <v>42880.39658408408</v>
      </c>
      <c r="H30" s="886">
        <v>9355.911087682305</v>
      </c>
      <c r="I30" s="886">
        <v>7390.1027190332325</v>
      </c>
      <c r="J30" s="886">
        <v>14126.734068909887</v>
      </c>
      <c r="K30" s="886">
        <v>39049.82335437664</v>
      </c>
      <c r="L30" s="886">
        <v>8619.979080156518</v>
      </c>
      <c r="M30" s="886">
        <v>7530.5986538912175</v>
      </c>
      <c r="N30" s="887">
        <v>13146.3234191764</v>
      </c>
      <c r="O30" s="877">
        <v>31568</v>
      </c>
    </row>
    <row r="31" spans="1:15" ht="17.25" customHeight="1">
      <c r="A31" s="889" t="s">
        <v>552</v>
      </c>
      <c r="B31" s="889" t="s">
        <v>553</v>
      </c>
      <c r="C31" s="886">
        <v>29935.858588994084</v>
      </c>
      <c r="D31" s="886">
        <v>8901.231696933575</v>
      </c>
      <c r="E31" s="886">
        <v>6948.27959477752</v>
      </c>
      <c r="F31" s="886">
        <v>13115.335298174972</v>
      </c>
      <c r="G31" s="886">
        <v>34767.5138121547</v>
      </c>
      <c r="H31" s="886">
        <v>8684.53349820144</v>
      </c>
      <c r="I31" s="886">
        <v>6572.110924369748</v>
      </c>
      <c r="J31" s="886">
        <v>11977.475111816477</v>
      </c>
      <c r="K31" s="886">
        <v>30096.247824202208</v>
      </c>
      <c r="L31" s="886">
        <v>8890.109351380666</v>
      </c>
      <c r="M31" s="886">
        <v>6925.33636755028</v>
      </c>
      <c r="N31" s="887">
        <v>13059.417878806142</v>
      </c>
      <c r="O31" s="877">
        <v>25056</v>
      </c>
    </row>
    <row r="32" spans="1:15" ht="17.25" customHeight="1">
      <c r="A32" s="889" t="s">
        <v>554</v>
      </c>
      <c r="B32" s="889" t="s">
        <v>555</v>
      </c>
      <c r="C32" s="886">
        <v>32602.893891984568</v>
      </c>
      <c r="D32" s="886">
        <v>8526.347864214173</v>
      </c>
      <c r="E32" s="886">
        <v>6873.717277357158</v>
      </c>
      <c r="F32" s="886">
        <v>13223.069608986967</v>
      </c>
      <c r="G32" s="886">
        <v>50516.933420793706</v>
      </c>
      <c r="H32" s="886">
        <v>9816.479161843019</v>
      </c>
      <c r="I32" s="886">
        <v>6665.590312815338</v>
      </c>
      <c r="J32" s="886">
        <v>14107.73829113924</v>
      </c>
      <c r="K32" s="886">
        <v>33169.67269557638</v>
      </c>
      <c r="L32" s="886">
        <v>8602.354917473742</v>
      </c>
      <c r="M32" s="886">
        <v>6861.67761744653</v>
      </c>
      <c r="N32" s="887">
        <v>13270.126354770497</v>
      </c>
      <c r="O32" s="877">
        <v>25019</v>
      </c>
    </row>
    <row r="33" spans="1:15" ht="17.25" customHeight="1">
      <c r="A33" s="889" t="s">
        <v>556</v>
      </c>
      <c r="B33" s="889" t="s">
        <v>557</v>
      </c>
      <c r="C33" s="886">
        <v>30610.71987885352</v>
      </c>
      <c r="D33" s="886">
        <v>8436.089109709148</v>
      </c>
      <c r="E33" s="886">
        <v>7360.644938973064</v>
      </c>
      <c r="F33" s="886">
        <v>12933.860581635066</v>
      </c>
      <c r="G33" s="886">
        <v>44868.335883703134</v>
      </c>
      <c r="H33" s="886">
        <v>9656.621543778801</v>
      </c>
      <c r="I33" s="886">
        <v>7483.8302073050345</v>
      </c>
      <c r="J33" s="886">
        <v>14973.710871865082</v>
      </c>
      <c r="K33" s="886">
        <v>31321.00571744392</v>
      </c>
      <c r="L33" s="886">
        <v>8515.917471978903</v>
      </c>
      <c r="M33" s="886">
        <v>7369.763439288759</v>
      </c>
      <c r="N33" s="887">
        <v>13063.531539158403</v>
      </c>
      <c r="O33" s="877">
        <v>25407</v>
      </c>
    </row>
    <row r="34" spans="1:15" ht="17.25" customHeight="1">
      <c r="A34" s="889" t="s">
        <v>558</v>
      </c>
      <c r="B34" s="889" t="s">
        <v>304</v>
      </c>
      <c r="C34" s="886">
        <v>44060.961970867145</v>
      </c>
      <c r="D34" s="886">
        <v>8819.63299140206</v>
      </c>
      <c r="E34" s="886">
        <v>7551.814241242069</v>
      </c>
      <c r="F34" s="886">
        <v>13746.238707970046</v>
      </c>
      <c r="G34" s="886">
        <v>41940.43062200957</v>
      </c>
      <c r="H34" s="886">
        <v>11464.866086374288</v>
      </c>
      <c r="I34" s="886">
        <v>7187.294056308655</v>
      </c>
      <c r="J34" s="886">
        <v>14110.337921002574</v>
      </c>
      <c r="K34" s="886">
        <v>43957.908663907365</v>
      </c>
      <c r="L34" s="886">
        <v>8977.738269134567</v>
      </c>
      <c r="M34" s="886">
        <v>7526.19967026928</v>
      </c>
      <c r="N34" s="887">
        <v>13768.114327587598</v>
      </c>
      <c r="O34" s="877">
        <v>33304</v>
      </c>
    </row>
    <row r="35" spans="1:15" ht="17.25" customHeight="1">
      <c r="A35" s="889" t="s">
        <v>559</v>
      </c>
      <c r="B35" s="889" t="s">
        <v>789</v>
      </c>
      <c r="C35" s="886">
        <v>29654.395257603974</v>
      </c>
      <c r="D35" s="886">
        <v>9250.614813657317</v>
      </c>
      <c r="E35" s="886">
        <v>7397.70102918846</v>
      </c>
      <c r="F35" s="886">
        <v>13393.494416561769</v>
      </c>
      <c r="G35" s="886">
        <v>34608.045222465356</v>
      </c>
      <c r="H35" s="886">
        <v>9037.937013446568</v>
      </c>
      <c r="I35" s="886">
        <v>7027.637595258256</v>
      </c>
      <c r="J35" s="886">
        <v>11519.985259192532</v>
      </c>
      <c r="K35" s="886">
        <v>29817.47104163665</v>
      </c>
      <c r="L35" s="886">
        <v>9236.03490769716</v>
      </c>
      <c r="M35" s="886">
        <v>7370.383160921337</v>
      </c>
      <c r="N35" s="887">
        <v>13277.549008676613</v>
      </c>
      <c r="O35" s="877">
        <v>24019</v>
      </c>
    </row>
    <row r="36" spans="1:15" ht="17.25" customHeight="1">
      <c r="A36" s="889" t="s">
        <v>562</v>
      </c>
      <c r="B36" s="889" t="s">
        <v>790</v>
      </c>
      <c r="C36" s="886">
        <v>31031.956819153485</v>
      </c>
      <c r="D36" s="886">
        <v>8453.287232873703</v>
      </c>
      <c r="E36" s="886">
        <v>7581.06485963214</v>
      </c>
      <c r="F36" s="886">
        <v>13060.39392284484</v>
      </c>
      <c r="G36" s="886">
        <v>20296.470085470086</v>
      </c>
      <c r="H36" s="886">
        <v>11718.06459566075</v>
      </c>
      <c r="I36" s="886">
        <v>6786.142284569139</v>
      </c>
      <c r="J36" s="886">
        <v>12539.831298200514</v>
      </c>
      <c r="K36" s="886">
        <v>30520.535016286645</v>
      </c>
      <c r="L36" s="886">
        <v>8625.555757922673</v>
      </c>
      <c r="M36" s="886">
        <v>7532.963681561875</v>
      </c>
      <c r="N36" s="887">
        <v>13032.918055308215</v>
      </c>
      <c r="O36" s="877">
        <v>25105</v>
      </c>
    </row>
    <row r="37" spans="1:15" ht="17.25" customHeight="1">
      <c r="A37" s="889" t="s">
        <v>565</v>
      </c>
      <c r="B37" s="889" t="s">
        <v>566</v>
      </c>
      <c r="C37" s="886">
        <v>31567.260103383458</v>
      </c>
      <c r="D37" s="886">
        <v>8002.179219123033</v>
      </c>
      <c r="E37" s="886">
        <v>7498.964209042263</v>
      </c>
      <c r="F37" s="886">
        <v>11932.799846100805</v>
      </c>
      <c r="G37" s="886">
        <v>50736.845050215205</v>
      </c>
      <c r="H37" s="886">
        <v>11425.591933010968</v>
      </c>
      <c r="I37" s="886">
        <v>7122.603424340583</v>
      </c>
      <c r="J37" s="886">
        <v>15206.639687551937</v>
      </c>
      <c r="K37" s="886">
        <v>32321.23565261554</v>
      </c>
      <c r="L37" s="886">
        <v>8204.666201614196</v>
      </c>
      <c r="M37" s="886">
        <v>7474.591549295775</v>
      </c>
      <c r="N37" s="887">
        <v>12118.492060424669</v>
      </c>
      <c r="O37" s="877">
        <v>23663</v>
      </c>
    </row>
    <row r="38" spans="1:15" ht="17.25" customHeight="1">
      <c r="A38" s="889" t="s">
        <v>567</v>
      </c>
      <c r="B38" s="889" t="s">
        <v>568</v>
      </c>
      <c r="C38" s="886">
        <v>36306.59042519079</v>
      </c>
      <c r="D38" s="886">
        <v>8584.85297348416</v>
      </c>
      <c r="E38" s="886">
        <v>7072.7408077907485</v>
      </c>
      <c r="F38" s="886">
        <v>12651.26944177309</v>
      </c>
      <c r="G38" s="886">
        <v>29041.119006849316</v>
      </c>
      <c r="H38" s="886">
        <v>11605.055786479983</v>
      </c>
      <c r="I38" s="886">
        <v>6842.7309893704005</v>
      </c>
      <c r="J38" s="886">
        <v>13693.67954610744</v>
      </c>
      <c r="K38" s="886">
        <v>36044.30228101626</v>
      </c>
      <c r="L38" s="886">
        <v>8682.049086147174</v>
      </c>
      <c r="M38" s="886">
        <v>7064.2833949670785</v>
      </c>
      <c r="N38" s="887">
        <v>12686.218751655422</v>
      </c>
      <c r="O38" s="877">
        <v>27118</v>
      </c>
    </row>
    <row r="39" spans="1:15" ht="17.25" customHeight="1">
      <c r="A39" s="889" t="s">
        <v>569</v>
      </c>
      <c r="B39" s="889" t="s">
        <v>570</v>
      </c>
      <c r="C39" s="886">
        <v>30418.624384088453</v>
      </c>
      <c r="D39" s="886">
        <v>8664.255316373125</v>
      </c>
      <c r="E39" s="886">
        <v>7231.472861250899</v>
      </c>
      <c r="F39" s="886">
        <v>13356.394780368764</v>
      </c>
      <c r="G39" s="886">
        <v>43034.87261146497</v>
      </c>
      <c r="H39" s="886">
        <v>6740.438796992481</v>
      </c>
      <c r="I39" s="886">
        <v>6896.659316427784</v>
      </c>
      <c r="J39" s="886">
        <v>11459.491563786009</v>
      </c>
      <c r="K39" s="886">
        <v>30877.397046902144</v>
      </c>
      <c r="L39" s="886">
        <v>8534.544479367332</v>
      </c>
      <c r="M39" s="886">
        <v>7206.240132945575</v>
      </c>
      <c r="N39" s="887">
        <v>13239.135181887561</v>
      </c>
      <c r="O39" s="877">
        <v>25581</v>
      </c>
    </row>
    <row r="40" spans="1:15" ht="17.25" customHeight="1">
      <c r="A40" s="889" t="s">
        <v>571</v>
      </c>
      <c r="B40" s="889" t="s">
        <v>572</v>
      </c>
      <c r="C40" s="886">
        <v>33188.17105946507</v>
      </c>
      <c r="D40" s="886">
        <v>8510.842116544693</v>
      </c>
      <c r="E40" s="886">
        <v>5751.125844509428</v>
      </c>
      <c r="F40" s="886">
        <v>11746.91263226987</v>
      </c>
      <c r="G40" s="886">
        <v>34389.83362521891</v>
      </c>
      <c r="H40" s="886">
        <v>8362.533149171271</v>
      </c>
      <c r="I40" s="886">
        <v>7384.127310061602</v>
      </c>
      <c r="J40" s="886">
        <v>13378.260111576012</v>
      </c>
      <c r="K40" s="886">
        <v>33271.10945243563</v>
      </c>
      <c r="L40" s="886">
        <v>8503.053819595556</v>
      </c>
      <c r="M40" s="886">
        <v>5827.564878892734</v>
      </c>
      <c r="N40" s="887">
        <v>11834.950878744543</v>
      </c>
      <c r="O40" s="877">
        <v>26674</v>
      </c>
    </row>
    <row r="41" spans="1:15" ht="17.25" customHeight="1">
      <c r="A41" s="889" t="s">
        <v>573</v>
      </c>
      <c r="B41" s="889" t="s">
        <v>791</v>
      </c>
      <c r="C41" s="886">
        <v>28109.222899434044</v>
      </c>
      <c r="D41" s="886">
        <v>8574.528820729773</v>
      </c>
      <c r="E41" s="886">
        <v>7870.914966963516</v>
      </c>
      <c r="F41" s="886">
        <v>13088.02848166109</v>
      </c>
      <c r="G41" s="886">
        <v>37253.96186440678</v>
      </c>
      <c r="H41" s="886">
        <v>7024.059813084112</v>
      </c>
      <c r="I41" s="886">
        <v>7784.00641025641</v>
      </c>
      <c r="J41" s="886">
        <v>10933.55873773535</v>
      </c>
      <c r="K41" s="886">
        <v>28412.03732285674</v>
      </c>
      <c r="L41" s="886">
        <v>8472.108655389555</v>
      </c>
      <c r="M41" s="886">
        <v>7863.766148167677</v>
      </c>
      <c r="N41" s="887">
        <v>12957.692307692309</v>
      </c>
      <c r="O41" s="877">
        <v>25769</v>
      </c>
    </row>
    <row r="42" spans="1:15" ht="17.25" customHeight="1">
      <c r="A42" s="889" t="s">
        <v>575</v>
      </c>
      <c r="B42" s="889" t="s">
        <v>576</v>
      </c>
      <c r="C42" s="886">
        <v>34158.39460971269</v>
      </c>
      <c r="D42" s="886">
        <v>8141.356911456749</v>
      </c>
      <c r="E42" s="886">
        <v>6881.80186672157</v>
      </c>
      <c r="F42" s="886">
        <v>12176.443523439124</v>
      </c>
      <c r="G42" s="886">
        <v>28111.60926737633</v>
      </c>
      <c r="H42" s="886">
        <v>13893.885188087774</v>
      </c>
      <c r="I42" s="886">
        <v>6968.309222423147</v>
      </c>
      <c r="J42" s="886">
        <v>15821.132317151274</v>
      </c>
      <c r="K42" s="886">
        <v>33826.8676874485</v>
      </c>
      <c r="L42" s="886">
        <v>8392.635554490525</v>
      </c>
      <c r="M42" s="886">
        <v>6884.964956360751</v>
      </c>
      <c r="N42" s="887">
        <v>12337.910794338959</v>
      </c>
      <c r="O42" s="877">
        <v>26381</v>
      </c>
    </row>
    <row r="43" spans="1:15" ht="17.25" customHeight="1">
      <c r="A43" s="889" t="s">
        <v>577</v>
      </c>
      <c r="B43" s="889" t="s">
        <v>792</v>
      </c>
      <c r="C43" s="886">
        <v>31300.353603970572</v>
      </c>
      <c r="D43" s="886">
        <v>8303.68052685597</v>
      </c>
      <c r="E43" s="886">
        <v>6538.360723089564</v>
      </c>
      <c r="F43" s="886">
        <v>12136.313809937836</v>
      </c>
      <c r="G43" s="886">
        <v>34888.31131078224</v>
      </c>
      <c r="H43" s="886">
        <v>8774.603377514633</v>
      </c>
      <c r="I43" s="886">
        <v>6271.15491651206</v>
      </c>
      <c r="J43" s="886">
        <v>12608.367960277015</v>
      </c>
      <c r="K43" s="886">
        <v>31462.812255447465</v>
      </c>
      <c r="L43" s="886">
        <v>8326.467536780146</v>
      </c>
      <c r="M43" s="886">
        <v>6523.461438990327</v>
      </c>
      <c r="N43" s="887">
        <v>12159.468431802352</v>
      </c>
      <c r="O43" s="877">
        <v>24501</v>
      </c>
    </row>
    <row r="44" spans="1:15" ht="17.25" customHeight="1">
      <c r="A44" s="889" t="s">
        <v>580</v>
      </c>
      <c r="B44" s="889" t="s">
        <v>581</v>
      </c>
      <c r="C44" s="886">
        <v>31739.964122760673</v>
      </c>
      <c r="D44" s="886">
        <v>11322.174178967665</v>
      </c>
      <c r="E44" s="886">
        <v>7128.37847598411</v>
      </c>
      <c r="F44" s="886">
        <v>15069.935082703696</v>
      </c>
      <c r="G44" s="886">
        <v>29376</v>
      </c>
      <c r="H44" s="886">
        <v>10931.860004946822</v>
      </c>
      <c r="I44" s="886">
        <v>9736.542261251372</v>
      </c>
      <c r="J44" s="886">
        <v>15094.071671300588</v>
      </c>
      <c r="K44" s="886">
        <v>31579.128642406336</v>
      </c>
      <c r="L44" s="886">
        <v>11298.732251882882</v>
      </c>
      <c r="M44" s="886">
        <v>7289.4002439685555</v>
      </c>
      <c r="N44" s="887">
        <v>15071.431627942613</v>
      </c>
      <c r="O44" s="877">
        <v>29368</v>
      </c>
    </row>
    <row r="45" spans="1:15" ht="17.25" customHeight="1">
      <c r="A45" s="889" t="s">
        <v>582</v>
      </c>
      <c r="B45" s="889" t="s">
        <v>584</v>
      </c>
      <c r="C45" s="886">
        <v>25409.451664249584</v>
      </c>
      <c r="D45" s="886">
        <v>9210.853494277408</v>
      </c>
      <c r="E45" s="886">
        <v>7042.747847128318</v>
      </c>
      <c r="F45" s="886">
        <v>13633.06680597509</v>
      </c>
      <c r="G45" s="886">
        <v>35002.07522697795</v>
      </c>
      <c r="H45" s="886">
        <v>9684.848630466122</v>
      </c>
      <c r="I45" s="886">
        <v>7196.672064777328</v>
      </c>
      <c r="J45" s="886">
        <v>14868.054474708171</v>
      </c>
      <c r="K45" s="886">
        <v>25905.60520578271</v>
      </c>
      <c r="L45" s="886">
        <v>9244.57140903808</v>
      </c>
      <c r="M45" s="886">
        <v>7055.183828339657</v>
      </c>
      <c r="N45" s="887">
        <v>13715.7791655004</v>
      </c>
      <c r="O45" s="877">
        <v>23193</v>
      </c>
    </row>
    <row r="46" spans="1:15" ht="17.25" customHeight="1">
      <c r="A46" s="889" t="s">
        <v>585</v>
      </c>
      <c r="B46" s="889" t="s">
        <v>793</v>
      </c>
      <c r="C46" s="886">
        <v>32237.801421611315</v>
      </c>
      <c r="D46" s="886">
        <v>8704.245241367524</v>
      </c>
      <c r="E46" s="886">
        <v>7319.610885652901</v>
      </c>
      <c r="F46" s="886">
        <v>13224.001592544255</v>
      </c>
      <c r="G46" s="886">
        <v>47981.25566343042</v>
      </c>
      <c r="H46" s="886">
        <v>9153.446295879306</v>
      </c>
      <c r="I46" s="886">
        <v>7550.210315473209</v>
      </c>
      <c r="J46" s="886">
        <v>13724.220862846105</v>
      </c>
      <c r="K46" s="886">
        <v>32790.20959756541</v>
      </c>
      <c r="L46" s="886">
        <v>8730.966673587345</v>
      </c>
      <c r="M46" s="886">
        <v>7334.314176245211</v>
      </c>
      <c r="N46" s="887">
        <v>13251.664021222898</v>
      </c>
      <c r="O46" s="877">
        <v>26822</v>
      </c>
    </row>
    <row r="47" spans="1:15" ht="17.25" customHeight="1">
      <c r="A47" s="889" t="s">
        <v>588</v>
      </c>
      <c r="B47" s="889" t="s">
        <v>794</v>
      </c>
      <c r="C47" s="886">
        <v>30479.752424364302</v>
      </c>
      <c r="D47" s="886">
        <v>10855.153186063342</v>
      </c>
      <c r="E47" s="886">
        <v>7524.115363586659</v>
      </c>
      <c r="F47" s="886">
        <v>14687.079664846355</v>
      </c>
      <c r="G47" s="886">
        <v>47493.74655647383</v>
      </c>
      <c r="H47" s="886">
        <v>11336.27045384378</v>
      </c>
      <c r="I47" s="886">
        <v>7440.6115107913665</v>
      </c>
      <c r="J47" s="886">
        <v>17778.09375</v>
      </c>
      <c r="K47" s="886">
        <v>31269.330520753432</v>
      </c>
      <c r="L47" s="886">
        <v>10880.585902436636</v>
      </c>
      <c r="M47" s="886">
        <v>7519.329450572106</v>
      </c>
      <c r="N47" s="887">
        <v>14848.544569381897</v>
      </c>
      <c r="O47" s="877">
        <v>26107</v>
      </c>
    </row>
    <row r="48" spans="1:15" ht="17.25" customHeight="1">
      <c r="A48" s="889" t="s">
        <v>590</v>
      </c>
      <c r="B48" s="889" t="s">
        <v>795</v>
      </c>
      <c r="C48" s="886">
        <v>28761.430991865534</v>
      </c>
      <c r="D48" s="886">
        <v>10321.12222059531</v>
      </c>
      <c r="E48" s="886">
        <v>6747.823642347778</v>
      </c>
      <c r="F48" s="886">
        <v>14553.091266747006</v>
      </c>
      <c r="G48" s="886">
        <v>45042.791666666664</v>
      </c>
      <c r="H48" s="886">
        <v>11012.445859872612</v>
      </c>
      <c r="I48" s="886">
        <v>6632.311062431544</v>
      </c>
      <c r="J48" s="886">
        <v>13733.712772998015</v>
      </c>
      <c r="K48" s="886">
        <v>29105.236945140998</v>
      </c>
      <c r="L48" s="886">
        <v>10363.730347223585</v>
      </c>
      <c r="M48" s="886">
        <v>6741.018261599019</v>
      </c>
      <c r="N48" s="887">
        <v>14511.440100925147</v>
      </c>
      <c r="O48" s="877">
        <v>23330</v>
      </c>
    </row>
    <row r="49" spans="1:15" ht="17.25" customHeight="1">
      <c r="A49" s="889" t="s">
        <v>593</v>
      </c>
      <c r="B49" s="889" t="s">
        <v>796</v>
      </c>
      <c r="C49" s="886">
        <v>27755.61854621293</v>
      </c>
      <c r="D49" s="886">
        <v>10792.740463162263</v>
      </c>
      <c r="E49" s="886">
        <v>7178.659781715761</v>
      </c>
      <c r="F49" s="886">
        <v>15327.848399035076</v>
      </c>
      <c r="G49" s="886">
        <v>24584.169121979965</v>
      </c>
      <c r="H49" s="886">
        <v>14164.07400194742</v>
      </c>
      <c r="I49" s="886">
        <v>7369.820585457979</v>
      </c>
      <c r="J49" s="886">
        <v>17102.193366708387</v>
      </c>
      <c r="K49" s="886">
        <v>27503.60741711931</v>
      </c>
      <c r="L49" s="886">
        <v>11003.200335533755</v>
      </c>
      <c r="M49" s="886">
        <v>7189.843655046682</v>
      </c>
      <c r="N49" s="887">
        <v>15446.758160341093</v>
      </c>
      <c r="O49" s="877">
        <v>21630</v>
      </c>
    </row>
    <row r="50" spans="1:15" ht="17.25" customHeight="1">
      <c r="A50" s="889" t="s">
        <v>595</v>
      </c>
      <c r="B50" s="889" t="s">
        <v>797</v>
      </c>
      <c r="C50" s="886">
        <v>28158.79608409725</v>
      </c>
      <c r="D50" s="886">
        <v>10450.150237375052</v>
      </c>
      <c r="E50" s="886">
        <v>7122.156286721504</v>
      </c>
      <c r="F50" s="886">
        <v>14305.720817512545</v>
      </c>
      <c r="G50" s="886">
        <v>36075.34435261708</v>
      </c>
      <c r="H50" s="886">
        <v>11388.150452488688</v>
      </c>
      <c r="I50" s="886">
        <v>7222.364217252396</v>
      </c>
      <c r="J50" s="886">
        <v>15213.105644355644</v>
      </c>
      <c r="K50" s="886">
        <v>28435.140638522935</v>
      </c>
      <c r="L50" s="886">
        <v>10497.466855610293</v>
      </c>
      <c r="M50" s="886">
        <v>7127.158692185008</v>
      </c>
      <c r="N50" s="887">
        <v>14348.010732036642</v>
      </c>
      <c r="O50" s="877">
        <v>23686</v>
      </c>
    </row>
    <row r="51" spans="1:15" ht="17.25" customHeight="1">
      <c r="A51" s="889" t="s">
        <v>597</v>
      </c>
      <c r="B51" s="889" t="s">
        <v>798</v>
      </c>
      <c r="C51" s="886">
        <v>31862.414189315034</v>
      </c>
      <c r="D51" s="886">
        <v>9008.990590422638</v>
      </c>
      <c r="E51" s="886">
        <v>7217.568706175073</v>
      </c>
      <c r="F51" s="886">
        <v>13377.756735426114</v>
      </c>
      <c r="G51" s="886">
        <v>39579.60962914769</v>
      </c>
      <c r="H51" s="886">
        <v>10989.599132549123</v>
      </c>
      <c r="I51" s="886">
        <v>7944.686037921694</v>
      </c>
      <c r="J51" s="886">
        <v>14368.281138153185</v>
      </c>
      <c r="K51" s="886">
        <v>32187.94845827673</v>
      </c>
      <c r="L51" s="886">
        <v>9136.840355989938</v>
      </c>
      <c r="M51" s="886">
        <v>7269.270131143522</v>
      </c>
      <c r="N51" s="887">
        <v>13438.294906254187</v>
      </c>
      <c r="O51" s="877">
        <v>23901</v>
      </c>
    </row>
    <row r="52" spans="1:15" ht="17.25" customHeight="1">
      <c r="A52" s="889" t="s">
        <v>599</v>
      </c>
      <c r="B52" s="889" t="s">
        <v>799</v>
      </c>
      <c r="C52" s="886">
        <v>31416.5689268461</v>
      </c>
      <c r="D52" s="886">
        <v>8273.673619414552</v>
      </c>
      <c r="E52" s="886">
        <v>6880.790287539936</v>
      </c>
      <c r="F52" s="886">
        <v>12883.130668525064</v>
      </c>
      <c r="G52" s="886">
        <v>44224.56695778748</v>
      </c>
      <c r="H52" s="886">
        <v>9791.759743726641</v>
      </c>
      <c r="I52" s="886">
        <v>6561.89948263119</v>
      </c>
      <c r="J52" s="886">
        <v>12660.534399404984</v>
      </c>
      <c r="K52" s="886">
        <v>31785.17915043358</v>
      </c>
      <c r="L52" s="886">
        <v>8371.821899745255</v>
      </c>
      <c r="M52" s="886">
        <v>6860.161602639191</v>
      </c>
      <c r="N52" s="887">
        <v>12870.364028427124</v>
      </c>
      <c r="O52" s="877">
        <v>25808</v>
      </c>
    </row>
    <row r="53" spans="1:15" ht="17.25" customHeight="1">
      <c r="A53" s="889" t="s">
        <v>601</v>
      </c>
      <c r="B53" s="889" t="s">
        <v>800</v>
      </c>
      <c r="C53" s="886">
        <v>33865.019976121315</v>
      </c>
      <c r="D53" s="886">
        <v>9223.09043059959</v>
      </c>
      <c r="E53" s="886">
        <v>7327.881959524017</v>
      </c>
      <c r="F53" s="886">
        <v>13625.989393372982</v>
      </c>
      <c r="G53" s="886">
        <v>39055.03398278206</v>
      </c>
      <c r="H53" s="886">
        <v>11352.920020120724</v>
      </c>
      <c r="I53" s="886">
        <v>7338.05944055944</v>
      </c>
      <c r="J53" s="886">
        <v>15526.822527516671</v>
      </c>
      <c r="K53" s="886">
        <v>34061.411871613745</v>
      </c>
      <c r="L53" s="886">
        <v>9307.75848485</v>
      </c>
      <c r="M53" s="886">
        <v>7328.363673976003</v>
      </c>
      <c r="N53" s="887">
        <v>13703.13286077138</v>
      </c>
      <c r="O53" s="877">
        <v>25561</v>
      </c>
    </row>
    <row r="54" spans="1:15" ht="17.25" customHeight="1">
      <c r="A54" s="889" t="s">
        <v>603</v>
      </c>
      <c r="B54" s="889" t="s">
        <v>801</v>
      </c>
      <c r="C54" s="886">
        <v>30654.061758723205</v>
      </c>
      <c r="D54" s="886">
        <v>8674.042759642649</v>
      </c>
      <c r="E54" s="886">
        <v>6941.986495151078</v>
      </c>
      <c r="F54" s="886">
        <v>12738.264922140661</v>
      </c>
      <c r="G54" s="886">
        <v>39596.88668866887</v>
      </c>
      <c r="H54" s="886">
        <v>10397.415165479682</v>
      </c>
      <c r="I54" s="886">
        <v>6485.516659637284</v>
      </c>
      <c r="J54" s="886">
        <v>13586.57785542695</v>
      </c>
      <c r="K54" s="886">
        <v>30901.41533288705</v>
      </c>
      <c r="L54" s="886">
        <v>8748.804159075316</v>
      </c>
      <c r="M54" s="886">
        <v>6921.2843015359895</v>
      </c>
      <c r="N54" s="887">
        <v>12772.73146132551</v>
      </c>
      <c r="O54" s="877">
        <v>25102</v>
      </c>
    </row>
    <row r="55" spans="1:15" ht="17.25" customHeight="1">
      <c r="A55" s="889" t="s">
        <v>605</v>
      </c>
      <c r="B55" s="889" t="s">
        <v>802</v>
      </c>
      <c r="C55" s="886">
        <v>34844.12671844378</v>
      </c>
      <c r="D55" s="886">
        <v>9357.558495381227</v>
      </c>
      <c r="E55" s="886">
        <v>7728.617039352953</v>
      </c>
      <c r="F55" s="886">
        <v>13478.051505672649</v>
      </c>
      <c r="G55" s="886">
        <v>38851.27717700626</v>
      </c>
      <c r="H55" s="886">
        <v>10769.557164404223</v>
      </c>
      <c r="I55" s="886">
        <v>7791.083123425693</v>
      </c>
      <c r="J55" s="886">
        <v>14379.625005195561</v>
      </c>
      <c r="K55" s="886">
        <v>35038.62010525007</v>
      </c>
      <c r="L55" s="886">
        <v>9437.805498409041</v>
      </c>
      <c r="M55" s="886">
        <v>7732.5645474515295</v>
      </c>
      <c r="N55" s="887">
        <v>13528.86558874034</v>
      </c>
      <c r="O55" s="877">
        <v>28034</v>
      </c>
    </row>
    <row r="56" spans="1:15" ht="17.25" customHeight="1">
      <c r="A56" s="889" t="s">
        <v>706</v>
      </c>
      <c r="B56" s="889" t="s">
        <v>70</v>
      </c>
      <c r="C56" s="886">
        <v>46688.104052026014</v>
      </c>
      <c r="D56" s="886">
        <v>8903.275348782909</v>
      </c>
      <c r="E56" s="886">
        <v>6634.172198752766</v>
      </c>
      <c r="F56" s="886">
        <v>11569.229492552176</v>
      </c>
      <c r="G56" s="886"/>
      <c r="H56" s="886"/>
      <c r="I56" s="886"/>
      <c r="J56" s="886"/>
      <c r="K56" s="886">
        <v>46688.104052026014</v>
      </c>
      <c r="L56" s="886">
        <v>8903.275348782909</v>
      </c>
      <c r="M56" s="886">
        <v>6634.172198752766</v>
      </c>
      <c r="N56" s="887">
        <v>11569.229492552176</v>
      </c>
      <c r="O56" s="877">
        <v>35316</v>
      </c>
    </row>
    <row r="57" spans="1:15" ht="17.25" customHeight="1">
      <c r="A57" s="889" t="s">
        <v>708</v>
      </c>
      <c r="B57" s="889" t="s">
        <v>74</v>
      </c>
      <c r="C57" s="886">
        <v>104202.87769784173</v>
      </c>
      <c r="D57" s="886">
        <v>4874.356771873751</v>
      </c>
      <c r="E57" s="886">
        <v>6531.066525871172</v>
      </c>
      <c r="F57" s="886">
        <v>7398.25180564675</v>
      </c>
      <c r="G57" s="886"/>
      <c r="H57" s="886"/>
      <c r="I57" s="886"/>
      <c r="J57" s="886"/>
      <c r="K57" s="886">
        <v>104202.87769784173</v>
      </c>
      <c r="L57" s="886">
        <v>4874.356771873751</v>
      </c>
      <c r="M57" s="886">
        <v>6531.066525871172</v>
      </c>
      <c r="N57" s="887">
        <v>7398.25180564675</v>
      </c>
      <c r="O57" s="877">
        <v>52648</v>
      </c>
    </row>
    <row r="58" spans="1:15" ht="17.25" customHeight="1">
      <c r="A58" s="889" t="s">
        <v>709</v>
      </c>
      <c r="B58" s="889" t="s">
        <v>758</v>
      </c>
      <c r="C58" s="886">
        <v>56395.19368723099</v>
      </c>
      <c r="D58" s="886">
        <v>8769.142375331245</v>
      </c>
      <c r="E58" s="886">
        <v>7342.40810098488</v>
      </c>
      <c r="F58" s="886">
        <v>12278.757699911182</v>
      </c>
      <c r="G58" s="886"/>
      <c r="H58" s="886"/>
      <c r="I58" s="886"/>
      <c r="J58" s="886"/>
      <c r="K58" s="886">
        <v>56395.19368723099</v>
      </c>
      <c r="L58" s="886">
        <v>8769.142375331245</v>
      </c>
      <c r="M58" s="886">
        <v>7342.40810098488</v>
      </c>
      <c r="N58" s="887">
        <v>12278.757699911182</v>
      </c>
      <c r="O58" s="877">
        <v>38671</v>
      </c>
    </row>
    <row r="59" spans="1:15" ht="17.25" customHeight="1">
      <c r="A59" s="889" t="s">
        <v>710</v>
      </c>
      <c r="B59" s="889" t="s">
        <v>81</v>
      </c>
      <c r="C59" s="886">
        <v>56841.49172507788</v>
      </c>
      <c r="D59" s="886">
        <v>8375.403676028514</v>
      </c>
      <c r="E59" s="886">
        <v>8056.431749108047</v>
      </c>
      <c r="F59" s="886">
        <v>11659.10928683779</v>
      </c>
      <c r="G59" s="886"/>
      <c r="H59" s="886"/>
      <c r="I59" s="886"/>
      <c r="J59" s="886"/>
      <c r="K59" s="886">
        <v>56841.49172507788</v>
      </c>
      <c r="L59" s="886">
        <v>8375.403676028514</v>
      </c>
      <c r="M59" s="886">
        <v>8056.431749108047</v>
      </c>
      <c r="N59" s="887">
        <v>11659.10928683779</v>
      </c>
      <c r="O59" s="877">
        <v>42426</v>
      </c>
    </row>
    <row r="60" spans="1:15" ht="17.25" customHeight="1">
      <c r="A60" s="889" t="s">
        <v>711</v>
      </c>
      <c r="B60" s="889" t="s">
        <v>757</v>
      </c>
      <c r="C60" s="886">
        <v>51814.9209039548</v>
      </c>
      <c r="D60" s="886">
        <v>9067.275034227157</v>
      </c>
      <c r="E60" s="886">
        <v>6918.430229636701</v>
      </c>
      <c r="F60" s="886">
        <v>11576.53710471953</v>
      </c>
      <c r="G60" s="886"/>
      <c r="H60" s="886"/>
      <c r="I60" s="886"/>
      <c r="J60" s="886"/>
      <c r="K60" s="886">
        <v>51814.9209039548</v>
      </c>
      <c r="L60" s="886">
        <v>9067.275034227157</v>
      </c>
      <c r="M60" s="886">
        <v>6918.430229636701</v>
      </c>
      <c r="N60" s="887">
        <v>11576.53710471953</v>
      </c>
      <c r="O60" s="877">
        <v>40661</v>
      </c>
    </row>
    <row r="61" spans="1:15" ht="17.25" customHeight="1">
      <c r="A61" s="889" t="s">
        <v>712</v>
      </c>
      <c r="B61" s="889" t="s">
        <v>87</v>
      </c>
      <c r="C61" s="886">
        <v>61557.32988505747</v>
      </c>
      <c r="D61" s="886">
        <v>7032.605185572976</v>
      </c>
      <c r="E61" s="886">
        <v>7019.641210108836</v>
      </c>
      <c r="F61" s="886">
        <v>9890.560277414816</v>
      </c>
      <c r="G61" s="886"/>
      <c r="H61" s="886"/>
      <c r="I61" s="886"/>
      <c r="J61" s="886"/>
      <c r="K61" s="886">
        <v>61557.32988505747</v>
      </c>
      <c r="L61" s="886">
        <v>7032.605185572976</v>
      </c>
      <c r="M61" s="886">
        <v>7019.641210108836</v>
      </c>
      <c r="N61" s="887">
        <v>9890.560277414816</v>
      </c>
      <c r="O61" s="877">
        <v>42599</v>
      </c>
    </row>
    <row r="62" spans="1:15" ht="17.25" customHeight="1">
      <c r="A62" s="889" t="s">
        <v>713</v>
      </c>
      <c r="B62" s="889" t="s">
        <v>88</v>
      </c>
      <c r="C62" s="886">
        <v>50759.698361479306</v>
      </c>
      <c r="D62" s="886">
        <v>8097.050389662251</v>
      </c>
      <c r="E62" s="886">
        <v>7020.470446592099</v>
      </c>
      <c r="F62" s="886">
        <v>11709.718784880783</v>
      </c>
      <c r="G62" s="886"/>
      <c r="H62" s="886"/>
      <c r="I62" s="886"/>
      <c r="J62" s="886"/>
      <c r="K62" s="886">
        <v>50759.698361479306</v>
      </c>
      <c r="L62" s="886">
        <v>8097.050389662251</v>
      </c>
      <c r="M62" s="886">
        <v>7020.470446592099</v>
      </c>
      <c r="N62" s="887">
        <v>11709.718784880783</v>
      </c>
      <c r="O62" s="877">
        <v>35290</v>
      </c>
    </row>
    <row r="63" spans="1:14" ht="16.5" customHeight="1">
      <c r="A63" s="898"/>
      <c r="B63" s="898"/>
      <c r="C63" s="901"/>
      <c r="D63" s="901"/>
      <c r="E63" s="901"/>
      <c r="F63" s="901"/>
      <c r="G63" s="901" t="s">
        <v>269</v>
      </c>
      <c r="H63" s="901" t="s">
        <v>269</v>
      </c>
      <c r="I63" s="901" t="s">
        <v>269</v>
      </c>
      <c r="J63" s="901" t="s">
        <v>269</v>
      </c>
      <c r="K63" s="901" t="s">
        <v>269</v>
      </c>
      <c r="L63" s="901" t="s">
        <v>269</v>
      </c>
      <c r="M63" s="901" t="s">
        <v>269</v>
      </c>
      <c r="N63" s="901" t="s">
        <v>269</v>
      </c>
    </row>
    <row r="64" spans="1:16" ht="14.25">
      <c r="A64" s="926"/>
      <c r="B64" s="926"/>
      <c r="C64" s="927"/>
      <c r="D64" s="927"/>
      <c r="E64" s="927"/>
      <c r="F64" s="927"/>
      <c r="G64" s="927"/>
      <c r="H64" s="927"/>
      <c r="I64" s="927"/>
      <c r="J64" s="927"/>
      <c r="K64" s="927"/>
      <c r="L64" s="927"/>
      <c r="M64" s="927"/>
      <c r="N64" s="928"/>
      <c r="O64" s="929"/>
      <c r="P64" s="929"/>
    </row>
  </sheetData>
  <sheetProtection/>
  <printOptions horizontalCentered="1"/>
  <pageMargins left="0.15748031496062992" right="0.15748031496062992" top="0.3937007874015748" bottom="0.2755905511811024" header="0.15748031496062992" footer="0.1968503937007874"/>
  <pageSetup blackAndWhite="1" firstPageNumber="72" useFirstPageNumber="1" horizontalDpi="300" verticalDpi="300" orientation="portrait" pageOrder="overThenDown" paperSize="9" scale="75"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sheetPr>
    <tabColor theme="0"/>
  </sheetPr>
  <dimension ref="A1:BP267"/>
  <sheetViews>
    <sheetView view="pageBreakPreview" zoomScaleSheetLayoutView="100" zoomScalePageLayoutView="0" workbookViewId="0" topLeftCell="A1">
      <selection activeCell="A1" sqref="A1"/>
    </sheetView>
  </sheetViews>
  <sheetFormatPr defaultColWidth="16.75390625" defaultRowHeight="12.75"/>
  <cols>
    <col min="1" max="1" width="7.125" style="930" customWidth="1"/>
    <col min="2" max="2" width="16.25390625" style="930" customWidth="1"/>
    <col min="3" max="3" width="13.875" style="930" customWidth="1"/>
    <col min="4" max="4" width="6.875" style="930" customWidth="1"/>
    <col min="5" max="5" width="13.375" style="930" customWidth="1"/>
    <col min="6" max="6" width="6.375" style="930" customWidth="1"/>
    <col min="7" max="7" width="13.875" style="930" customWidth="1"/>
    <col min="8" max="8" width="5.75390625" style="930" customWidth="1"/>
    <col min="9" max="9" width="13.25390625" style="930" customWidth="1"/>
    <col min="10" max="10" width="6.625" style="930" customWidth="1"/>
    <col min="11" max="11" width="13.875" style="930" customWidth="1"/>
    <col min="12" max="12" width="7.875" style="930" customWidth="1"/>
    <col min="13" max="13" width="13.875" style="930" customWidth="1"/>
    <col min="14" max="14" width="8.625" style="930" customWidth="1"/>
    <col min="15" max="15" width="13.25390625" style="930" customWidth="1"/>
    <col min="16" max="16" width="7.125" style="930" customWidth="1"/>
    <col min="17" max="17" width="13.00390625" style="930" customWidth="1"/>
    <col min="18" max="18" width="7.125" style="930" customWidth="1"/>
    <col min="19" max="19" width="13.00390625" style="930" customWidth="1"/>
    <col min="20" max="20" width="7.125" style="930" customWidth="1"/>
    <col min="21" max="21" width="13.25390625" style="930" customWidth="1"/>
    <col min="22" max="22" width="7.125" style="930" customWidth="1"/>
    <col min="23" max="23" width="13.125" style="930" customWidth="1"/>
    <col min="24" max="24" width="7.125" style="930" customWidth="1"/>
    <col min="25" max="25" width="12.875" style="930" customWidth="1"/>
    <col min="26" max="26" width="7.125" style="930" customWidth="1"/>
    <col min="27" max="27" width="16.375" style="930" hidden="1" customWidth="1"/>
    <col min="28" max="30" width="16.75390625" style="930" hidden="1" customWidth="1"/>
    <col min="31" max="16384" width="16.75390625" style="930" customWidth="1"/>
  </cols>
  <sheetData>
    <row r="1" spans="2:29" ht="24.75" customHeight="1">
      <c r="B1" s="931"/>
      <c r="C1" s="932" t="s">
        <v>814</v>
      </c>
      <c r="AC1" s="930" t="s">
        <v>815</v>
      </c>
    </row>
    <row r="2" ht="8.25" customHeight="1" thickBot="1"/>
    <row r="3" spans="1:28" ht="25.5" customHeight="1">
      <c r="A3" s="933"/>
      <c r="B3" s="934" t="s">
        <v>8</v>
      </c>
      <c r="C3" s="935" t="s">
        <v>816</v>
      </c>
      <c r="D3" s="936"/>
      <c r="E3" s="936"/>
      <c r="F3" s="936"/>
      <c r="G3" s="936"/>
      <c r="H3" s="937"/>
      <c r="I3" s="938" t="s">
        <v>817</v>
      </c>
      <c r="J3" s="939"/>
      <c r="K3" s="939"/>
      <c r="L3" s="939"/>
      <c r="M3" s="939"/>
      <c r="N3" s="940"/>
      <c r="O3" s="935" t="s">
        <v>818</v>
      </c>
      <c r="P3" s="936"/>
      <c r="Q3" s="936"/>
      <c r="R3" s="936"/>
      <c r="S3" s="936"/>
      <c r="T3" s="936"/>
      <c r="U3" s="941" t="s">
        <v>339</v>
      </c>
      <c r="V3" s="936"/>
      <c r="W3" s="936"/>
      <c r="X3" s="936"/>
      <c r="Y3" s="936"/>
      <c r="Z3" s="942"/>
      <c r="AA3" s="933"/>
      <c r="AB3" s="943"/>
    </row>
    <row r="4" spans="1:28" ht="25.5" customHeight="1" thickBot="1">
      <c r="A4" s="944"/>
      <c r="B4" s="944"/>
      <c r="C4" s="945" t="s">
        <v>379</v>
      </c>
      <c r="D4" s="946" t="s">
        <v>421</v>
      </c>
      <c r="E4" s="947" t="s">
        <v>373</v>
      </c>
      <c r="F4" s="948" t="s">
        <v>421</v>
      </c>
      <c r="G4" s="949" t="s">
        <v>813</v>
      </c>
      <c r="H4" s="946" t="s">
        <v>421</v>
      </c>
      <c r="I4" s="950" t="s">
        <v>379</v>
      </c>
      <c r="J4" s="948" t="s">
        <v>421</v>
      </c>
      <c r="K4" s="951" t="s">
        <v>373</v>
      </c>
      <c r="L4" s="946" t="s">
        <v>421</v>
      </c>
      <c r="M4" s="950" t="s">
        <v>813</v>
      </c>
      <c r="N4" s="952" t="s">
        <v>421</v>
      </c>
      <c r="O4" s="953" t="s">
        <v>379</v>
      </c>
      <c r="P4" s="946" t="s">
        <v>421</v>
      </c>
      <c r="Q4" s="950" t="s">
        <v>373</v>
      </c>
      <c r="R4" s="948" t="s">
        <v>421</v>
      </c>
      <c r="S4" s="951" t="s">
        <v>813</v>
      </c>
      <c r="T4" s="946" t="s">
        <v>421</v>
      </c>
      <c r="U4" s="950" t="s">
        <v>379</v>
      </c>
      <c r="V4" s="948" t="s">
        <v>421</v>
      </c>
      <c r="W4" s="951" t="s">
        <v>373</v>
      </c>
      <c r="X4" s="946" t="s">
        <v>421</v>
      </c>
      <c r="Y4" s="950" t="s">
        <v>813</v>
      </c>
      <c r="Z4" s="952" t="s">
        <v>421</v>
      </c>
      <c r="AA4" s="944"/>
      <c r="AB4" s="943"/>
    </row>
    <row r="5" spans="1:68" ht="21" customHeight="1">
      <c r="A5" s="954"/>
      <c r="B5" s="934" t="s">
        <v>787</v>
      </c>
      <c r="C5" s="955">
        <v>122037.42016043958</v>
      </c>
      <c r="D5" s="956" t="s">
        <v>269</v>
      </c>
      <c r="E5" s="957">
        <v>144079.6599944279</v>
      </c>
      <c r="F5" s="958" t="s">
        <v>269</v>
      </c>
      <c r="G5" s="959">
        <v>122729.28534959437</v>
      </c>
      <c r="H5" s="960"/>
      <c r="I5" s="957">
        <v>122722.87538396257</v>
      </c>
      <c r="J5" s="958" t="s">
        <v>269</v>
      </c>
      <c r="K5" s="959">
        <v>160127.49701035125</v>
      </c>
      <c r="L5" s="956" t="s">
        <v>269</v>
      </c>
      <c r="M5" s="957">
        <v>123896.93735823165</v>
      </c>
      <c r="N5" s="961"/>
      <c r="O5" s="955">
        <v>26476.654386114773</v>
      </c>
      <c r="P5" s="962"/>
      <c r="Q5" s="957">
        <v>32010.24412250059</v>
      </c>
      <c r="R5" s="963"/>
      <c r="S5" s="957">
        <v>26650.34354558786</v>
      </c>
      <c r="T5" s="963"/>
      <c r="U5" s="959">
        <v>271236.7848469254</v>
      </c>
      <c r="V5" s="962"/>
      <c r="W5" s="957">
        <v>336217.40112727974</v>
      </c>
      <c r="X5" s="963"/>
      <c r="Y5" s="957">
        <v>273276.40635149134</v>
      </c>
      <c r="Z5" s="964"/>
      <c r="AA5" s="965"/>
      <c r="AB5" s="966"/>
      <c r="AC5" s="967"/>
      <c r="AD5" s="967"/>
      <c r="AE5" s="967"/>
      <c r="AF5" s="967"/>
      <c r="AG5" s="967"/>
      <c r="AH5" s="967"/>
      <c r="AI5" s="967"/>
      <c r="AJ5" s="967"/>
      <c r="AK5" s="967"/>
      <c r="AL5" s="967"/>
      <c r="AM5" s="967"/>
      <c r="AN5" s="967"/>
      <c r="AO5" s="967"/>
      <c r="AP5" s="967"/>
      <c r="AQ5" s="967"/>
      <c r="AR5" s="967"/>
      <c r="AS5" s="967"/>
      <c r="AT5" s="967"/>
      <c r="AU5" s="967"/>
      <c r="AV5" s="967"/>
      <c r="AW5" s="967"/>
      <c r="AX5" s="967"/>
      <c r="AY5" s="967"/>
      <c r="AZ5" s="967"/>
      <c r="BA5" s="967"/>
      <c r="BB5" s="967"/>
      <c r="BC5" s="967"/>
      <c r="BD5" s="967"/>
      <c r="BE5" s="967"/>
      <c r="BF5" s="967"/>
      <c r="BG5" s="967"/>
      <c r="BH5" s="967"/>
      <c r="BI5" s="967"/>
      <c r="BJ5" s="967"/>
      <c r="BK5" s="967"/>
      <c r="BL5" s="967"/>
      <c r="BM5" s="967"/>
      <c r="BN5" s="967"/>
      <c r="BO5" s="967"/>
      <c r="BP5" s="967"/>
    </row>
    <row r="6" spans="1:68" ht="21" customHeight="1">
      <c r="A6" s="968"/>
      <c r="B6" s="944" t="s">
        <v>34</v>
      </c>
      <c r="C6" s="969">
        <v>127349.34942082326</v>
      </c>
      <c r="D6" s="970" t="s">
        <v>269</v>
      </c>
      <c r="E6" s="971">
        <v>144768.27703140923</v>
      </c>
      <c r="F6" s="972" t="s">
        <v>269</v>
      </c>
      <c r="G6" s="973">
        <v>127928.87736056256</v>
      </c>
      <c r="H6" s="974"/>
      <c r="I6" s="971">
        <v>126790.62727579272</v>
      </c>
      <c r="J6" s="972" t="s">
        <v>269</v>
      </c>
      <c r="K6" s="973">
        <v>160001.25231631612</v>
      </c>
      <c r="L6" s="970" t="s">
        <v>269</v>
      </c>
      <c r="M6" s="971">
        <v>127895.54518678355</v>
      </c>
      <c r="N6" s="975"/>
      <c r="O6" s="969">
        <v>27095.08530650411</v>
      </c>
      <c r="P6" s="976"/>
      <c r="Q6" s="971">
        <v>32224.888237746687</v>
      </c>
      <c r="R6" s="977"/>
      <c r="S6" s="971">
        <v>27265.75391426645</v>
      </c>
      <c r="T6" s="978"/>
      <c r="U6" s="973">
        <v>281235.4371722177</v>
      </c>
      <c r="V6" s="976"/>
      <c r="W6" s="971">
        <v>336994.41758547205</v>
      </c>
      <c r="X6" s="977"/>
      <c r="Y6" s="971">
        <v>283090.5391488296</v>
      </c>
      <c r="Z6" s="975"/>
      <c r="AA6" s="979"/>
      <c r="AB6" s="966"/>
      <c r="AC6" s="967"/>
      <c r="AD6" s="967"/>
      <c r="AE6" s="967"/>
      <c r="AF6" s="967"/>
      <c r="AG6" s="967"/>
      <c r="AH6" s="967"/>
      <c r="AI6" s="967"/>
      <c r="AJ6" s="967"/>
      <c r="AK6" s="967"/>
      <c r="AL6" s="967"/>
      <c r="AM6" s="967"/>
      <c r="AN6" s="967"/>
      <c r="AO6" s="967"/>
      <c r="AP6" s="967"/>
      <c r="AQ6" s="967"/>
      <c r="AR6" s="967"/>
      <c r="AS6" s="967"/>
      <c r="AT6" s="967"/>
      <c r="AU6" s="967"/>
      <c r="AV6" s="967"/>
      <c r="AW6" s="967"/>
      <c r="AX6" s="967"/>
      <c r="AY6" s="967"/>
      <c r="AZ6" s="967"/>
      <c r="BA6" s="967"/>
      <c r="BB6" s="967"/>
      <c r="BC6" s="967"/>
      <c r="BD6" s="967"/>
      <c r="BE6" s="967"/>
      <c r="BF6" s="967"/>
      <c r="BG6" s="967"/>
      <c r="BH6" s="967"/>
      <c r="BI6" s="967"/>
      <c r="BJ6" s="967"/>
      <c r="BK6" s="967"/>
      <c r="BL6" s="967"/>
      <c r="BM6" s="967"/>
      <c r="BN6" s="967"/>
      <c r="BO6" s="967"/>
      <c r="BP6" s="967"/>
    </row>
    <row r="7" spans="1:68" ht="21" customHeight="1">
      <c r="A7" s="968"/>
      <c r="B7" s="944" t="s">
        <v>35</v>
      </c>
      <c r="C7" s="969">
        <v>139431.23826794155</v>
      </c>
      <c r="D7" s="970" t="s">
        <v>269</v>
      </c>
      <c r="E7" s="971">
        <v>135558.88764689022</v>
      </c>
      <c r="F7" s="972" t="s">
        <v>269</v>
      </c>
      <c r="G7" s="973">
        <v>139230.1333392873</v>
      </c>
      <c r="H7" s="974"/>
      <c r="I7" s="971">
        <v>129252.28651500164</v>
      </c>
      <c r="J7" s="972" t="s">
        <v>269</v>
      </c>
      <c r="K7" s="973">
        <v>161689.61679564344</v>
      </c>
      <c r="L7" s="970" t="s">
        <v>269</v>
      </c>
      <c r="M7" s="971">
        <v>130936.87234675956</v>
      </c>
      <c r="N7" s="975"/>
      <c r="O7" s="969">
        <v>25957.412180302388</v>
      </c>
      <c r="P7" s="976"/>
      <c r="Q7" s="971">
        <v>29354.29234737747</v>
      </c>
      <c r="R7" s="977"/>
      <c r="S7" s="971">
        <v>26133.82423863535</v>
      </c>
      <c r="T7" s="978"/>
      <c r="U7" s="973">
        <v>294640.93696324556</v>
      </c>
      <c r="V7" s="976"/>
      <c r="W7" s="971">
        <v>326602.79678991117</v>
      </c>
      <c r="X7" s="977"/>
      <c r="Y7" s="971">
        <v>296300.8299246822</v>
      </c>
      <c r="Z7" s="975"/>
      <c r="AA7" s="979"/>
      <c r="AB7" s="966"/>
      <c r="AC7" s="967"/>
      <c r="AD7" s="967"/>
      <c r="AE7" s="967"/>
      <c r="AF7" s="967"/>
      <c r="AG7" s="967"/>
      <c r="AH7" s="967"/>
      <c r="AI7" s="967"/>
      <c r="AJ7" s="967"/>
      <c r="AK7" s="967"/>
      <c r="AL7" s="967"/>
      <c r="AM7" s="967"/>
      <c r="AN7" s="967"/>
      <c r="AO7" s="967"/>
      <c r="AP7" s="967"/>
      <c r="AQ7" s="967"/>
      <c r="AR7" s="967"/>
      <c r="AS7" s="967"/>
      <c r="AT7" s="967"/>
      <c r="AU7" s="967"/>
      <c r="AV7" s="967"/>
      <c r="AW7" s="967"/>
      <c r="AX7" s="967"/>
      <c r="AY7" s="967"/>
      <c r="AZ7" s="967"/>
      <c r="BA7" s="967"/>
      <c r="BB7" s="967"/>
      <c r="BC7" s="967"/>
      <c r="BD7" s="967"/>
      <c r="BE7" s="967"/>
      <c r="BF7" s="967"/>
      <c r="BG7" s="967"/>
      <c r="BH7" s="967"/>
      <c r="BI7" s="967"/>
      <c r="BJ7" s="967"/>
      <c r="BK7" s="967"/>
      <c r="BL7" s="967"/>
      <c r="BM7" s="967"/>
      <c r="BN7" s="967"/>
      <c r="BO7" s="967"/>
      <c r="BP7" s="967"/>
    </row>
    <row r="8" spans="1:68" ht="21" customHeight="1">
      <c r="A8" s="968"/>
      <c r="B8" s="944" t="s">
        <v>36</v>
      </c>
      <c r="C8" s="969">
        <v>127933.47626135497</v>
      </c>
      <c r="D8" s="970" t="s">
        <v>269</v>
      </c>
      <c r="E8" s="971">
        <v>144079.6599944279</v>
      </c>
      <c r="F8" s="972" t="s">
        <v>269</v>
      </c>
      <c r="G8" s="973">
        <v>128485.49356429151</v>
      </c>
      <c r="H8" s="974"/>
      <c r="I8" s="971">
        <v>126909.31050126466</v>
      </c>
      <c r="J8" s="972" t="s">
        <v>269</v>
      </c>
      <c r="K8" s="973">
        <v>160127.49701035125</v>
      </c>
      <c r="L8" s="970" t="s">
        <v>269</v>
      </c>
      <c r="M8" s="971">
        <v>128044.99767219834</v>
      </c>
      <c r="N8" s="975"/>
      <c r="O8" s="969">
        <v>27040.112781133503</v>
      </c>
      <c r="P8" s="976"/>
      <c r="Q8" s="971">
        <v>32010.24412250059</v>
      </c>
      <c r="R8" s="977"/>
      <c r="S8" s="971">
        <v>29028.18325814566</v>
      </c>
      <c r="T8" s="978"/>
      <c r="U8" s="973">
        <v>281883.0387529151</v>
      </c>
      <c r="V8" s="976"/>
      <c r="W8" s="971">
        <v>336217.40112727974</v>
      </c>
      <c r="X8" s="977"/>
      <c r="Y8" s="971">
        <v>283740.6608802563</v>
      </c>
      <c r="Z8" s="975"/>
      <c r="AA8" s="979"/>
      <c r="AB8" s="966"/>
      <c r="AC8" s="967"/>
      <c r="AD8" s="967"/>
      <c r="AE8" s="967"/>
      <c r="AF8" s="967"/>
      <c r="AG8" s="967"/>
      <c r="AH8" s="967"/>
      <c r="AI8" s="967"/>
      <c r="AJ8" s="967"/>
      <c r="AK8" s="967"/>
      <c r="AL8" s="967"/>
      <c r="AM8" s="967"/>
      <c r="AN8" s="967"/>
      <c r="AO8" s="967"/>
      <c r="AP8" s="967"/>
      <c r="AQ8" s="967"/>
      <c r="AR8" s="967"/>
      <c r="AS8" s="967"/>
      <c r="AT8" s="967"/>
      <c r="AU8" s="967"/>
      <c r="AV8" s="967"/>
      <c r="AW8" s="967"/>
      <c r="AX8" s="967"/>
      <c r="AY8" s="967"/>
      <c r="AZ8" s="967"/>
      <c r="BA8" s="967"/>
      <c r="BB8" s="967"/>
      <c r="BC8" s="967"/>
      <c r="BD8" s="967"/>
      <c r="BE8" s="967"/>
      <c r="BF8" s="967"/>
      <c r="BG8" s="967"/>
      <c r="BH8" s="967"/>
      <c r="BI8" s="967"/>
      <c r="BJ8" s="967"/>
      <c r="BK8" s="967"/>
      <c r="BL8" s="967"/>
      <c r="BM8" s="967"/>
      <c r="BN8" s="967"/>
      <c r="BO8" s="967"/>
      <c r="BP8" s="967"/>
    </row>
    <row r="9" spans="1:68" ht="21" customHeight="1">
      <c r="A9" s="968"/>
      <c r="B9" s="944" t="s">
        <v>38</v>
      </c>
      <c r="C9" s="969">
        <v>58215.12570109959</v>
      </c>
      <c r="D9" s="970" t="s">
        <v>809</v>
      </c>
      <c r="E9" s="971"/>
      <c r="F9" s="972" t="s">
        <v>269</v>
      </c>
      <c r="G9" s="973">
        <v>58215.12570109959</v>
      </c>
      <c r="H9" s="974"/>
      <c r="I9" s="971">
        <v>77402.11059922971</v>
      </c>
      <c r="J9" s="972" t="s">
        <v>269</v>
      </c>
      <c r="K9" s="973"/>
      <c r="L9" s="970" t="s">
        <v>269</v>
      </c>
      <c r="M9" s="971">
        <v>77402.11059922971</v>
      </c>
      <c r="N9" s="975"/>
      <c r="O9" s="969">
        <v>20377.43346226175</v>
      </c>
      <c r="P9" s="976"/>
      <c r="Q9" s="971" t="s">
        <v>269</v>
      </c>
      <c r="R9" s="977"/>
      <c r="S9" s="971">
        <v>20377.43346226175</v>
      </c>
      <c r="T9" s="978"/>
      <c r="U9" s="973">
        <v>155994.66976259105</v>
      </c>
      <c r="V9" s="976"/>
      <c r="W9" s="971" t="s">
        <v>269</v>
      </c>
      <c r="X9" s="977"/>
      <c r="Y9" s="971">
        <v>155994.66976259105</v>
      </c>
      <c r="Z9" s="975"/>
      <c r="AA9" s="979"/>
      <c r="AB9" s="966"/>
      <c r="AC9" s="967"/>
      <c r="AD9" s="967"/>
      <c r="AE9" s="967"/>
      <c r="AF9" s="967"/>
      <c r="AG9" s="967"/>
      <c r="AH9" s="967"/>
      <c r="AI9" s="967"/>
      <c r="AJ9" s="967"/>
      <c r="AK9" s="967"/>
      <c r="AL9" s="967"/>
      <c r="AM9" s="967"/>
      <c r="AN9" s="967"/>
      <c r="AO9" s="967"/>
      <c r="AP9" s="967"/>
      <c r="AQ9" s="967"/>
      <c r="AR9" s="967"/>
      <c r="AS9" s="967"/>
      <c r="AT9" s="967"/>
      <c r="AU9" s="967"/>
      <c r="AV9" s="967"/>
      <c r="AW9" s="967"/>
      <c r="AX9" s="967"/>
      <c r="AY9" s="967"/>
      <c r="AZ9" s="967"/>
      <c r="BA9" s="967"/>
      <c r="BB9" s="967"/>
      <c r="BC9" s="967"/>
      <c r="BD9" s="967"/>
      <c r="BE9" s="967"/>
      <c r="BF9" s="967"/>
      <c r="BG9" s="967"/>
      <c r="BH9" s="967"/>
      <c r="BI9" s="967"/>
      <c r="BJ9" s="967"/>
      <c r="BK9" s="967"/>
      <c r="BL9" s="967"/>
      <c r="BM9" s="967"/>
      <c r="BN9" s="967"/>
      <c r="BO9" s="967"/>
      <c r="BP9" s="967"/>
    </row>
    <row r="10" spans="1:68" ht="21" customHeight="1">
      <c r="A10" s="968"/>
      <c r="B10" s="944"/>
      <c r="C10" s="969" t="s">
        <v>502</v>
      </c>
      <c r="D10" s="976"/>
      <c r="E10" s="971"/>
      <c r="F10" s="977"/>
      <c r="G10" s="973"/>
      <c r="H10" s="974"/>
      <c r="I10" s="980"/>
      <c r="J10" s="981"/>
      <c r="K10" s="982"/>
      <c r="L10" s="983"/>
      <c r="M10" s="980"/>
      <c r="N10" s="984"/>
      <c r="O10" s="969"/>
      <c r="P10" s="976"/>
      <c r="Q10" s="971"/>
      <c r="R10" s="977"/>
      <c r="S10" s="971"/>
      <c r="T10" s="977"/>
      <c r="U10" s="973" t="s">
        <v>269</v>
      </c>
      <c r="V10" s="976"/>
      <c r="W10" s="971" t="s">
        <v>809</v>
      </c>
      <c r="X10" s="977"/>
      <c r="Y10" s="971" t="s">
        <v>809</v>
      </c>
      <c r="Z10" s="985"/>
      <c r="AA10" s="979"/>
      <c r="AB10" s="966"/>
      <c r="AC10" s="967"/>
      <c r="AD10" s="967"/>
      <c r="AE10" s="967"/>
      <c r="AF10" s="967"/>
      <c r="AG10" s="967"/>
      <c r="AH10" s="967"/>
      <c r="AI10" s="967"/>
      <c r="AJ10" s="967"/>
      <c r="AK10" s="967"/>
      <c r="AL10" s="967"/>
      <c r="AM10" s="967"/>
      <c r="AN10" s="967"/>
      <c r="AO10" s="967"/>
      <c r="AP10" s="967"/>
      <c r="AQ10" s="967"/>
      <c r="AR10" s="967"/>
      <c r="AS10" s="967"/>
      <c r="AT10" s="967"/>
      <c r="AU10" s="967"/>
      <c r="AV10" s="967"/>
      <c r="AW10" s="967"/>
      <c r="AX10" s="967"/>
      <c r="AY10" s="967"/>
      <c r="AZ10" s="967"/>
      <c r="BA10" s="967"/>
      <c r="BB10" s="967"/>
      <c r="BC10" s="967"/>
      <c r="BD10" s="967"/>
      <c r="BE10" s="967"/>
      <c r="BF10" s="967"/>
      <c r="BG10" s="967"/>
      <c r="BH10" s="967"/>
      <c r="BI10" s="967"/>
      <c r="BJ10" s="967"/>
      <c r="BK10" s="967"/>
      <c r="BL10" s="967"/>
      <c r="BM10" s="967"/>
      <c r="BN10" s="967"/>
      <c r="BO10" s="967"/>
      <c r="BP10" s="967"/>
    </row>
    <row r="11" spans="1:68" ht="21" customHeight="1">
      <c r="A11" s="944" t="s">
        <v>515</v>
      </c>
      <c r="B11" s="944" t="s">
        <v>516</v>
      </c>
      <c r="C11" s="969">
        <v>125561.0908092574</v>
      </c>
      <c r="D11" s="919">
        <v>31</v>
      </c>
      <c r="E11" s="971">
        <v>142606.5580262336</v>
      </c>
      <c r="F11" s="919">
        <v>19</v>
      </c>
      <c r="G11" s="973">
        <v>125925.8603172142</v>
      </c>
      <c r="H11" s="919">
        <v>31</v>
      </c>
      <c r="I11" s="971">
        <v>125356.08463274181</v>
      </c>
      <c r="J11" s="919">
        <v>23</v>
      </c>
      <c r="K11" s="973">
        <v>174552.4593379138</v>
      </c>
      <c r="L11" s="919">
        <v>8</v>
      </c>
      <c r="M11" s="986">
        <v>126408.87697724217</v>
      </c>
      <c r="N11" s="987">
        <v>22</v>
      </c>
      <c r="O11" s="969">
        <v>26836.24846201757</v>
      </c>
      <c r="P11" s="919">
        <v>16</v>
      </c>
      <c r="Q11" s="971">
        <v>34799.427857589006</v>
      </c>
      <c r="R11" s="988">
        <v>4</v>
      </c>
      <c r="S11" s="971">
        <v>27006.658870422303</v>
      </c>
      <c r="T11" s="988">
        <v>17</v>
      </c>
      <c r="U11" s="973">
        <v>277754.7095589842</v>
      </c>
      <c r="V11" s="919">
        <v>30</v>
      </c>
      <c r="W11" s="971">
        <v>351958.4452217364</v>
      </c>
      <c r="X11" s="988">
        <v>11</v>
      </c>
      <c r="Y11" s="971">
        <v>279342.65430709306</v>
      </c>
      <c r="Z11" s="987">
        <v>30</v>
      </c>
      <c r="AA11" s="989" t="s">
        <v>819</v>
      </c>
      <c r="AB11" s="966"/>
      <c r="AC11" s="967"/>
      <c r="AD11" s="967"/>
      <c r="AE11" s="967"/>
      <c r="AF11" s="967"/>
      <c r="AG11" s="967"/>
      <c r="AH11" s="967"/>
      <c r="AI11" s="967"/>
      <c r="AJ11" s="967"/>
      <c r="AK11" s="967"/>
      <c r="AL11" s="967"/>
      <c r="AM11" s="967"/>
      <c r="AN11" s="967"/>
      <c r="AO11" s="967"/>
      <c r="AP11" s="967"/>
      <c r="AQ11" s="967"/>
      <c r="AR11" s="967"/>
      <c r="AS11" s="967"/>
      <c r="AT11" s="967"/>
      <c r="AU11" s="967"/>
      <c r="AV11" s="967"/>
      <c r="AW11" s="967"/>
      <c r="AX11" s="967"/>
      <c r="AY11" s="967"/>
      <c r="AZ11" s="967"/>
      <c r="BA11" s="967"/>
      <c r="BB11" s="967"/>
      <c r="BC11" s="967"/>
      <c r="BD11" s="967"/>
      <c r="BE11" s="967"/>
      <c r="BF11" s="967"/>
      <c r="BG11" s="967"/>
      <c r="BH11" s="967"/>
      <c r="BI11" s="967"/>
      <c r="BJ11" s="967"/>
      <c r="BK11" s="967"/>
      <c r="BL11" s="967"/>
      <c r="BM11" s="967"/>
      <c r="BN11" s="967"/>
      <c r="BO11" s="967"/>
      <c r="BP11" s="967"/>
    </row>
    <row r="12" spans="1:68" ht="21" customHeight="1">
      <c r="A12" s="944" t="s">
        <v>518</v>
      </c>
      <c r="B12" s="944" t="s">
        <v>729</v>
      </c>
      <c r="C12" s="969">
        <v>122974.18261386812</v>
      </c>
      <c r="D12" s="919">
        <v>34</v>
      </c>
      <c r="E12" s="971">
        <v>164784.42903225808</v>
      </c>
      <c r="F12" s="919">
        <v>7</v>
      </c>
      <c r="G12" s="973">
        <v>124330.48115675546</v>
      </c>
      <c r="H12" s="919">
        <v>34</v>
      </c>
      <c r="I12" s="971">
        <v>127339.9093381126</v>
      </c>
      <c r="J12" s="919">
        <v>18</v>
      </c>
      <c r="K12" s="973">
        <v>162577.84585253455</v>
      </c>
      <c r="L12" s="919">
        <v>15</v>
      </c>
      <c r="M12" s="986">
        <v>128483.0062113194</v>
      </c>
      <c r="N12" s="987">
        <v>17</v>
      </c>
      <c r="O12" s="969">
        <v>25725.568792101847</v>
      </c>
      <c r="P12" s="919">
        <v>26</v>
      </c>
      <c r="Q12" s="971">
        <v>29821.271889400923</v>
      </c>
      <c r="R12" s="988">
        <v>25</v>
      </c>
      <c r="S12" s="971">
        <v>25858.430868239306</v>
      </c>
      <c r="T12" s="988">
        <v>25</v>
      </c>
      <c r="U12" s="973">
        <v>276039.6607440826</v>
      </c>
      <c r="V12" s="919">
        <v>35</v>
      </c>
      <c r="W12" s="971">
        <v>357183.5467741935</v>
      </c>
      <c r="X12" s="988">
        <v>8</v>
      </c>
      <c r="Y12" s="971">
        <v>278671.91823631414</v>
      </c>
      <c r="Z12" s="987">
        <v>33</v>
      </c>
      <c r="AA12" s="989" t="s">
        <v>820</v>
      </c>
      <c r="AB12" s="966"/>
      <c r="AC12" s="967"/>
      <c r="AD12" s="967"/>
      <c r="AE12" s="967"/>
      <c r="AF12" s="967"/>
      <c r="AG12" s="967"/>
      <c r="AH12" s="967"/>
      <c r="AI12" s="967"/>
      <c r="AJ12" s="967"/>
      <c r="AK12" s="967"/>
      <c r="AL12" s="967"/>
      <c r="AM12" s="967"/>
      <c r="AN12" s="967"/>
      <c r="AO12" s="967"/>
      <c r="AP12" s="967"/>
      <c r="AQ12" s="967"/>
      <c r="AR12" s="967"/>
      <c r="AS12" s="967"/>
      <c r="AT12" s="967"/>
      <c r="AU12" s="967"/>
      <c r="AV12" s="967"/>
      <c r="AW12" s="967"/>
      <c r="AX12" s="967"/>
      <c r="AY12" s="967"/>
      <c r="AZ12" s="967"/>
      <c r="BA12" s="967"/>
      <c r="BB12" s="967"/>
      <c r="BC12" s="967"/>
      <c r="BD12" s="967"/>
      <c r="BE12" s="967"/>
      <c r="BF12" s="967"/>
      <c r="BG12" s="967"/>
      <c r="BH12" s="967"/>
      <c r="BI12" s="967"/>
      <c r="BJ12" s="967"/>
      <c r="BK12" s="967"/>
      <c r="BL12" s="967"/>
      <c r="BM12" s="967"/>
      <c r="BN12" s="967"/>
      <c r="BO12" s="967"/>
      <c r="BP12" s="967"/>
    </row>
    <row r="13" spans="1:68" ht="21" customHeight="1">
      <c r="A13" s="944" t="s">
        <v>522</v>
      </c>
      <c r="B13" s="944" t="s">
        <v>523</v>
      </c>
      <c r="C13" s="969">
        <v>124209.7979726079</v>
      </c>
      <c r="D13" s="919">
        <v>32</v>
      </c>
      <c r="E13" s="971">
        <v>160436.80856620526</v>
      </c>
      <c r="F13" s="919">
        <v>10</v>
      </c>
      <c r="G13" s="973">
        <v>125361.59503288163</v>
      </c>
      <c r="H13" s="919">
        <v>32</v>
      </c>
      <c r="I13" s="971">
        <v>124126.7970721165</v>
      </c>
      <c r="J13" s="919">
        <v>27</v>
      </c>
      <c r="K13" s="973">
        <v>174387.54243927918</v>
      </c>
      <c r="L13" s="919">
        <v>9</v>
      </c>
      <c r="M13" s="986">
        <v>125724.78094692441</v>
      </c>
      <c r="N13" s="987">
        <v>25</v>
      </c>
      <c r="O13" s="969">
        <v>26886.379732939975</v>
      </c>
      <c r="P13" s="919">
        <v>15</v>
      </c>
      <c r="Q13" s="971">
        <v>32823.416035518414</v>
      </c>
      <c r="R13" s="988">
        <v>11</v>
      </c>
      <c r="S13" s="971">
        <v>27075.141125282316</v>
      </c>
      <c r="T13" s="988">
        <v>16</v>
      </c>
      <c r="U13" s="973">
        <v>275222.9747776644</v>
      </c>
      <c r="V13" s="919">
        <v>36</v>
      </c>
      <c r="W13" s="971">
        <v>367647.76704100287</v>
      </c>
      <c r="X13" s="988">
        <v>5</v>
      </c>
      <c r="Y13" s="971">
        <v>278161.51710508834</v>
      </c>
      <c r="Z13" s="987">
        <v>35</v>
      </c>
      <c r="AA13" s="989" t="s">
        <v>821</v>
      </c>
      <c r="AB13" s="966"/>
      <c r="AC13" s="967"/>
      <c r="AD13" s="967"/>
      <c r="AE13" s="967"/>
      <c r="AF13" s="967"/>
      <c r="AG13" s="967"/>
      <c r="AH13" s="967"/>
      <c r="AI13" s="967"/>
      <c r="AJ13" s="967"/>
      <c r="AK13" s="967"/>
      <c r="AL13" s="967"/>
      <c r="AM13" s="967"/>
      <c r="AN13" s="967"/>
      <c r="AO13" s="967"/>
      <c r="AP13" s="967"/>
      <c r="AQ13" s="967"/>
      <c r="AR13" s="967"/>
      <c r="AS13" s="967"/>
      <c r="AT13" s="967"/>
      <c r="AU13" s="967"/>
      <c r="AV13" s="967"/>
      <c r="AW13" s="967"/>
      <c r="AX13" s="967"/>
      <c r="AY13" s="967"/>
      <c r="AZ13" s="967"/>
      <c r="BA13" s="967"/>
      <c r="BB13" s="967"/>
      <c r="BC13" s="967"/>
      <c r="BD13" s="967"/>
      <c r="BE13" s="967"/>
      <c r="BF13" s="967"/>
      <c r="BG13" s="967"/>
      <c r="BH13" s="967"/>
      <c r="BI13" s="967"/>
      <c r="BJ13" s="967"/>
      <c r="BK13" s="967"/>
      <c r="BL13" s="967"/>
      <c r="BM13" s="967"/>
      <c r="BN13" s="967"/>
      <c r="BO13" s="967"/>
      <c r="BP13" s="967"/>
    </row>
    <row r="14" spans="1:68" ht="21" customHeight="1">
      <c r="A14" s="944" t="s">
        <v>524</v>
      </c>
      <c r="B14" s="944" t="s">
        <v>525</v>
      </c>
      <c r="C14" s="969">
        <v>130121.2084196519</v>
      </c>
      <c r="D14" s="919">
        <v>27</v>
      </c>
      <c r="E14" s="971">
        <v>151137.2207465901</v>
      </c>
      <c r="F14" s="919">
        <v>14</v>
      </c>
      <c r="G14" s="973">
        <v>130970.78995022998</v>
      </c>
      <c r="H14" s="919">
        <v>26</v>
      </c>
      <c r="I14" s="971">
        <v>128476.97430856935</v>
      </c>
      <c r="J14" s="919">
        <v>16</v>
      </c>
      <c r="K14" s="973">
        <v>163158.37473079684</v>
      </c>
      <c r="L14" s="919">
        <v>14</v>
      </c>
      <c r="M14" s="986">
        <v>129878.98515605729</v>
      </c>
      <c r="N14" s="987">
        <v>15</v>
      </c>
      <c r="O14" s="969">
        <v>28528.62333852505</v>
      </c>
      <c r="P14" s="919">
        <v>8</v>
      </c>
      <c r="Q14" s="971">
        <v>32702.81048097631</v>
      </c>
      <c r="R14" s="988">
        <v>12</v>
      </c>
      <c r="S14" s="971">
        <v>28697.36668746463</v>
      </c>
      <c r="T14" s="988">
        <v>8</v>
      </c>
      <c r="U14" s="973">
        <v>287126.8060667463</v>
      </c>
      <c r="V14" s="919">
        <v>20</v>
      </c>
      <c r="W14" s="971">
        <v>346998.40595836326</v>
      </c>
      <c r="X14" s="988">
        <v>12</v>
      </c>
      <c r="Y14" s="971">
        <v>289547.1417937519</v>
      </c>
      <c r="Z14" s="987">
        <v>18</v>
      </c>
      <c r="AA14" s="989" t="s">
        <v>822</v>
      </c>
      <c r="AB14" s="966"/>
      <c r="AC14" s="967"/>
      <c r="AD14" s="967"/>
      <c r="AE14" s="967"/>
      <c r="AF14" s="967"/>
      <c r="AG14" s="967"/>
      <c r="AH14" s="967"/>
      <c r="AI14" s="967"/>
      <c r="AJ14" s="967"/>
      <c r="AK14" s="967"/>
      <c r="AL14" s="967"/>
      <c r="AM14" s="967"/>
      <c r="AN14" s="967"/>
      <c r="AO14" s="967"/>
      <c r="AP14" s="967"/>
      <c r="AQ14" s="967"/>
      <c r="AR14" s="967"/>
      <c r="AS14" s="967"/>
      <c r="AT14" s="967"/>
      <c r="AU14" s="967"/>
      <c r="AV14" s="967"/>
      <c r="AW14" s="967"/>
      <c r="AX14" s="967"/>
      <c r="AY14" s="967"/>
      <c r="AZ14" s="967"/>
      <c r="BA14" s="967"/>
      <c r="BB14" s="967"/>
      <c r="BC14" s="967"/>
      <c r="BD14" s="967"/>
      <c r="BE14" s="967"/>
      <c r="BF14" s="967"/>
      <c r="BG14" s="967"/>
      <c r="BH14" s="967"/>
      <c r="BI14" s="967"/>
      <c r="BJ14" s="967"/>
      <c r="BK14" s="967"/>
      <c r="BL14" s="967"/>
      <c r="BM14" s="967"/>
      <c r="BN14" s="967"/>
      <c r="BO14" s="967"/>
      <c r="BP14" s="967"/>
    </row>
    <row r="15" spans="1:68" ht="21" customHeight="1">
      <c r="A15" s="944" t="s">
        <v>526</v>
      </c>
      <c r="B15" s="944" t="s">
        <v>527</v>
      </c>
      <c r="C15" s="969">
        <v>117832.21192977522</v>
      </c>
      <c r="D15" s="919">
        <v>38</v>
      </c>
      <c r="E15" s="971">
        <v>160728.54638124362</v>
      </c>
      <c r="F15" s="919">
        <v>9</v>
      </c>
      <c r="G15" s="973">
        <v>119063.75171936123</v>
      </c>
      <c r="H15" s="919">
        <v>39</v>
      </c>
      <c r="I15" s="971">
        <v>130925.21760440311</v>
      </c>
      <c r="J15" s="919">
        <v>10</v>
      </c>
      <c r="K15" s="973">
        <v>158555.1797485559</v>
      </c>
      <c r="L15" s="919">
        <v>19</v>
      </c>
      <c r="M15" s="986">
        <v>131718.46481772332</v>
      </c>
      <c r="N15" s="987">
        <v>11</v>
      </c>
      <c r="O15" s="969">
        <v>29321.046572123014</v>
      </c>
      <c r="P15" s="919">
        <v>4</v>
      </c>
      <c r="Q15" s="971">
        <v>34649.852191641185</v>
      </c>
      <c r="R15" s="988">
        <v>5</v>
      </c>
      <c r="S15" s="971">
        <v>29474.034845720864</v>
      </c>
      <c r="T15" s="988">
        <v>4</v>
      </c>
      <c r="U15" s="973">
        <v>278078.47610630136</v>
      </c>
      <c r="V15" s="919">
        <v>29</v>
      </c>
      <c r="W15" s="971">
        <v>353933.5783214407</v>
      </c>
      <c r="X15" s="988">
        <v>10</v>
      </c>
      <c r="Y15" s="971">
        <v>280256.2513828054</v>
      </c>
      <c r="Z15" s="987">
        <v>28</v>
      </c>
      <c r="AA15" s="989" t="s">
        <v>823</v>
      </c>
      <c r="AB15" s="966"/>
      <c r="AC15" s="967"/>
      <c r="AD15" s="967"/>
      <c r="AE15" s="967"/>
      <c r="AF15" s="967"/>
      <c r="AG15" s="967"/>
      <c r="AH15" s="967"/>
      <c r="AI15" s="967"/>
      <c r="AJ15" s="967"/>
      <c r="AK15" s="967"/>
      <c r="AL15" s="967"/>
      <c r="AM15" s="967"/>
      <c r="AN15" s="967"/>
      <c r="AO15" s="967"/>
      <c r="AP15" s="967"/>
      <c r="AQ15" s="967"/>
      <c r="AR15" s="967"/>
      <c r="AS15" s="967"/>
      <c r="AT15" s="967"/>
      <c r="AU15" s="967"/>
      <c r="AV15" s="967"/>
      <c r="AW15" s="967"/>
      <c r="AX15" s="967"/>
      <c r="AY15" s="967"/>
      <c r="AZ15" s="967"/>
      <c r="BA15" s="967"/>
      <c r="BB15" s="967"/>
      <c r="BC15" s="967"/>
      <c r="BD15" s="967"/>
      <c r="BE15" s="967"/>
      <c r="BF15" s="967"/>
      <c r="BG15" s="967"/>
      <c r="BH15" s="967"/>
      <c r="BI15" s="967"/>
      <c r="BJ15" s="967"/>
      <c r="BK15" s="967"/>
      <c r="BL15" s="967"/>
      <c r="BM15" s="967"/>
      <c r="BN15" s="967"/>
      <c r="BO15" s="967"/>
      <c r="BP15" s="967"/>
    </row>
    <row r="16" spans="1:68" ht="21" customHeight="1">
      <c r="A16" s="944" t="s">
        <v>528</v>
      </c>
      <c r="B16" s="944" t="s">
        <v>730</v>
      </c>
      <c r="C16" s="969">
        <v>121142.664952241</v>
      </c>
      <c r="D16" s="919">
        <v>36</v>
      </c>
      <c r="E16" s="971">
        <v>117353.75366568915</v>
      </c>
      <c r="F16" s="919">
        <v>30</v>
      </c>
      <c r="G16" s="973">
        <v>120942.83218621917</v>
      </c>
      <c r="H16" s="919">
        <v>36</v>
      </c>
      <c r="I16" s="971">
        <v>133056.81533186382</v>
      </c>
      <c r="J16" s="919">
        <v>9</v>
      </c>
      <c r="K16" s="973">
        <v>186265.8797653959</v>
      </c>
      <c r="L16" s="919">
        <v>6</v>
      </c>
      <c r="M16" s="986">
        <v>135863.13981903953</v>
      </c>
      <c r="N16" s="987">
        <v>9</v>
      </c>
      <c r="O16" s="969">
        <v>26291.893215772718</v>
      </c>
      <c r="P16" s="919">
        <v>22</v>
      </c>
      <c r="Q16" s="971">
        <v>31432.214076246335</v>
      </c>
      <c r="R16" s="988">
        <v>18</v>
      </c>
      <c r="S16" s="971">
        <v>26563.00131467017</v>
      </c>
      <c r="T16" s="988">
        <v>21</v>
      </c>
      <c r="U16" s="973">
        <v>280491.3734998775</v>
      </c>
      <c r="V16" s="919">
        <v>27</v>
      </c>
      <c r="W16" s="971">
        <v>335051.8475073314</v>
      </c>
      <c r="X16" s="988">
        <v>17</v>
      </c>
      <c r="Y16" s="971">
        <v>283368.97331992886</v>
      </c>
      <c r="Z16" s="987">
        <v>24</v>
      </c>
      <c r="AA16" s="989" t="s">
        <v>824</v>
      </c>
      <c r="AB16" s="966"/>
      <c r="AC16" s="967"/>
      <c r="AD16" s="967"/>
      <c r="AE16" s="967"/>
      <c r="AF16" s="967"/>
      <c r="AG16" s="967"/>
      <c r="AH16" s="967"/>
      <c r="AI16" s="967"/>
      <c r="AJ16" s="967"/>
      <c r="AK16" s="967"/>
      <c r="AL16" s="967"/>
      <c r="AM16" s="967"/>
      <c r="AN16" s="967"/>
      <c r="AO16" s="967"/>
      <c r="AP16" s="967"/>
      <c r="AQ16" s="967"/>
      <c r="AR16" s="967"/>
      <c r="AS16" s="967"/>
      <c r="AT16" s="967"/>
      <c r="AU16" s="967"/>
      <c r="AV16" s="967"/>
      <c r="AW16" s="967"/>
      <c r="AX16" s="967"/>
      <c r="AY16" s="967"/>
      <c r="AZ16" s="967"/>
      <c r="BA16" s="967"/>
      <c r="BB16" s="967"/>
      <c r="BC16" s="967"/>
      <c r="BD16" s="967"/>
      <c r="BE16" s="967"/>
      <c r="BF16" s="967"/>
      <c r="BG16" s="967"/>
      <c r="BH16" s="967"/>
      <c r="BI16" s="967"/>
      <c r="BJ16" s="967"/>
      <c r="BK16" s="967"/>
      <c r="BL16" s="967"/>
      <c r="BM16" s="967"/>
      <c r="BN16" s="967"/>
      <c r="BO16" s="967"/>
      <c r="BP16" s="967"/>
    </row>
    <row r="17" spans="1:68" ht="21" customHeight="1">
      <c r="A17" s="944" t="s">
        <v>531</v>
      </c>
      <c r="B17" s="944" t="s">
        <v>532</v>
      </c>
      <c r="C17" s="969">
        <v>117710.32503222243</v>
      </c>
      <c r="D17" s="919">
        <v>39</v>
      </c>
      <c r="E17" s="971">
        <v>172605.8125874126</v>
      </c>
      <c r="F17" s="919">
        <v>4</v>
      </c>
      <c r="G17" s="973">
        <v>119459.52390926512</v>
      </c>
      <c r="H17" s="919">
        <v>38</v>
      </c>
      <c r="I17" s="971">
        <v>129783.2543270116</v>
      </c>
      <c r="J17" s="919">
        <v>14</v>
      </c>
      <c r="K17" s="973">
        <v>158708.14265734266</v>
      </c>
      <c r="L17" s="919">
        <v>18</v>
      </c>
      <c r="M17" s="986">
        <v>130704.9217433932</v>
      </c>
      <c r="N17" s="987">
        <v>14</v>
      </c>
      <c r="O17" s="969">
        <v>29621.071625851593</v>
      </c>
      <c r="P17" s="919">
        <v>2</v>
      </c>
      <c r="Q17" s="971">
        <v>36508.11188811189</v>
      </c>
      <c r="R17" s="988">
        <v>1</v>
      </c>
      <c r="S17" s="971">
        <v>29840.521413610233</v>
      </c>
      <c r="T17" s="988">
        <v>2</v>
      </c>
      <c r="U17" s="973">
        <v>277114.65098508564</v>
      </c>
      <c r="V17" s="919">
        <v>33</v>
      </c>
      <c r="W17" s="971">
        <v>367822.0671328671</v>
      </c>
      <c r="X17" s="988">
        <v>4</v>
      </c>
      <c r="Y17" s="971">
        <v>280004.96706626855</v>
      </c>
      <c r="Z17" s="987">
        <v>29</v>
      </c>
      <c r="AA17" s="989" t="s">
        <v>825</v>
      </c>
      <c r="AB17" s="966"/>
      <c r="AC17" s="967"/>
      <c r="AD17" s="967"/>
      <c r="AE17" s="967"/>
      <c r="AF17" s="967"/>
      <c r="AG17" s="967"/>
      <c r="AH17" s="967"/>
      <c r="AI17" s="967"/>
      <c r="AJ17" s="967"/>
      <c r="AK17" s="967"/>
      <c r="AL17" s="967"/>
      <c r="AM17" s="967"/>
      <c r="AN17" s="967"/>
      <c r="AO17" s="967"/>
      <c r="AP17" s="967"/>
      <c r="AQ17" s="967"/>
      <c r="AR17" s="967"/>
      <c r="AS17" s="967"/>
      <c r="AT17" s="967"/>
      <c r="AU17" s="967"/>
      <c r="AV17" s="967"/>
      <c r="AW17" s="967"/>
      <c r="AX17" s="967"/>
      <c r="AY17" s="967"/>
      <c r="AZ17" s="967"/>
      <c r="BA17" s="967"/>
      <c r="BB17" s="967"/>
      <c r="BC17" s="967"/>
      <c r="BD17" s="967"/>
      <c r="BE17" s="967"/>
      <c r="BF17" s="967"/>
      <c r="BG17" s="967"/>
      <c r="BH17" s="967"/>
      <c r="BI17" s="967"/>
      <c r="BJ17" s="967"/>
      <c r="BK17" s="967"/>
      <c r="BL17" s="967"/>
      <c r="BM17" s="967"/>
      <c r="BN17" s="967"/>
      <c r="BO17" s="967"/>
      <c r="BP17" s="967"/>
    </row>
    <row r="18" spans="1:68" ht="21" customHeight="1">
      <c r="A18" s="944" t="s">
        <v>533</v>
      </c>
      <c r="B18" s="944" t="s">
        <v>534</v>
      </c>
      <c r="C18" s="969">
        <v>121472.87745161429</v>
      </c>
      <c r="D18" s="919">
        <v>35</v>
      </c>
      <c r="E18" s="971">
        <v>147518.52459016393</v>
      </c>
      <c r="F18" s="919">
        <v>16</v>
      </c>
      <c r="G18" s="973">
        <v>122397.6262420488</v>
      </c>
      <c r="H18" s="919">
        <v>35</v>
      </c>
      <c r="I18" s="971">
        <v>123473.01319022372</v>
      </c>
      <c r="J18" s="919">
        <v>28</v>
      </c>
      <c r="K18" s="973">
        <v>163500.06850117096</v>
      </c>
      <c r="L18" s="919">
        <v>13</v>
      </c>
      <c r="M18" s="986">
        <v>124894.1708518688</v>
      </c>
      <c r="N18" s="987">
        <v>26</v>
      </c>
      <c r="O18" s="969">
        <v>27680.63942411311</v>
      </c>
      <c r="P18" s="919">
        <v>11</v>
      </c>
      <c r="Q18" s="971">
        <v>35801.440281030445</v>
      </c>
      <c r="R18" s="988">
        <v>3</v>
      </c>
      <c r="S18" s="971">
        <v>27968.967862636677</v>
      </c>
      <c r="T18" s="988">
        <v>11</v>
      </c>
      <c r="U18" s="973">
        <v>272626.5300659511</v>
      </c>
      <c r="V18" s="919">
        <v>38</v>
      </c>
      <c r="W18" s="971">
        <v>346820.03337236535</v>
      </c>
      <c r="X18" s="988">
        <v>13</v>
      </c>
      <c r="Y18" s="971">
        <v>275260.7649565543</v>
      </c>
      <c r="Z18" s="987">
        <v>36</v>
      </c>
      <c r="AA18" s="989" t="s">
        <v>826</v>
      </c>
      <c r="AB18" s="966"/>
      <c r="AC18" s="967"/>
      <c r="AD18" s="967"/>
      <c r="AE18" s="967"/>
      <c r="AF18" s="967"/>
      <c r="AG18" s="967"/>
      <c r="AH18" s="967"/>
      <c r="AI18" s="967"/>
      <c r="AJ18" s="967"/>
      <c r="AK18" s="967"/>
      <c r="AL18" s="967"/>
      <c r="AM18" s="967"/>
      <c r="AN18" s="967"/>
      <c r="AO18" s="967"/>
      <c r="AP18" s="967"/>
      <c r="AQ18" s="967"/>
      <c r="AR18" s="967"/>
      <c r="AS18" s="967"/>
      <c r="AT18" s="967"/>
      <c r="AU18" s="967"/>
      <c r="AV18" s="967"/>
      <c r="AW18" s="967"/>
      <c r="AX18" s="967"/>
      <c r="AY18" s="967"/>
      <c r="AZ18" s="967"/>
      <c r="BA18" s="967"/>
      <c r="BB18" s="967"/>
      <c r="BC18" s="967"/>
      <c r="BD18" s="967"/>
      <c r="BE18" s="967"/>
      <c r="BF18" s="967"/>
      <c r="BG18" s="967"/>
      <c r="BH18" s="967"/>
      <c r="BI18" s="967"/>
      <c r="BJ18" s="967"/>
      <c r="BK18" s="967"/>
      <c r="BL18" s="967"/>
      <c r="BM18" s="967"/>
      <c r="BN18" s="967"/>
      <c r="BO18" s="967"/>
      <c r="BP18" s="967"/>
    </row>
    <row r="19" spans="1:68" ht="21" customHeight="1">
      <c r="A19" s="944" t="s">
        <v>535</v>
      </c>
      <c r="B19" s="944" t="s">
        <v>536</v>
      </c>
      <c r="C19" s="969">
        <v>163917.89217678434</v>
      </c>
      <c r="D19" s="919">
        <v>5</v>
      </c>
      <c r="E19" s="971">
        <v>112558.46153846153</v>
      </c>
      <c r="F19" s="919">
        <v>33</v>
      </c>
      <c r="G19" s="973">
        <v>161494.10491287513</v>
      </c>
      <c r="H19" s="919">
        <v>5</v>
      </c>
      <c r="I19" s="971">
        <v>165545.90157480314</v>
      </c>
      <c r="J19" s="919">
        <v>2</v>
      </c>
      <c r="K19" s="973">
        <v>164760.76923076922</v>
      </c>
      <c r="L19" s="919">
        <v>12</v>
      </c>
      <c r="M19" s="986">
        <v>165508.84910454985</v>
      </c>
      <c r="N19" s="987">
        <v>2</v>
      </c>
      <c r="O19" s="969">
        <v>24887.026924053847</v>
      </c>
      <c r="P19" s="919">
        <v>30</v>
      </c>
      <c r="Q19" s="971">
        <v>32303.4358974359</v>
      </c>
      <c r="R19" s="988">
        <v>14</v>
      </c>
      <c r="S19" s="971">
        <v>25237.026863504358</v>
      </c>
      <c r="T19" s="988">
        <v>30</v>
      </c>
      <c r="U19" s="973">
        <v>354350.82067564136</v>
      </c>
      <c r="V19" s="919">
        <v>2</v>
      </c>
      <c r="W19" s="971">
        <v>309622.6666666667</v>
      </c>
      <c r="X19" s="988">
        <v>28</v>
      </c>
      <c r="Y19" s="971">
        <v>352239.98088092933</v>
      </c>
      <c r="Z19" s="987">
        <v>2</v>
      </c>
      <c r="AA19" s="989" t="s">
        <v>827</v>
      </c>
      <c r="AB19" s="966"/>
      <c r="AC19" s="967"/>
      <c r="AD19" s="967"/>
      <c r="AE19" s="967"/>
      <c r="AF19" s="967"/>
      <c r="AG19" s="967"/>
      <c r="AH19" s="967"/>
      <c r="AI19" s="967"/>
      <c r="AJ19" s="967"/>
      <c r="AK19" s="967"/>
      <c r="AL19" s="967"/>
      <c r="AM19" s="967"/>
      <c r="AN19" s="967"/>
      <c r="AO19" s="967"/>
      <c r="AP19" s="967"/>
      <c r="AQ19" s="967"/>
      <c r="AR19" s="967"/>
      <c r="AS19" s="967"/>
      <c r="AT19" s="967"/>
      <c r="AU19" s="967"/>
      <c r="AV19" s="967"/>
      <c r="AW19" s="967"/>
      <c r="AX19" s="967"/>
      <c r="AY19" s="967"/>
      <c r="AZ19" s="967"/>
      <c r="BA19" s="967"/>
      <c r="BB19" s="967"/>
      <c r="BC19" s="967"/>
      <c r="BD19" s="967"/>
      <c r="BE19" s="967"/>
      <c r="BF19" s="967"/>
      <c r="BG19" s="967"/>
      <c r="BH19" s="967"/>
      <c r="BI19" s="967"/>
      <c r="BJ19" s="967"/>
      <c r="BK19" s="967"/>
      <c r="BL19" s="967"/>
      <c r="BM19" s="967"/>
      <c r="BN19" s="967"/>
      <c r="BO19" s="967"/>
      <c r="BP19" s="967"/>
    </row>
    <row r="20" spans="1:68" ht="21" customHeight="1">
      <c r="A20" s="944" t="s">
        <v>537</v>
      </c>
      <c r="B20" s="944" t="s">
        <v>50</v>
      </c>
      <c r="C20" s="969">
        <v>127606.90234028308</v>
      </c>
      <c r="D20" s="919">
        <v>30</v>
      </c>
      <c r="E20" s="971">
        <v>145709.23201174743</v>
      </c>
      <c r="F20" s="919">
        <v>18</v>
      </c>
      <c r="G20" s="973">
        <v>128165.00241451121</v>
      </c>
      <c r="H20" s="919">
        <v>29</v>
      </c>
      <c r="I20" s="971">
        <v>128824.73588901172</v>
      </c>
      <c r="J20" s="919">
        <v>15</v>
      </c>
      <c r="K20" s="973">
        <v>142406.64366128243</v>
      </c>
      <c r="L20" s="919">
        <v>29</v>
      </c>
      <c r="M20" s="986">
        <v>129243.47004497027</v>
      </c>
      <c r="N20" s="987">
        <v>16</v>
      </c>
      <c r="O20" s="969">
        <v>28719.039518552545</v>
      </c>
      <c r="P20" s="919">
        <v>7</v>
      </c>
      <c r="Q20" s="971">
        <v>34390.54331864905</v>
      </c>
      <c r="R20" s="988">
        <v>6</v>
      </c>
      <c r="S20" s="971">
        <v>28893.893625690398</v>
      </c>
      <c r="T20" s="988">
        <v>7</v>
      </c>
      <c r="U20" s="973">
        <v>285150.67774784734</v>
      </c>
      <c r="V20" s="919">
        <v>23</v>
      </c>
      <c r="W20" s="971">
        <v>322506.4189916789</v>
      </c>
      <c r="X20" s="988">
        <v>22</v>
      </c>
      <c r="Y20" s="971">
        <v>286302.3660851719</v>
      </c>
      <c r="Z20" s="987">
        <v>23</v>
      </c>
      <c r="AA20" s="989">
        <v>10</v>
      </c>
      <c r="AB20" s="966"/>
      <c r="AC20" s="967"/>
      <c r="AD20" s="967"/>
      <c r="AE20" s="967"/>
      <c r="AF20" s="967"/>
      <c r="AG20" s="967"/>
      <c r="AH20" s="967"/>
      <c r="AI20" s="967"/>
      <c r="AJ20" s="967"/>
      <c r="AK20" s="967"/>
      <c r="AL20" s="967"/>
      <c r="AM20" s="967"/>
      <c r="AN20" s="967"/>
      <c r="AO20" s="967"/>
      <c r="AP20" s="967"/>
      <c r="AQ20" s="967"/>
      <c r="AR20" s="967"/>
      <c r="AS20" s="967"/>
      <c r="AT20" s="967"/>
      <c r="AU20" s="967"/>
      <c r="AV20" s="967"/>
      <c r="AW20" s="967"/>
      <c r="AX20" s="967"/>
      <c r="AY20" s="967"/>
      <c r="AZ20" s="967"/>
      <c r="BA20" s="967"/>
      <c r="BB20" s="967"/>
      <c r="BC20" s="967"/>
      <c r="BD20" s="967"/>
      <c r="BE20" s="967"/>
      <c r="BF20" s="967"/>
      <c r="BG20" s="967"/>
      <c r="BH20" s="967"/>
      <c r="BI20" s="967"/>
      <c r="BJ20" s="967"/>
      <c r="BK20" s="967"/>
      <c r="BL20" s="967"/>
      <c r="BM20" s="967"/>
      <c r="BN20" s="967"/>
      <c r="BO20" s="967"/>
      <c r="BP20" s="967"/>
    </row>
    <row r="21" spans="1:68" ht="21" customHeight="1">
      <c r="A21" s="944" t="s">
        <v>538</v>
      </c>
      <c r="B21" s="944" t="s">
        <v>539</v>
      </c>
      <c r="C21" s="969">
        <v>159106.08848125167</v>
      </c>
      <c r="D21" s="919">
        <v>6</v>
      </c>
      <c r="E21" s="971">
        <v>146426.23456790124</v>
      </c>
      <c r="F21" s="919">
        <v>17</v>
      </c>
      <c r="G21" s="973">
        <v>158407.93695301216</v>
      </c>
      <c r="H21" s="919">
        <v>6</v>
      </c>
      <c r="I21" s="971">
        <v>161571.1584389893</v>
      </c>
      <c r="J21" s="919">
        <v>3</v>
      </c>
      <c r="K21" s="973">
        <v>142293.88888888888</v>
      </c>
      <c r="L21" s="919">
        <v>31</v>
      </c>
      <c r="M21" s="986">
        <v>160509.75384484662</v>
      </c>
      <c r="N21" s="987">
        <v>3</v>
      </c>
      <c r="O21" s="969">
        <v>24435.33459221293</v>
      </c>
      <c r="P21" s="919">
        <v>33</v>
      </c>
      <c r="Q21" s="971">
        <v>29098.00925925926</v>
      </c>
      <c r="R21" s="988">
        <v>28</v>
      </c>
      <c r="S21" s="971">
        <v>24692.061007732176</v>
      </c>
      <c r="T21" s="988">
        <v>33</v>
      </c>
      <c r="U21" s="973">
        <v>345112.5815124539</v>
      </c>
      <c r="V21" s="919">
        <v>3</v>
      </c>
      <c r="W21" s="971">
        <v>317818.1327160494</v>
      </c>
      <c r="X21" s="988">
        <v>23</v>
      </c>
      <c r="Y21" s="971">
        <v>343609.75180559093</v>
      </c>
      <c r="Z21" s="987">
        <v>3</v>
      </c>
      <c r="AA21" s="989">
        <v>11</v>
      </c>
      <c r="AB21" s="966"/>
      <c r="AC21" s="967"/>
      <c r="AD21" s="967"/>
      <c r="AE21" s="967"/>
      <c r="AF21" s="967"/>
      <c r="AG21" s="967"/>
      <c r="AH21" s="967"/>
      <c r="AI21" s="967"/>
      <c r="AJ21" s="967"/>
      <c r="AK21" s="967"/>
      <c r="AL21" s="967"/>
      <c r="AM21" s="967"/>
      <c r="AN21" s="967"/>
      <c r="AO21" s="967"/>
      <c r="AP21" s="967"/>
      <c r="AQ21" s="967"/>
      <c r="AR21" s="967"/>
      <c r="AS21" s="967"/>
      <c r="AT21" s="967"/>
      <c r="AU21" s="967"/>
      <c r="AV21" s="967"/>
      <c r="AW21" s="967"/>
      <c r="AX21" s="967"/>
      <c r="AY21" s="967"/>
      <c r="AZ21" s="967"/>
      <c r="BA21" s="967"/>
      <c r="BB21" s="967"/>
      <c r="BC21" s="967"/>
      <c r="BD21" s="967"/>
      <c r="BE21" s="967"/>
      <c r="BF21" s="967"/>
      <c r="BG21" s="967"/>
      <c r="BH21" s="967"/>
      <c r="BI21" s="967"/>
      <c r="BJ21" s="967"/>
      <c r="BK21" s="967"/>
      <c r="BL21" s="967"/>
      <c r="BM21" s="967"/>
      <c r="BN21" s="967"/>
      <c r="BO21" s="967"/>
      <c r="BP21" s="967"/>
    </row>
    <row r="22" spans="1:68" ht="21" customHeight="1">
      <c r="A22" s="944" t="s">
        <v>540</v>
      </c>
      <c r="B22" s="944" t="s">
        <v>542</v>
      </c>
      <c r="C22" s="969">
        <v>139444.6481734714</v>
      </c>
      <c r="D22" s="919">
        <v>17</v>
      </c>
      <c r="E22" s="971">
        <v>130181.66666666667</v>
      </c>
      <c r="F22" s="919">
        <v>25</v>
      </c>
      <c r="G22" s="973">
        <v>139099.70359225126</v>
      </c>
      <c r="H22" s="919">
        <v>16</v>
      </c>
      <c r="I22" s="971">
        <v>117136.01816761086</v>
      </c>
      <c r="J22" s="919">
        <v>37</v>
      </c>
      <c r="K22" s="973">
        <v>149668.71212121213</v>
      </c>
      <c r="L22" s="919">
        <v>23</v>
      </c>
      <c r="M22" s="986">
        <v>118347.50460786157</v>
      </c>
      <c r="N22" s="987">
        <v>37</v>
      </c>
      <c r="O22" s="969">
        <v>25523.669857394023</v>
      </c>
      <c r="P22" s="919">
        <v>27</v>
      </c>
      <c r="Q22" s="971">
        <v>32448.68686868687</v>
      </c>
      <c r="R22" s="988">
        <v>13</v>
      </c>
      <c r="S22" s="971">
        <v>25781.55087455332</v>
      </c>
      <c r="T22" s="988">
        <v>27</v>
      </c>
      <c r="U22" s="973">
        <v>282104.33619847626</v>
      </c>
      <c r="V22" s="919">
        <v>24</v>
      </c>
      <c r="W22" s="971">
        <v>312299.06565656565</v>
      </c>
      <c r="X22" s="988">
        <v>25</v>
      </c>
      <c r="Y22" s="971">
        <v>283228.7590746662</v>
      </c>
      <c r="Z22" s="987">
        <v>25</v>
      </c>
      <c r="AA22" s="989">
        <v>12</v>
      </c>
      <c r="AB22" s="966"/>
      <c r="AC22" s="967"/>
      <c r="AD22" s="967"/>
      <c r="AE22" s="967"/>
      <c r="AF22" s="967"/>
      <c r="AG22" s="967"/>
      <c r="AH22" s="967"/>
      <c r="AI22" s="967"/>
      <c r="AJ22" s="967"/>
      <c r="AK22" s="967"/>
      <c r="AL22" s="967"/>
      <c r="AM22" s="967"/>
      <c r="AN22" s="967"/>
      <c r="AO22" s="967"/>
      <c r="AP22" s="967"/>
      <c r="AQ22" s="967"/>
      <c r="AR22" s="967"/>
      <c r="AS22" s="967"/>
      <c r="AT22" s="967"/>
      <c r="AU22" s="967"/>
      <c r="AV22" s="967"/>
      <c r="AW22" s="967"/>
      <c r="AX22" s="967"/>
      <c r="AY22" s="967"/>
      <c r="AZ22" s="967"/>
      <c r="BA22" s="967"/>
      <c r="BB22" s="967"/>
      <c r="BC22" s="967"/>
      <c r="BD22" s="967"/>
      <c r="BE22" s="967"/>
      <c r="BF22" s="967"/>
      <c r="BG22" s="967"/>
      <c r="BH22" s="967"/>
      <c r="BI22" s="967"/>
      <c r="BJ22" s="967"/>
      <c r="BK22" s="967"/>
      <c r="BL22" s="967"/>
      <c r="BM22" s="967"/>
      <c r="BN22" s="967"/>
      <c r="BO22" s="967"/>
      <c r="BP22" s="967"/>
    </row>
    <row r="23" spans="1:68" ht="21" customHeight="1">
      <c r="A23" s="944" t="s">
        <v>543</v>
      </c>
      <c r="B23" s="944" t="s">
        <v>544</v>
      </c>
      <c r="C23" s="969">
        <v>119785.72647439805</v>
      </c>
      <c r="D23" s="919">
        <v>37</v>
      </c>
      <c r="E23" s="971">
        <v>112839.66450216451</v>
      </c>
      <c r="F23" s="919">
        <v>32</v>
      </c>
      <c r="G23" s="973">
        <v>119549.52151111438</v>
      </c>
      <c r="H23" s="919">
        <v>37</v>
      </c>
      <c r="I23" s="971">
        <v>124130.039774459</v>
      </c>
      <c r="J23" s="919">
        <v>26</v>
      </c>
      <c r="K23" s="973">
        <v>141598.2251082251</v>
      </c>
      <c r="L23" s="919">
        <v>32</v>
      </c>
      <c r="M23" s="986">
        <v>124724.05579272781</v>
      </c>
      <c r="N23" s="987">
        <v>27</v>
      </c>
      <c r="O23" s="969">
        <v>30428.735713197195</v>
      </c>
      <c r="P23" s="919">
        <v>1</v>
      </c>
      <c r="Q23" s="971">
        <v>33104.128787878784</v>
      </c>
      <c r="R23" s="988">
        <v>10</v>
      </c>
      <c r="S23" s="971">
        <v>30519.714043868687</v>
      </c>
      <c r="T23" s="988">
        <v>1</v>
      </c>
      <c r="U23" s="973">
        <v>274344.50196205423</v>
      </c>
      <c r="V23" s="919">
        <v>37</v>
      </c>
      <c r="W23" s="971">
        <v>287542.0183982684</v>
      </c>
      <c r="X23" s="988">
        <v>34</v>
      </c>
      <c r="Y23" s="971">
        <v>274793.2913477109</v>
      </c>
      <c r="Z23" s="987">
        <v>37</v>
      </c>
      <c r="AA23" s="989">
        <v>13</v>
      </c>
      <c r="AB23" s="966"/>
      <c r="AC23" s="967"/>
      <c r="AD23" s="967"/>
      <c r="AE23" s="967"/>
      <c r="AF23" s="967"/>
      <c r="AG23" s="967"/>
      <c r="AH23" s="967"/>
      <c r="AI23" s="967"/>
      <c r="AJ23" s="967"/>
      <c r="AK23" s="967"/>
      <c r="AL23" s="967"/>
      <c r="AM23" s="967"/>
      <c r="AN23" s="967"/>
      <c r="AO23" s="967"/>
      <c r="AP23" s="967"/>
      <c r="AQ23" s="967"/>
      <c r="AR23" s="967"/>
      <c r="AS23" s="967"/>
      <c r="AT23" s="967"/>
      <c r="AU23" s="967"/>
      <c r="AV23" s="967"/>
      <c r="AW23" s="967"/>
      <c r="AX23" s="967"/>
      <c r="AY23" s="967"/>
      <c r="AZ23" s="967"/>
      <c r="BA23" s="967"/>
      <c r="BB23" s="967"/>
      <c r="BC23" s="967"/>
      <c r="BD23" s="967"/>
      <c r="BE23" s="967"/>
      <c r="BF23" s="967"/>
      <c r="BG23" s="967"/>
      <c r="BH23" s="967"/>
      <c r="BI23" s="967"/>
      <c r="BJ23" s="967"/>
      <c r="BK23" s="967"/>
      <c r="BL23" s="967"/>
      <c r="BM23" s="967"/>
      <c r="BN23" s="967"/>
      <c r="BO23" s="967"/>
      <c r="BP23" s="967"/>
    </row>
    <row r="24" spans="1:68" ht="21" customHeight="1">
      <c r="A24" s="944" t="s">
        <v>545</v>
      </c>
      <c r="B24" s="944" t="s">
        <v>547</v>
      </c>
      <c r="C24" s="969">
        <v>141888.42920247756</v>
      </c>
      <c r="D24" s="919">
        <v>15</v>
      </c>
      <c r="E24" s="971">
        <v>170012.4900793651</v>
      </c>
      <c r="F24" s="919">
        <v>5</v>
      </c>
      <c r="G24" s="973">
        <v>143186.7600183192</v>
      </c>
      <c r="H24" s="919">
        <v>14</v>
      </c>
      <c r="I24" s="971">
        <v>121445.44087002448</v>
      </c>
      <c r="J24" s="919">
        <v>31</v>
      </c>
      <c r="K24" s="973">
        <v>145788.2341269841</v>
      </c>
      <c r="L24" s="919">
        <v>27</v>
      </c>
      <c r="M24" s="986">
        <v>122569.21167849783</v>
      </c>
      <c r="N24" s="987">
        <v>32</v>
      </c>
      <c r="O24" s="969">
        <v>27338.995390598742</v>
      </c>
      <c r="P24" s="919">
        <v>13</v>
      </c>
      <c r="Q24" s="971">
        <v>27669.771825396827</v>
      </c>
      <c r="R24" s="988">
        <v>33</v>
      </c>
      <c r="S24" s="971">
        <v>27354.26549118388</v>
      </c>
      <c r="T24" s="988">
        <v>14</v>
      </c>
      <c r="U24" s="973">
        <v>290672.8654631008</v>
      </c>
      <c r="V24" s="919">
        <v>15</v>
      </c>
      <c r="W24" s="971">
        <v>343470.49603174604</v>
      </c>
      <c r="X24" s="988">
        <v>15</v>
      </c>
      <c r="Y24" s="971">
        <v>293110.23718800093</v>
      </c>
      <c r="Z24" s="987">
        <v>15</v>
      </c>
      <c r="AA24" s="989">
        <v>14</v>
      </c>
      <c r="AB24" s="966"/>
      <c r="AC24" s="967"/>
      <c r="AD24" s="967"/>
      <c r="AE24" s="967"/>
      <c r="AF24" s="967"/>
      <c r="AG24" s="967"/>
      <c r="AH24" s="967"/>
      <c r="AI24" s="967"/>
      <c r="AJ24" s="967"/>
      <c r="AK24" s="967"/>
      <c r="AL24" s="967"/>
      <c r="AM24" s="967"/>
      <c r="AN24" s="967"/>
      <c r="AO24" s="967"/>
      <c r="AP24" s="967"/>
      <c r="AQ24" s="967"/>
      <c r="AR24" s="967"/>
      <c r="AS24" s="967"/>
      <c r="AT24" s="967"/>
      <c r="AU24" s="967"/>
      <c r="AV24" s="967"/>
      <c r="AW24" s="967"/>
      <c r="AX24" s="967"/>
      <c r="AY24" s="967"/>
      <c r="AZ24" s="967"/>
      <c r="BA24" s="967"/>
      <c r="BB24" s="967"/>
      <c r="BC24" s="967"/>
      <c r="BD24" s="967"/>
      <c r="BE24" s="967"/>
      <c r="BF24" s="967"/>
      <c r="BG24" s="967"/>
      <c r="BH24" s="967"/>
      <c r="BI24" s="967"/>
      <c r="BJ24" s="967"/>
      <c r="BK24" s="967"/>
      <c r="BL24" s="967"/>
      <c r="BM24" s="967"/>
      <c r="BN24" s="967"/>
      <c r="BO24" s="967"/>
      <c r="BP24" s="967"/>
    </row>
    <row r="25" spans="1:68" ht="21" customHeight="1">
      <c r="A25" s="944" t="s">
        <v>548</v>
      </c>
      <c r="B25" s="944" t="s">
        <v>549</v>
      </c>
      <c r="C25" s="969">
        <v>128403.05379675783</v>
      </c>
      <c r="D25" s="919">
        <v>29</v>
      </c>
      <c r="E25" s="971">
        <v>107073.75425170068</v>
      </c>
      <c r="F25" s="919">
        <v>35</v>
      </c>
      <c r="G25" s="973">
        <v>127333.17722328854</v>
      </c>
      <c r="H25" s="919">
        <v>30</v>
      </c>
      <c r="I25" s="971">
        <v>139679.86169114016</v>
      </c>
      <c r="J25" s="919">
        <v>5</v>
      </c>
      <c r="K25" s="973">
        <v>146122.54676870749</v>
      </c>
      <c r="L25" s="919">
        <v>26</v>
      </c>
      <c r="M25" s="986">
        <v>140003.02644487098</v>
      </c>
      <c r="N25" s="987">
        <v>6</v>
      </c>
      <c r="O25" s="969">
        <v>29165.507656383314</v>
      </c>
      <c r="P25" s="919">
        <v>5</v>
      </c>
      <c r="Q25" s="971">
        <v>33338.04421768708</v>
      </c>
      <c r="R25" s="988">
        <v>9</v>
      </c>
      <c r="S25" s="971">
        <v>29374.801876732778</v>
      </c>
      <c r="T25" s="988">
        <v>5</v>
      </c>
      <c r="U25" s="973">
        <v>297248.42314428126</v>
      </c>
      <c r="V25" s="919">
        <v>13</v>
      </c>
      <c r="W25" s="971">
        <v>286534.34523809527</v>
      </c>
      <c r="X25" s="988">
        <v>35</v>
      </c>
      <c r="Y25" s="971">
        <v>296711.0055448923</v>
      </c>
      <c r="Z25" s="987">
        <v>14</v>
      </c>
      <c r="AA25" s="989">
        <v>15</v>
      </c>
      <c r="AB25" s="966"/>
      <c r="AC25" s="967"/>
      <c r="AD25" s="967"/>
      <c r="AE25" s="967"/>
      <c r="AF25" s="967"/>
      <c r="AG25" s="967"/>
      <c r="AH25" s="967"/>
      <c r="AI25" s="967"/>
      <c r="AJ25" s="967"/>
      <c r="AK25" s="967"/>
      <c r="AL25" s="967"/>
      <c r="AM25" s="967"/>
      <c r="AN25" s="967"/>
      <c r="AO25" s="967"/>
      <c r="AP25" s="967"/>
      <c r="AQ25" s="967"/>
      <c r="AR25" s="967"/>
      <c r="AS25" s="967"/>
      <c r="AT25" s="967"/>
      <c r="AU25" s="967"/>
      <c r="AV25" s="967"/>
      <c r="AW25" s="967"/>
      <c r="AX25" s="967"/>
      <c r="AY25" s="967"/>
      <c r="AZ25" s="967"/>
      <c r="BA25" s="967"/>
      <c r="BB25" s="967"/>
      <c r="BC25" s="967"/>
      <c r="BD25" s="967"/>
      <c r="BE25" s="967"/>
      <c r="BF25" s="967"/>
      <c r="BG25" s="967"/>
      <c r="BH25" s="967"/>
      <c r="BI25" s="967"/>
      <c r="BJ25" s="967"/>
      <c r="BK25" s="967"/>
      <c r="BL25" s="967"/>
      <c r="BM25" s="967"/>
      <c r="BN25" s="967"/>
      <c r="BO25" s="967"/>
      <c r="BP25" s="967"/>
    </row>
    <row r="26" spans="1:68" ht="21" customHeight="1">
      <c r="A26" s="944" t="s">
        <v>550</v>
      </c>
      <c r="B26" s="944" t="s">
        <v>551</v>
      </c>
      <c r="C26" s="969">
        <v>132578.23498742402</v>
      </c>
      <c r="D26" s="919">
        <v>23</v>
      </c>
      <c r="E26" s="971">
        <v>150505.10737812912</v>
      </c>
      <c r="F26" s="919">
        <v>15</v>
      </c>
      <c r="G26" s="973">
        <v>133263.94259940533</v>
      </c>
      <c r="H26" s="919">
        <v>23</v>
      </c>
      <c r="I26" s="971">
        <v>126418.27166736533</v>
      </c>
      <c r="J26" s="919">
        <v>20</v>
      </c>
      <c r="K26" s="973">
        <v>140301.6864295125</v>
      </c>
      <c r="L26" s="919">
        <v>33</v>
      </c>
      <c r="M26" s="986">
        <v>126949.3159552487</v>
      </c>
      <c r="N26" s="987">
        <v>20</v>
      </c>
      <c r="O26" s="969">
        <v>29029.24779920352</v>
      </c>
      <c r="P26" s="919">
        <v>6</v>
      </c>
      <c r="Q26" s="971">
        <v>32228.247694334652</v>
      </c>
      <c r="R26" s="988">
        <v>15</v>
      </c>
      <c r="S26" s="971">
        <v>29151.610391573853</v>
      </c>
      <c r="T26" s="988">
        <v>6</v>
      </c>
      <c r="U26" s="973">
        <v>288025.7544539929</v>
      </c>
      <c r="V26" s="919">
        <v>19</v>
      </c>
      <c r="W26" s="971">
        <v>323035.04150197626</v>
      </c>
      <c r="X26" s="988">
        <v>21</v>
      </c>
      <c r="Y26" s="971">
        <v>289364.8689462279</v>
      </c>
      <c r="Z26" s="987">
        <v>19</v>
      </c>
      <c r="AA26" s="989">
        <v>16</v>
      </c>
      <c r="AB26" s="966"/>
      <c r="AC26" s="967"/>
      <c r="AD26" s="967"/>
      <c r="AE26" s="967"/>
      <c r="AF26" s="967"/>
      <c r="AG26" s="967"/>
      <c r="AH26" s="967"/>
      <c r="AI26" s="967"/>
      <c r="AJ26" s="967"/>
      <c r="AK26" s="967"/>
      <c r="AL26" s="967"/>
      <c r="AM26" s="967"/>
      <c r="AN26" s="967"/>
      <c r="AO26" s="967"/>
      <c r="AP26" s="967"/>
      <c r="AQ26" s="967"/>
      <c r="AR26" s="967"/>
      <c r="AS26" s="967"/>
      <c r="AT26" s="967"/>
      <c r="AU26" s="967"/>
      <c r="AV26" s="967"/>
      <c r="AW26" s="967"/>
      <c r="AX26" s="967"/>
      <c r="AY26" s="967"/>
      <c r="AZ26" s="967"/>
      <c r="BA26" s="967"/>
      <c r="BB26" s="967"/>
      <c r="BC26" s="967"/>
      <c r="BD26" s="967"/>
      <c r="BE26" s="967"/>
      <c r="BF26" s="967"/>
      <c r="BG26" s="967"/>
      <c r="BH26" s="967"/>
      <c r="BI26" s="967"/>
      <c r="BJ26" s="967"/>
      <c r="BK26" s="967"/>
      <c r="BL26" s="967"/>
      <c r="BM26" s="967"/>
      <c r="BN26" s="967"/>
      <c r="BO26" s="967"/>
      <c r="BP26" s="967"/>
    </row>
    <row r="27" spans="1:68" ht="21" customHeight="1">
      <c r="A27" s="944" t="s">
        <v>552</v>
      </c>
      <c r="B27" s="944" t="s">
        <v>553</v>
      </c>
      <c r="C27" s="969">
        <v>152191.0075398913</v>
      </c>
      <c r="D27" s="919">
        <v>9</v>
      </c>
      <c r="E27" s="971">
        <v>111289.58199356913</v>
      </c>
      <c r="F27" s="919">
        <v>34</v>
      </c>
      <c r="G27" s="973">
        <v>150075.88560026605</v>
      </c>
      <c r="H27" s="919">
        <v>9</v>
      </c>
      <c r="I27" s="971">
        <v>128317.89610731194</v>
      </c>
      <c r="J27" s="919">
        <v>17</v>
      </c>
      <c r="K27" s="973">
        <v>124208.37620578778</v>
      </c>
      <c r="L27" s="919">
        <v>39</v>
      </c>
      <c r="M27" s="986">
        <v>128105.38185899568</v>
      </c>
      <c r="N27" s="987">
        <v>18</v>
      </c>
      <c r="O27" s="969">
        <v>27901.551990180607</v>
      </c>
      <c r="P27" s="919">
        <v>9</v>
      </c>
      <c r="Q27" s="971">
        <v>31434.131832797426</v>
      </c>
      <c r="R27" s="988">
        <v>17</v>
      </c>
      <c r="S27" s="971">
        <v>28084.231127369472</v>
      </c>
      <c r="T27" s="988">
        <v>9</v>
      </c>
      <c r="U27" s="973">
        <v>308410.45563738386</v>
      </c>
      <c r="V27" s="919">
        <v>8</v>
      </c>
      <c r="W27" s="971">
        <v>266932.09003215434</v>
      </c>
      <c r="X27" s="988">
        <v>39</v>
      </c>
      <c r="Y27" s="971">
        <v>306265.4985866312</v>
      </c>
      <c r="Z27" s="987">
        <v>10</v>
      </c>
      <c r="AA27" s="989">
        <v>17</v>
      </c>
      <c r="AB27" s="966"/>
      <c r="AC27" s="967"/>
      <c r="AD27" s="967"/>
      <c r="AE27" s="967"/>
      <c r="AF27" s="967"/>
      <c r="AG27" s="967"/>
      <c r="AH27" s="967"/>
      <c r="AI27" s="967"/>
      <c r="AJ27" s="967"/>
      <c r="AK27" s="967"/>
      <c r="AL27" s="967"/>
      <c r="AM27" s="967"/>
      <c r="AN27" s="967"/>
      <c r="AO27" s="967"/>
      <c r="AP27" s="967"/>
      <c r="AQ27" s="967"/>
      <c r="AR27" s="967"/>
      <c r="AS27" s="967"/>
      <c r="AT27" s="967"/>
      <c r="AU27" s="967"/>
      <c r="AV27" s="967"/>
      <c r="AW27" s="967"/>
      <c r="AX27" s="967"/>
      <c r="AY27" s="967"/>
      <c r="AZ27" s="967"/>
      <c r="BA27" s="967"/>
      <c r="BB27" s="967"/>
      <c r="BC27" s="967"/>
      <c r="BD27" s="967"/>
      <c r="BE27" s="967"/>
      <c r="BF27" s="967"/>
      <c r="BG27" s="967"/>
      <c r="BH27" s="967"/>
      <c r="BI27" s="967"/>
      <c r="BJ27" s="967"/>
      <c r="BK27" s="967"/>
      <c r="BL27" s="967"/>
      <c r="BM27" s="967"/>
      <c r="BN27" s="967"/>
      <c r="BO27" s="967"/>
      <c r="BP27" s="967"/>
    </row>
    <row r="28" spans="1:68" ht="21" customHeight="1">
      <c r="A28" s="944" t="s">
        <v>554</v>
      </c>
      <c r="B28" s="944" t="s">
        <v>555</v>
      </c>
      <c r="C28" s="969">
        <v>146400.83043017995</v>
      </c>
      <c r="D28" s="919">
        <v>11</v>
      </c>
      <c r="E28" s="971">
        <v>129325.04617968094</v>
      </c>
      <c r="F28" s="919">
        <v>27</v>
      </c>
      <c r="G28" s="973">
        <v>145475.27365402994</v>
      </c>
      <c r="H28" s="919">
        <v>11</v>
      </c>
      <c r="I28" s="971">
        <v>113221.30025984025</v>
      </c>
      <c r="J28" s="919">
        <v>41</v>
      </c>
      <c r="K28" s="973">
        <v>142392.5222502099</v>
      </c>
      <c r="L28" s="919">
        <v>30</v>
      </c>
      <c r="M28" s="986">
        <v>114802.46466117508</v>
      </c>
      <c r="N28" s="987">
        <v>41</v>
      </c>
      <c r="O28" s="969">
        <v>26692.13059378308</v>
      </c>
      <c r="P28" s="919">
        <v>18</v>
      </c>
      <c r="Q28" s="971">
        <v>27731.318219983208</v>
      </c>
      <c r="R28" s="988">
        <v>32</v>
      </c>
      <c r="S28" s="971">
        <v>26748.457561552816</v>
      </c>
      <c r="T28" s="988">
        <v>19</v>
      </c>
      <c r="U28" s="973">
        <v>286314.26128380327</v>
      </c>
      <c r="V28" s="919">
        <v>22</v>
      </c>
      <c r="W28" s="971">
        <v>299448.88664987404</v>
      </c>
      <c r="X28" s="988">
        <v>30</v>
      </c>
      <c r="Y28" s="971">
        <v>287026.19587675785</v>
      </c>
      <c r="Z28" s="987">
        <v>22</v>
      </c>
      <c r="AA28" s="989">
        <v>18</v>
      </c>
      <c r="AB28" s="966"/>
      <c r="AC28" s="967"/>
      <c r="AD28" s="967"/>
      <c r="AE28" s="967"/>
      <c r="AF28" s="967"/>
      <c r="AG28" s="967"/>
      <c r="AH28" s="967"/>
      <c r="AI28" s="967"/>
      <c r="AJ28" s="967"/>
      <c r="AK28" s="967"/>
      <c r="AL28" s="967"/>
      <c r="AM28" s="967"/>
      <c r="AN28" s="967"/>
      <c r="AO28" s="967"/>
      <c r="AP28" s="967"/>
      <c r="AQ28" s="967"/>
      <c r="AR28" s="967"/>
      <c r="AS28" s="967"/>
      <c r="AT28" s="967"/>
      <c r="AU28" s="967"/>
      <c r="AV28" s="967"/>
      <c r="AW28" s="967"/>
      <c r="AX28" s="967"/>
      <c r="AY28" s="967"/>
      <c r="AZ28" s="967"/>
      <c r="BA28" s="967"/>
      <c r="BB28" s="967"/>
      <c r="BC28" s="967"/>
      <c r="BD28" s="967"/>
      <c r="BE28" s="967"/>
      <c r="BF28" s="967"/>
      <c r="BG28" s="967"/>
      <c r="BH28" s="967"/>
      <c r="BI28" s="967"/>
      <c r="BJ28" s="967"/>
      <c r="BK28" s="967"/>
      <c r="BL28" s="967"/>
      <c r="BM28" s="967"/>
      <c r="BN28" s="967"/>
      <c r="BO28" s="967"/>
      <c r="BP28" s="967"/>
    </row>
    <row r="29" spans="1:68" ht="21" customHeight="1">
      <c r="A29" s="944" t="s">
        <v>556</v>
      </c>
      <c r="B29" s="944" t="s">
        <v>557</v>
      </c>
      <c r="C29" s="969">
        <v>144426.86296962242</v>
      </c>
      <c r="D29" s="919">
        <v>14</v>
      </c>
      <c r="E29" s="971">
        <v>157642.24462365592</v>
      </c>
      <c r="F29" s="919">
        <v>11</v>
      </c>
      <c r="G29" s="973">
        <v>145296.12686765095</v>
      </c>
      <c r="H29" s="919">
        <v>12</v>
      </c>
      <c r="I29" s="971">
        <v>118824.55446200435</v>
      </c>
      <c r="J29" s="919">
        <v>35</v>
      </c>
      <c r="K29" s="973">
        <v>135192.7016129032</v>
      </c>
      <c r="L29" s="919">
        <v>36</v>
      </c>
      <c r="M29" s="986">
        <v>119901.19679957563</v>
      </c>
      <c r="N29" s="987">
        <v>36</v>
      </c>
      <c r="O29" s="969">
        <v>26480.768240749505</v>
      </c>
      <c r="P29" s="919">
        <v>19</v>
      </c>
      <c r="Q29" s="971">
        <v>30569.032258064515</v>
      </c>
      <c r="R29" s="988">
        <v>22</v>
      </c>
      <c r="S29" s="971">
        <v>26749.680664839536</v>
      </c>
      <c r="T29" s="988">
        <v>18</v>
      </c>
      <c r="U29" s="973">
        <v>289732.18567237625</v>
      </c>
      <c r="V29" s="919">
        <v>16</v>
      </c>
      <c r="W29" s="971">
        <v>323403.9784946237</v>
      </c>
      <c r="X29" s="988">
        <v>20</v>
      </c>
      <c r="Y29" s="971">
        <v>291947.0043320661</v>
      </c>
      <c r="Z29" s="987">
        <v>17</v>
      </c>
      <c r="AA29" s="989">
        <v>19</v>
      </c>
      <c r="AB29" s="966"/>
      <c r="AC29" s="967"/>
      <c r="AD29" s="967"/>
      <c r="AE29" s="967"/>
      <c r="AF29" s="967"/>
      <c r="AG29" s="967"/>
      <c r="AH29" s="967"/>
      <c r="AI29" s="967"/>
      <c r="AJ29" s="967"/>
      <c r="AK29" s="967"/>
      <c r="AL29" s="967"/>
      <c r="AM29" s="967"/>
      <c r="AN29" s="967"/>
      <c r="AO29" s="967"/>
      <c r="AP29" s="967"/>
      <c r="AQ29" s="967"/>
      <c r="AR29" s="967"/>
      <c r="AS29" s="967"/>
      <c r="AT29" s="967"/>
      <c r="AU29" s="967"/>
      <c r="AV29" s="967"/>
      <c r="AW29" s="967"/>
      <c r="AX29" s="967"/>
      <c r="AY29" s="967"/>
      <c r="AZ29" s="967"/>
      <c r="BA29" s="967"/>
      <c r="BB29" s="967"/>
      <c r="BC29" s="967"/>
      <c r="BD29" s="967"/>
      <c r="BE29" s="967"/>
      <c r="BF29" s="967"/>
      <c r="BG29" s="967"/>
      <c r="BH29" s="967"/>
      <c r="BI29" s="967"/>
      <c r="BJ29" s="967"/>
      <c r="BK29" s="967"/>
      <c r="BL29" s="967"/>
      <c r="BM29" s="967"/>
      <c r="BN29" s="967"/>
      <c r="BO29" s="967"/>
      <c r="BP29" s="967"/>
    </row>
    <row r="30" spans="1:68" ht="21" customHeight="1">
      <c r="A30" s="944" t="s">
        <v>558</v>
      </c>
      <c r="B30" s="944" t="s">
        <v>304</v>
      </c>
      <c r="C30" s="969">
        <v>130713.33526682135</v>
      </c>
      <c r="D30" s="919">
        <v>26</v>
      </c>
      <c r="E30" s="971">
        <v>99157.80542986425</v>
      </c>
      <c r="F30" s="919">
        <v>38</v>
      </c>
      <c r="G30" s="973">
        <v>128812.60697737803</v>
      </c>
      <c r="H30" s="919">
        <v>28</v>
      </c>
      <c r="I30" s="971">
        <v>120190.52059164734</v>
      </c>
      <c r="J30" s="919">
        <v>33</v>
      </c>
      <c r="K30" s="973">
        <v>154957.2624434389</v>
      </c>
      <c r="L30" s="919">
        <v>21</v>
      </c>
      <c r="M30" s="986">
        <v>122284.6742981739</v>
      </c>
      <c r="N30" s="987">
        <v>33</v>
      </c>
      <c r="O30" s="969">
        <v>27790.36977958237</v>
      </c>
      <c r="P30" s="919">
        <v>10</v>
      </c>
      <c r="Q30" s="971">
        <v>31188.303167420814</v>
      </c>
      <c r="R30" s="988">
        <v>20</v>
      </c>
      <c r="S30" s="971">
        <v>27995.042245843553</v>
      </c>
      <c r="T30" s="988">
        <v>10</v>
      </c>
      <c r="U30" s="973">
        <v>278694.22563805105</v>
      </c>
      <c r="V30" s="919">
        <v>28</v>
      </c>
      <c r="W30" s="971">
        <v>285303.371040724</v>
      </c>
      <c r="X30" s="988">
        <v>36</v>
      </c>
      <c r="Y30" s="971">
        <v>279092.32352139545</v>
      </c>
      <c r="Z30" s="987">
        <v>31</v>
      </c>
      <c r="AA30" s="989">
        <v>20</v>
      </c>
      <c r="AB30" s="966"/>
      <c r="AC30" s="967"/>
      <c r="AD30" s="967"/>
      <c r="AE30" s="967"/>
      <c r="AF30" s="967"/>
      <c r="AG30" s="967"/>
      <c r="AH30" s="967"/>
      <c r="AI30" s="967"/>
      <c r="AJ30" s="967"/>
      <c r="AK30" s="967"/>
      <c r="AL30" s="967"/>
      <c r="AM30" s="967"/>
      <c r="AN30" s="967"/>
      <c r="AO30" s="967"/>
      <c r="AP30" s="967"/>
      <c r="AQ30" s="967"/>
      <c r="AR30" s="967"/>
      <c r="AS30" s="967"/>
      <c r="AT30" s="967"/>
      <c r="AU30" s="967"/>
      <c r="AV30" s="967"/>
      <c r="AW30" s="967"/>
      <c r="AX30" s="967"/>
      <c r="AY30" s="967"/>
      <c r="AZ30" s="967"/>
      <c r="BA30" s="967"/>
      <c r="BB30" s="967"/>
      <c r="BC30" s="967"/>
      <c r="BD30" s="967"/>
      <c r="BE30" s="967"/>
      <c r="BF30" s="967"/>
      <c r="BG30" s="967"/>
      <c r="BH30" s="967"/>
      <c r="BI30" s="967"/>
      <c r="BJ30" s="967"/>
      <c r="BK30" s="967"/>
      <c r="BL30" s="967"/>
      <c r="BM30" s="967"/>
      <c r="BN30" s="967"/>
      <c r="BO30" s="967"/>
      <c r="BP30" s="967"/>
    </row>
    <row r="31" spans="1:68" ht="21" customHeight="1">
      <c r="A31" s="944" t="s">
        <v>559</v>
      </c>
      <c r="B31" s="944" t="s">
        <v>828</v>
      </c>
      <c r="C31" s="969">
        <v>145881.36912177844</v>
      </c>
      <c r="D31" s="919">
        <v>13</v>
      </c>
      <c r="E31" s="971">
        <v>91774.91295938105</v>
      </c>
      <c r="F31" s="919">
        <v>39</v>
      </c>
      <c r="G31" s="973">
        <v>142667.55503216913</v>
      </c>
      <c r="H31" s="919">
        <v>15</v>
      </c>
      <c r="I31" s="971">
        <v>130156.04873580066</v>
      </c>
      <c r="J31" s="919">
        <v>12</v>
      </c>
      <c r="K31" s="973">
        <v>148208.18181818182</v>
      </c>
      <c r="L31" s="919">
        <v>24</v>
      </c>
      <c r="M31" s="986">
        <v>131228.30893841913</v>
      </c>
      <c r="N31" s="987">
        <v>12</v>
      </c>
      <c r="O31" s="969">
        <v>26777.924758763893</v>
      </c>
      <c r="P31" s="919">
        <v>17</v>
      </c>
      <c r="Q31" s="971">
        <v>32106.924564796904</v>
      </c>
      <c r="R31" s="988">
        <v>16</v>
      </c>
      <c r="S31" s="971">
        <v>27094.456571691175</v>
      </c>
      <c r="T31" s="988">
        <v>15</v>
      </c>
      <c r="U31" s="973">
        <v>302815.342616343</v>
      </c>
      <c r="V31" s="919">
        <v>10</v>
      </c>
      <c r="W31" s="971">
        <v>272090.0193423598</v>
      </c>
      <c r="X31" s="988">
        <v>38</v>
      </c>
      <c r="Y31" s="971">
        <v>300990.3205422794</v>
      </c>
      <c r="Z31" s="987">
        <v>12</v>
      </c>
      <c r="AA31" s="989">
        <v>21</v>
      </c>
      <c r="AB31" s="966"/>
      <c r="AC31" s="967"/>
      <c r="AD31" s="967"/>
      <c r="AE31" s="967"/>
      <c r="AF31" s="967"/>
      <c r="AG31" s="967"/>
      <c r="AH31" s="967"/>
      <c r="AI31" s="967"/>
      <c r="AJ31" s="967"/>
      <c r="AK31" s="967"/>
      <c r="AL31" s="967"/>
      <c r="AM31" s="967"/>
      <c r="AN31" s="967"/>
      <c r="AO31" s="967"/>
      <c r="AP31" s="967"/>
      <c r="AQ31" s="967"/>
      <c r="AR31" s="967"/>
      <c r="AS31" s="967"/>
      <c r="AT31" s="967"/>
      <c r="AU31" s="967"/>
      <c r="AV31" s="967"/>
      <c r="AW31" s="967"/>
      <c r="AX31" s="967"/>
      <c r="AY31" s="967"/>
      <c r="AZ31" s="967"/>
      <c r="BA31" s="967"/>
      <c r="BB31" s="967"/>
      <c r="BC31" s="967"/>
      <c r="BD31" s="967"/>
      <c r="BE31" s="967"/>
      <c r="BF31" s="967"/>
      <c r="BG31" s="967"/>
      <c r="BH31" s="967"/>
      <c r="BI31" s="967"/>
      <c r="BJ31" s="967"/>
      <c r="BK31" s="967"/>
      <c r="BL31" s="967"/>
      <c r="BM31" s="967"/>
      <c r="BN31" s="967"/>
      <c r="BO31" s="967"/>
      <c r="BP31" s="967"/>
    </row>
    <row r="32" spans="1:68" ht="21" customHeight="1">
      <c r="A32" s="944" t="s">
        <v>562</v>
      </c>
      <c r="B32" s="944" t="s">
        <v>829</v>
      </c>
      <c r="C32" s="969">
        <v>138149.49942900648</v>
      </c>
      <c r="D32" s="919">
        <v>18</v>
      </c>
      <c r="E32" s="971">
        <v>88939.58801498127</v>
      </c>
      <c r="F32" s="919">
        <v>41</v>
      </c>
      <c r="G32" s="973">
        <v>135769.66853830827</v>
      </c>
      <c r="H32" s="919">
        <v>22</v>
      </c>
      <c r="I32" s="971">
        <v>117148.98172820709</v>
      </c>
      <c r="J32" s="919">
        <v>36</v>
      </c>
      <c r="K32" s="973">
        <v>178009.2509363296</v>
      </c>
      <c r="L32" s="919">
        <v>7</v>
      </c>
      <c r="M32" s="986">
        <v>120092.23329107046</v>
      </c>
      <c r="N32" s="987">
        <v>35</v>
      </c>
      <c r="O32" s="969">
        <v>22357.936810049487</v>
      </c>
      <c r="P32" s="919">
        <v>41</v>
      </c>
      <c r="Q32" s="971">
        <v>25365.430711610486</v>
      </c>
      <c r="R32" s="988">
        <v>37</v>
      </c>
      <c r="S32" s="971">
        <v>22503.381633762</v>
      </c>
      <c r="T32" s="988">
        <v>41</v>
      </c>
      <c r="U32" s="973">
        <v>277656.417967263</v>
      </c>
      <c r="V32" s="919">
        <v>31</v>
      </c>
      <c r="W32" s="971">
        <v>292314.2696629214</v>
      </c>
      <c r="X32" s="988">
        <v>32</v>
      </c>
      <c r="Y32" s="971">
        <v>278365.2834631407</v>
      </c>
      <c r="Z32" s="987">
        <v>34</v>
      </c>
      <c r="AA32" s="989">
        <v>22</v>
      </c>
      <c r="AB32" s="966"/>
      <c r="AC32" s="967"/>
      <c r="AD32" s="967"/>
      <c r="AE32" s="967"/>
      <c r="AF32" s="967"/>
      <c r="AG32" s="967"/>
      <c r="AH32" s="967"/>
      <c r="AI32" s="967"/>
      <c r="AJ32" s="967"/>
      <c r="AK32" s="967"/>
      <c r="AL32" s="967"/>
      <c r="AM32" s="967"/>
      <c r="AN32" s="967"/>
      <c r="AO32" s="967"/>
      <c r="AP32" s="967"/>
      <c r="AQ32" s="967"/>
      <c r="AR32" s="967"/>
      <c r="AS32" s="967"/>
      <c r="AT32" s="967"/>
      <c r="AU32" s="967"/>
      <c r="AV32" s="967"/>
      <c r="AW32" s="967"/>
      <c r="AX32" s="967"/>
      <c r="AY32" s="967"/>
      <c r="AZ32" s="967"/>
      <c r="BA32" s="967"/>
      <c r="BB32" s="967"/>
      <c r="BC32" s="967"/>
      <c r="BD32" s="967"/>
      <c r="BE32" s="967"/>
      <c r="BF32" s="967"/>
      <c r="BG32" s="967"/>
      <c r="BH32" s="967"/>
      <c r="BI32" s="967"/>
      <c r="BJ32" s="967"/>
      <c r="BK32" s="967"/>
      <c r="BL32" s="967"/>
      <c r="BM32" s="967"/>
      <c r="BN32" s="967"/>
      <c r="BO32" s="967"/>
      <c r="BP32" s="967"/>
    </row>
    <row r="33" spans="1:68" ht="21" customHeight="1">
      <c r="A33" s="944" t="s">
        <v>565</v>
      </c>
      <c r="B33" s="944" t="s">
        <v>566</v>
      </c>
      <c r="C33" s="969">
        <v>135878.89658659924</v>
      </c>
      <c r="D33" s="919">
        <v>21</v>
      </c>
      <c r="E33" s="971">
        <v>155103.4254385965</v>
      </c>
      <c r="F33" s="919">
        <v>12</v>
      </c>
      <c r="G33" s="973">
        <v>136926.7551996175</v>
      </c>
      <c r="H33" s="919">
        <v>20</v>
      </c>
      <c r="I33" s="971">
        <v>136445.75474083438</v>
      </c>
      <c r="J33" s="919">
        <v>7</v>
      </c>
      <c r="K33" s="973">
        <v>212450.86403508772</v>
      </c>
      <c r="L33" s="919">
        <v>1</v>
      </c>
      <c r="M33" s="986">
        <v>140588.51470236672</v>
      </c>
      <c r="N33" s="987">
        <v>5</v>
      </c>
      <c r="O33" s="969">
        <v>29587.253350189632</v>
      </c>
      <c r="P33" s="919">
        <v>3</v>
      </c>
      <c r="Q33" s="971">
        <v>33754.26754385965</v>
      </c>
      <c r="R33" s="988">
        <v>7</v>
      </c>
      <c r="S33" s="971">
        <v>29814.38202247191</v>
      </c>
      <c r="T33" s="988">
        <v>3</v>
      </c>
      <c r="U33" s="973">
        <v>301911.90467762324</v>
      </c>
      <c r="V33" s="919">
        <v>12</v>
      </c>
      <c r="W33" s="971">
        <v>401308.5570175439</v>
      </c>
      <c r="X33" s="988">
        <v>2</v>
      </c>
      <c r="Y33" s="971">
        <v>307329.6519244561</v>
      </c>
      <c r="Z33" s="987">
        <v>9</v>
      </c>
      <c r="AA33" s="989">
        <v>23</v>
      </c>
      <c r="AB33" s="966"/>
      <c r="AC33" s="967"/>
      <c r="AD33" s="967"/>
      <c r="AE33" s="967"/>
      <c r="AF33" s="967"/>
      <c r="AG33" s="967"/>
      <c r="AH33" s="967"/>
      <c r="AI33" s="967"/>
      <c r="AJ33" s="967"/>
      <c r="AK33" s="967"/>
      <c r="AL33" s="967"/>
      <c r="AM33" s="967"/>
      <c r="AN33" s="967"/>
      <c r="AO33" s="967"/>
      <c r="AP33" s="967"/>
      <c r="AQ33" s="967"/>
      <c r="AR33" s="967"/>
      <c r="AS33" s="967"/>
      <c r="AT33" s="967"/>
      <c r="AU33" s="967"/>
      <c r="AV33" s="967"/>
      <c r="AW33" s="967"/>
      <c r="AX33" s="967"/>
      <c r="AY33" s="967"/>
      <c r="AZ33" s="967"/>
      <c r="BA33" s="967"/>
      <c r="BB33" s="967"/>
      <c r="BC33" s="967"/>
      <c r="BD33" s="967"/>
      <c r="BE33" s="967"/>
      <c r="BF33" s="967"/>
      <c r="BG33" s="967"/>
      <c r="BH33" s="967"/>
      <c r="BI33" s="967"/>
      <c r="BJ33" s="967"/>
      <c r="BK33" s="967"/>
      <c r="BL33" s="967"/>
      <c r="BM33" s="967"/>
      <c r="BN33" s="967"/>
      <c r="BO33" s="967"/>
      <c r="BP33" s="967"/>
    </row>
    <row r="34" spans="1:68" ht="21" customHeight="1">
      <c r="A34" s="944" t="s">
        <v>567</v>
      </c>
      <c r="B34" s="944" t="s">
        <v>568</v>
      </c>
      <c r="C34" s="969">
        <v>132273.05245327103</v>
      </c>
      <c r="D34" s="919">
        <v>24</v>
      </c>
      <c r="E34" s="971">
        <v>119436.7147887324</v>
      </c>
      <c r="F34" s="919">
        <v>29</v>
      </c>
      <c r="G34" s="973">
        <v>131860.84984170058</v>
      </c>
      <c r="H34" s="919">
        <v>24</v>
      </c>
      <c r="I34" s="971">
        <v>137864.11378504673</v>
      </c>
      <c r="J34" s="919">
        <v>6</v>
      </c>
      <c r="K34" s="973">
        <v>186784.19014084508</v>
      </c>
      <c r="L34" s="919">
        <v>5</v>
      </c>
      <c r="M34" s="986">
        <v>139435.0434192673</v>
      </c>
      <c r="N34" s="987">
        <v>7</v>
      </c>
      <c r="O34" s="969">
        <v>26471.55023364486</v>
      </c>
      <c r="P34" s="919">
        <v>20</v>
      </c>
      <c r="Q34" s="971">
        <v>29467.11267605634</v>
      </c>
      <c r="R34" s="988">
        <v>27</v>
      </c>
      <c r="S34" s="971">
        <v>26567.744233378562</v>
      </c>
      <c r="T34" s="988">
        <v>20</v>
      </c>
      <c r="U34" s="973">
        <v>296608.71647196263</v>
      </c>
      <c r="V34" s="919">
        <v>14</v>
      </c>
      <c r="W34" s="971">
        <v>335688.0176056338</v>
      </c>
      <c r="X34" s="988">
        <v>16</v>
      </c>
      <c r="Y34" s="971">
        <v>297863.6374943465</v>
      </c>
      <c r="Z34" s="987">
        <v>13</v>
      </c>
      <c r="AA34" s="989">
        <v>24</v>
      </c>
      <c r="AB34" s="966"/>
      <c r="AC34" s="967"/>
      <c r="AD34" s="967"/>
      <c r="AE34" s="967"/>
      <c r="AF34" s="967"/>
      <c r="AG34" s="967"/>
      <c r="AH34" s="967"/>
      <c r="AI34" s="967"/>
      <c r="AJ34" s="967"/>
      <c r="AK34" s="967"/>
      <c r="AL34" s="967"/>
      <c r="AM34" s="967"/>
      <c r="AN34" s="967"/>
      <c r="AO34" s="967"/>
      <c r="AP34" s="967"/>
      <c r="AQ34" s="967"/>
      <c r="AR34" s="967"/>
      <c r="AS34" s="967"/>
      <c r="AT34" s="967"/>
      <c r="AU34" s="967"/>
      <c r="AV34" s="967"/>
      <c r="AW34" s="967"/>
      <c r="AX34" s="967"/>
      <c r="AY34" s="967"/>
      <c r="AZ34" s="967"/>
      <c r="BA34" s="967"/>
      <c r="BB34" s="967"/>
      <c r="BC34" s="967"/>
      <c r="BD34" s="967"/>
      <c r="BE34" s="967"/>
      <c r="BF34" s="967"/>
      <c r="BG34" s="967"/>
      <c r="BH34" s="967"/>
      <c r="BI34" s="967"/>
      <c r="BJ34" s="967"/>
      <c r="BK34" s="967"/>
      <c r="BL34" s="967"/>
      <c r="BM34" s="967"/>
      <c r="BN34" s="967"/>
      <c r="BO34" s="967"/>
      <c r="BP34" s="967"/>
    </row>
    <row r="35" spans="1:68" ht="21" customHeight="1">
      <c r="A35" s="944" t="s">
        <v>569</v>
      </c>
      <c r="B35" s="944" t="s">
        <v>570</v>
      </c>
      <c r="C35" s="969">
        <v>159040.76248821866</v>
      </c>
      <c r="D35" s="919">
        <v>7</v>
      </c>
      <c r="E35" s="971">
        <v>133791.58415841585</v>
      </c>
      <c r="F35" s="919">
        <v>24</v>
      </c>
      <c r="G35" s="973">
        <v>157534.01683899557</v>
      </c>
      <c r="H35" s="919">
        <v>7</v>
      </c>
      <c r="I35" s="971">
        <v>125186.64844486334</v>
      </c>
      <c r="J35" s="919">
        <v>25</v>
      </c>
      <c r="K35" s="973">
        <v>110950.29207920792</v>
      </c>
      <c r="L35" s="919">
        <v>40</v>
      </c>
      <c r="M35" s="986">
        <v>124337.09335302806</v>
      </c>
      <c r="N35" s="987">
        <v>28</v>
      </c>
      <c r="O35" s="969">
        <v>25281.756204838202</v>
      </c>
      <c r="P35" s="919">
        <v>28</v>
      </c>
      <c r="Q35" s="971">
        <v>30966.68316831683</v>
      </c>
      <c r="R35" s="988">
        <v>21</v>
      </c>
      <c r="S35" s="971">
        <v>25621.004431314625</v>
      </c>
      <c r="T35" s="988">
        <v>29</v>
      </c>
      <c r="U35" s="973">
        <v>309509.1671379202</v>
      </c>
      <c r="V35" s="919">
        <v>7</v>
      </c>
      <c r="W35" s="971">
        <v>275708.5594059406</v>
      </c>
      <c r="X35" s="988">
        <v>37</v>
      </c>
      <c r="Y35" s="971">
        <v>307492.1146233383</v>
      </c>
      <c r="Z35" s="987">
        <v>8</v>
      </c>
      <c r="AA35" s="989">
        <v>25</v>
      </c>
      <c r="AB35" s="966"/>
      <c r="AC35" s="967"/>
      <c r="AD35" s="967"/>
      <c r="AE35" s="967"/>
      <c r="AF35" s="967"/>
      <c r="AG35" s="967"/>
      <c r="AH35" s="967"/>
      <c r="AI35" s="967"/>
      <c r="AJ35" s="967"/>
      <c r="AK35" s="967"/>
      <c r="AL35" s="967"/>
      <c r="AM35" s="967"/>
      <c r="AN35" s="967"/>
      <c r="AO35" s="967"/>
      <c r="AP35" s="967"/>
      <c r="AQ35" s="967"/>
      <c r="AR35" s="967"/>
      <c r="AS35" s="967"/>
      <c r="AT35" s="967"/>
      <c r="AU35" s="967"/>
      <c r="AV35" s="967"/>
      <c r="AW35" s="967"/>
      <c r="AX35" s="967"/>
      <c r="AY35" s="967"/>
      <c r="AZ35" s="967"/>
      <c r="BA35" s="967"/>
      <c r="BB35" s="967"/>
      <c r="BC35" s="967"/>
      <c r="BD35" s="967"/>
      <c r="BE35" s="967"/>
      <c r="BF35" s="967"/>
      <c r="BG35" s="967"/>
      <c r="BH35" s="967"/>
      <c r="BI35" s="967"/>
      <c r="BJ35" s="967"/>
      <c r="BK35" s="967"/>
      <c r="BL35" s="967"/>
      <c r="BM35" s="967"/>
      <c r="BN35" s="967"/>
      <c r="BO35" s="967"/>
      <c r="BP35" s="967"/>
    </row>
    <row r="36" spans="1:68" ht="21" customHeight="1">
      <c r="A36" s="944" t="s">
        <v>571</v>
      </c>
      <c r="B36" s="944" t="s">
        <v>572</v>
      </c>
      <c r="C36" s="969">
        <v>115977.90086206897</v>
      </c>
      <c r="D36" s="919">
        <v>40</v>
      </c>
      <c r="E36" s="971">
        <v>162285.9090909091</v>
      </c>
      <c r="F36" s="919">
        <v>8</v>
      </c>
      <c r="G36" s="973">
        <v>118387.90903225806</v>
      </c>
      <c r="H36" s="919">
        <v>40</v>
      </c>
      <c r="I36" s="971">
        <v>126106.42967332124</v>
      </c>
      <c r="J36" s="919">
        <v>22</v>
      </c>
      <c r="K36" s="973">
        <v>125092.43801652892</v>
      </c>
      <c r="L36" s="919">
        <v>38</v>
      </c>
      <c r="M36" s="986">
        <v>126053.65849462365</v>
      </c>
      <c r="N36" s="987">
        <v>23</v>
      </c>
      <c r="O36" s="969">
        <v>25877.456896551725</v>
      </c>
      <c r="P36" s="919">
        <v>24</v>
      </c>
      <c r="Q36" s="971">
        <v>29719.586776859505</v>
      </c>
      <c r="R36" s="988">
        <v>26</v>
      </c>
      <c r="S36" s="971">
        <v>26077.412903225806</v>
      </c>
      <c r="T36" s="988">
        <v>23</v>
      </c>
      <c r="U36" s="973">
        <v>267961.78743194195</v>
      </c>
      <c r="V36" s="919">
        <v>40</v>
      </c>
      <c r="W36" s="971">
        <v>317097.9338842975</v>
      </c>
      <c r="X36" s="988">
        <v>24</v>
      </c>
      <c r="Y36" s="971">
        <v>270518.9804301075</v>
      </c>
      <c r="Z36" s="987">
        <v>40</v>
      </c>
      <c r="AA36" s="989">
        <v>26</v>
      </c>
      <c r="AB36" s="966"/>
      <c r="AC36" s="967"/>
      <c r="AD36" s="967"/>
      <c r="AE36" s="967"/>
      <c r="AF36" s="967"/>
      <c r="AG36" s="967"/>
      <c r="AH36" s="967"/>
      <c r="AI36" s="967"/>
      <c r="AJ36" s="967"/>
      <c r="AK36" s="967"/>
      <c r="AL36" s="967"/>
      <c r="AM36" s="967"/>
      <c r="AN36" s="967"/>
      <c r="AO36" s="967"/>
      <c r="AP36" s="967"/>
      <c r="AQ36" s="967"/>
      <c r="AR36" s="967"/>
      <c r="AS36" s="967"/>
      <c r="AT36" s="967"/>
      <c r="AU36" s="967"/>
      <c r="AV36" s="967"/>
      <c r="AW36" s="967"/>
      <c r="AX36" s="967"/>
      <c r="AY36" s="967"/>
      <c r="AZ36" s="967"/>
      <c r="BA36" s="967"/>
      <c r="BB36" s="967"/>
      <c r="BC36" s="967"/>
      <c r="BD36" s="967"/>
      <c r="BE36" s="967"/>
      <c r="BF36" s="967"/>
      <c r="BG36" s="967"/>
      <c r="BH36" s="967"/>
      <c r="BI36" s="967"/>
      <c r="BJ36" s="967"/>
      <c r="BK36" s="967"/>
      <c r="BL36" s="967"/>
      <c r="BM36" s="967"/>
      <c r="BN36" s="967"/>
      <c r="BO36" s="967"/>
      <c r="BP36" s="967"/>
    </row>
    <row r="37" spans="1:68" ht="21" customHeight="1">
      <c r="A37" s="944" t="s">
        <v>573</v>
      </c>
      <c r="B37" s="944" t="s">
        <v>830</v>
      </c>
      <c r="C37" s="969">
        <v>139553.78602305477</v>
      </c>
      <c r="D37" s="919">
        <v>16</v>
      </c>
      <c r="E37" s="971">
        <v>101056.72413793103</v>
      </c>
      <c r="F37" s="919">
        <v>37</v>
      </c>
      <c r="G37" s="973">
        <v>137283.1118644068</v>
      </c>
      <c r="H37" s="919">
        <v>18</v>
      </c>
      <c r="I37" s="971">
        <v>116818.68876080692</v>
      </c>
      <c r="J37" s="919">
        <v>39</v>
      </c>
      <c r="K37" s="973">
        <v>107984.8275862069</v>
      </c>
      <c r="L37" s="919">
        <v>41</v>
      </c>
      <c r="M37" s="986">
        <v>116297.6406779661</v>
      </c>
      <c r="N37" s="987">
        <v>39</v>
      </c>
      <c r="O37" s="969">
        <v>19739.664985590778</v>
      </c>
      <c r="P37" s="919">
        <v>47</v>
      </c>
      <c r="Q37" s="971">
        <v>27915.05747126437</v>
      </c>
      <c r="R37" s="988">
        <v>31</v>
      </c>
      <c r="S37" s="971">
        <v>20221.874576271188</v>
      </c>
      <c r="T37" s="988">
        <v>46</v>
      </c>
      <c r="U37" s="973">
        <v>276112.13976945245</v>
      </c>
      <c r="V37" s="919">
        <v>34</v>
      </c>
      <c r="W37" s="971">
        <v>236956.6091954023</v>
      </c>
      <c r="X37" s="988">
        <v>41</v>
      </c>
      <c r="Y37" s="971">
        <v>273802.6271186441</v>
      </c>
      <c r="Z37" s="987">
        <v>39</v>
      </c>
      <c r="AA37" s="989">
        <v>27</v>
      </c>
      <c r="AB37" s="966"/>
      <c r="AC37" s="967"/>
      <c r="AD37" s="967"/>
      <c r="AE37" s="967"/>
      <c r="AF37" s="967"/>
      <c r="AG37" s="967"/>
      <c r="AH37" s="967"/>
      <c r="AI37" s="967"/>
      <c r="AJ37" s="967"/>
      <c r="AK37" s="967"/>
      <c r="AL37" s="967"/>
      <c r="AM37" s="967"/>
      <c r="AN37" s="967"/>
      <c r="AO37" s="967"/>
      <c r="AP37" s="967"/>
      <c r="AQ37" s="967"/>
      <c r="AR37" s="967"/>
      <c r="AS37" s="967"/>
      <c r="AT37" s="967"/>
      <c r="AU37" s="967"/>
      <c r="AV37" s="967"/>
      <c r="AW37" s="967"/>
      <c r="AX37" s="967"/>
      <c r="AY37" s="967"/>
      <c r="AZ37" s="967"/>
      <c r="BA37" s="967"/>
      <c r="BB37" s="967"/>
      <c r="BC37" s="967"/>
      <c r="BD37" s="967"/>
      <c r="BE37" s="967"/>
      <c r="BF37" s="967"/>
      <c r="BG37" s="967"/>
      <c r="BH37" s="967"/>
      <c r="BI37" s="967"/>
      <c r="BJ37" s="967"/>
      <c r="BK37" s="967"/>
      <c r="BL37" s="967"/>
      <c r="BM37" s="967"/>
      <c r="BN37" s="967"/>
      <c r="BO37" s="967"/>
      <c r="BP37" s="967"/>
    </row>
    <row r="38" spans="1:68" ht="21" customHeight="1">
      <c r="A38" s="944" t="s">
        <v>575</v>
      </c>
      <c r="B38" s="944" t="s">
        <v>576</v>
      </c>
      <c r="C38" s="969">
        <v>124098.01557139088</v>
      </c>
      <c r="D38" s="919">
        <v>33</v>
      </c>
      <c r="E38" s="971">
        <v>129752.1387283237</v>
      </c>
      <c r="F38" s="919">
        <v>26</v>
      </c>
      <c r="G38" s="973">
        <v>124344.901817264</v>
      </c>
      <c r="H38" s="919">
        <v>33</v>
      </c>
      <c r="I38" s="971">
        <v>120049.024016891</v>
      </c>
      <c r="J38" s="919">
        <v>34</v>
      </c>
      <c r="K38" s="973">
        <v>204954.88439306358</v>
      </c>
      <c r="L38" s="919">
        <v>2</v>
      </c>
      <c r="M38" s="986">
        <v>123756.42276627966</v>
      </c>
      <c r="N38" s="987">
        <v>31</v>
      </c>
      <c r="O38" s="969">
        <v>26464.696489839007</v>
      </c>
      <c r="P38" s="919">
        <v>21</v>
      </c>
      <c r="Q38" s="971">
        <v>22274.42196531792</v>
      </c>
      <c r="R38" s="988">
        <v>40</v>
      </c>
      <c r="S38" s="971">
        <v>26281.72892478546</v>
      </c>
      <c r="T38" s="988">
        <v>22</v>
      </c>
      <c r="U38" s="973">
        <v>270611.7360781209</v>
      </c>
      <c r="V38" s="919">
        <v>39</v>
      </c>
      <c r="W38" s="971">
        <v>356981.4450867052</v>
      </c>
      <c r="X38" s="988">
        <v>9</v>
      </c>
      <c r="Y38" s="971">
        <v>274383.05350832915</v>
      </c>
      <c r="Z38" s="987">
        <v>38</v>
      </c>
      <c r="AA38" s="989">
        <v>28</v>
      </c>
      <c r="AB38" s="966"/>
      <c r="AC38" s="967"/>
      <c r="AD38" s="967"/>
      <c r="AE38" s="967"/>
      <c r="AF38" s="967"/>
      <c r="AG38" s="967"/>
      <c r="AH38" s="967"/>
      <c r="AI38" s="967"/>
      <c r="AJ38" s="967"/>
      <c r="AK38" s="967"/>
      <c r="AL38" s="967"/>
      <c r="AM38" s="967"/>
      <c r="AN38" s="967"/>
      <c r="AO38" s="967"/>
      <c r="AP38" s="967"/>
      <c r="AQ38" s="967"/>
      <c r="AR38" s="967"/>
      <c r="AS38" s="967"/>
      <c r="AT38" s="967"/>
      <c r="AU38" s="967"/>
      <c r="AV38" s="967"/>
      <c r="AW38" s="967"/>
      <c r="AX38" s="967"/>
      <c r="AY38" s="967"/>
      <c r="AZ38" s="967"/>
      <c r="BA38" s="967"/>
      <c r="BB38" s="967"/>
      <c r="BC38" s="967"/>
      <c r="BD38" s="967"/>
      <c r="BE38" s="967"/>
      <c r="BF38" s="967"/>
      <c r="BG38" s="967"/>
      <c r="BH38" s="967"/>
      <c r="BI38" s="967"/>
      <c r="BJ38" s="967"/>
      <c r="BK38" s="967"/>
      <c r="BL38" s="967"/>
      <c r="BM38" s="967"/>
      <c r="BN38" s="967"/>
      <c r="BO38" s="967"/>
      <c r="BP38" s="967"/>
    </row>
    <row r="39" spans="1:68" ht="21" customHeight="1">
      <c r="A39" s="944" t="s">
        <v>577</v>
      </c>
      <c r="B39" s="944" t="s">
        <v>831</v>
      </c>
      <c r="C39" s="969">
        <v>130043.80925848782</v>
      </c>
      <c r="D39" s="919">
        <v>28</v>
      </c>
      <c r="E39" s="971">
        <v>137089.68847352025</v>
      </c>
      <c r="F39" s="919">
        <v>21</v>
      </c>
      <c r="G39" s="973">
        <v>130380.25898745476</v>
      </c>
      <c r="H39" s="919">
        <v>27</v>
      </c>
      <c r="I39" s="971">
        <v>126388.55540512393</v>
      </c>
      <c r="J39" s="919">
        <v>21</v>
      </c>
      <c r="K39" s="973">
        <v>135427.7570093458</v>
      </c>
      <c r="L39" s="919">
        <v>35</v>
      </c>
      <c r="M39" s="986">
        <v>126820.18882332524</v>
      </c>
      <c r="N39" s="987">
        <v>21</v>
      </c>
      <c r="O39" s="969">
        <v>24861.023745053113</v>
      </c>
      <c r="P39" s="919">
        <v>31</v>
      </c>
      <c r="Q39" s="971">
        <v>28080.18691588785</v>
      </c>
      <c r="R39" s="988">
        <v>30</v>
      </c>
      <c r="S39" s="971">
        <v>25014.742896811622</v>
      </c>
      <c r="T39" s="988">
        <v>32</v>
      </c>
      <c r="U39" s="973">
        <v>281293.38840866485</v>
      </c>
      <c r="V39" s="919">
        <v>26</v>
      </c>
      <c r="W39" s="971">
        <v>300597.6323987539</v>
      </c>
      <c r="X39" s="988">
        <v>29</v>
      </c>
      <c r="Y39" s="971">
        <v>282215.1907075916</v>
      </c>
      <c r="Z39" s="987">
        <v>27</v>
      </c>
      <c r="AA39" s="989">
        <v>29</v>
      </c>
      <c r="AB39" s="966"/>
      <c r="AC39" s="967"/>
      <c r="AD39" s="967"/>
      <c r="AE39" s="967"/>
      <c r="AF39" s="967"/>
      <c r="AG39" s="967"/>
      <c r="AH39" s="967"/>
      <c r="AI39" s="967"/>
      <c r="AJ39" s="967"/>
      <c r="AK39" s="967"/>
      <c r="AL39" s="967"/>
      <c r="AM39" s="967"/>
      <c r="AN39" s="967"/>
      <c r="AO39" s="967"/>
      <c r="AP39" s="967"/>
      <c r="AQ39" s="967"/>
      <c r="AR39" s="967"/>
      <c r="AS39" s="967"/>
      <c r="AT39" s="967"/>
      <c r="AU39" s="967"/>
      <c r="AV39" s="967"/>
      <c r="AW39" s="967"/>
      <c r="AX39" s="967"/>
      <c r="AY39" s="967"/>
      <c r="AZ39" s="967"/>
      <c r="BA39" s="967"/>
      <c r="BB39" s="967"/>
      <c r="BC39" s="967"/>
      <c r="BD39" s="967"/>
      <c r="BE39" s="967"/>
      <c r="BF39" s="967"/>
      <c r="BG39" s="967"/>
      <c r="BH39" s="967"/>
      <c r="BI39" s="967"/>
      <c r="BJ39" s="967"/>
      <c r="BK39" s="967"/>
      <c r="BL39" s="967"/>
      <c r="BM39" s="967"/>
      <c r="BN39" s="967"/>
      <c r="BO39" s="967"/>
      <c r="BP39" s="967"/>
    </row>
    <row r="40" spans="1:68" ht="21" customHeight="1">
      <c r="A40" s="944" t="s">
        <v>580</v>
      </c>
      <c r="B40" s="944" t="s">
        <v>581</v>
      </c>
      <c r="C40" s="969">
        <v>164433.38964916646</v>
      </c>
      <c r="D40" s="919">
        <v>4</v>
      </c>
      <c r="E40" s="971">
        <v>169134.54545454544</v>
      </c>
      <c r="F40" s="919">
        <v>6</v>
      </c>
      <c r="G40" s="973">
        <v>164723.16437076815</v>
      </c>
      <c r="H40" s="919">
        <v>3</v>
      </c>
      <c r="I40" s="971">
        <v>178253.10997760636</v>
      </c>
      <c r="J40" s="919">
        <v>1</v>
      </c>
      <c r="K40" s="973">
        <v>167414.8106060606</v>
      </c>
      <c r="L40" s="919">
        <v>10</v>
      </c>
      <c r="M40" s="986">
        <v>177585.04763016576</v>
      </c>
      <c r="N40" s="987">
        <v>1</v>
      </c>
      <c r="O40" s="969">
        <v>24556.45683005723</v>
      </c>
      <c r="P40" s="919">
        <v>32</v>
      </c>
      <c r="Q40" s="971">
        <v>33598.44696969697</v>
      </c>
      <c r="R40" s="988">
        <v>8</v>
      </c>
      <c r="S40" s="971">
        <v>25113.796404389446</v>
      </c>
      <c r="T40" s="988">
        <v>31</v>
      </c>
      <c r="U40" s="973">
        <v>367242.9564568301</v>
      </c>
      <c r="V40" s="919">
        <v>1</v>
      </c>
      <c r="W40" s="971">
        <v>370147.80303030304</v>
      </c>
      <c r="X40" s="988">
        <v>3</v>
      </c>
      <c r="Y40" s="971">
        <v>367422.0084053234</v>
      </c>
      <c r="Z40" s="987">
        <v>1</v>
      </c>
      <c r="AA40" s="989">
        <v>30</v>
      </c>
      <c r="AB40" s="966"/>
      <c r="AC40" s="967"/>
      <c r="AD40" s="967"/>
      <c r="AE40" s="967"/>
      <c r="AF40" s="967"/>
      <c r="AG40" s="967"/>
      <c r="AH40" s="967"/>
      <c r="AI40" s="967"/>
      <c r="AJ40" s="967"/>
      <c r="AK40" s="967"/>
      <c r="AL40" s="967"/>
      <c r="AM40" s="967"/>
      <c r="AN40" s="967"/>
      <c r="AO40" s="967"/>
      <c r="AP40" s="967"/>
      <c r="AQ40" s="967"/>
      <c r="AR40" s="967"/>
      <c r="AS40" s="967"/>
      <c r="AT40" s="967"/>
      <c r="AU40" s="967"/>
      <c r="AV40" s="967"/>
      <c r="AW40" s="967"/>
      <c r="AX40" s="967"/>
      <c r="AY40" s="967"/>
      <c r="AZ40" s="967"/>
      <c r="BA40" s="967"/>
      <c r="BB40" s="967"/>
      <c r="BC40" s="967"/>
      <c r="BD40" s="967"/>
      <c r="BE40" s="967"/>
      <c r="BF40" s="967"/>
      <c r="BG40" s="967"/>
      <c r="BH40" s="967"/>
      <c r="BI40" s="967"/>
      <c r="BJ40" s="967"/>
      <c r="BK40" s="967"/>
      <c r="BL40" s="967"/>
      <c r="BM40" s="967"/>
      <c r="BN40" s="967"/>
      <c r="BO40" s="967"/>
      <c r="BP40" s="967"/>
    </row>
    <row r="41" spans="1:68" ht="21" customHeight="1">
      <c r="A41" s="944" t="s">
        <v>582</v>
      </c>
      <c r="B41" s="944" t="s">
        <v>584</v>
      </c>
      <c r="C41" s="969">
        <v>167721.36539808544</v>
      </c>
      <c r="D41" s="919">
        <v>3</v>
      </c>
      <c r="E41" s="971">
        <v>175237.66233766233</v>
      </c>
      <c r="F41" s="919">
        <v>3</v>
      </c>
      <c r="G41" s="973">
        <v>168225.61707688955</v>
      </c>
      <c r="H41" s="919">
        <v>2</v>
      </c>
      <c r="I41" s="971">
        <v>116874.39738501051</v>
      </c>
      <c r="J41" s="919">
        <v>38</v>
      </c>
      <c r="K41" s="973">
        <v>130871.23376623377</v>
      </c>
      <c r="L41" s="919">
        <v>37</v>
      </c>
      <c r="M41" s="986">
        <v>117813.41407100849</v>
      </c>
      <c r="N41" s="987">
        <v>38</v>
      </c>
      <c r="O41" s="969">
        <v>23104.751342516927</v>
      </c>
      <c r="P41" s="919">
        <v>37</v>
      </c>
      <c r="Q41" s="971">
        <v>28856.785714285714</v>
      </c>
      <c r="R41" s="988">
        <v>29</v>
      </c>
      <c r="S41" s="971">
        <v>23490.642561533434</v>
      </c>
      <c r="T41" s="988">
        <v>36</v>
      </c>
      <c r="U41" s="973">
        <v>307700.5141256129</v>
      </c>
      <c r="V41" s="919">
        <v>9</v>
      </c>
      <c r="W41" s="971">
        <v>334965.6818181818</v>
      </c>
      <c r="X41" s="988">
        <v>18</v>
      </c>
      <c r="Y41" s="971">
        <v>309529.6737094315</v>
      </c>
      <c r="Z41" s="987">
        <v>7</v>
      </c>
      <c r="AA41" s="989">
        <v>31</v>
      </c>
      <c r="AB41" s="966"/>
      <c r="AC41" s="967"/>
      <c r="AD41" s="967"/>
      <c r="AE41" s="967"/>
      <c r="AF41" s="967"/>
      <c r="AG41" s="967"/>
      <c r="AH41" s="967"/>
      <c r="AI41" s="967"/>
      <c r="AJ41" s="967"/>
      <c r="AK41" s="967"/>
      <c r="AL41" s="967"/>
      <c r="AM41" s="967"/>
      <c r="AN41" s="967"/>
      <c r="AO41" s="967"/>
      <c r="AP41" s="967"/>
      <c r="AQ41" s="967"/>
      <c r="AR41" s="967"/>
      <c r="AS41" s="967"/>
      <c r="AT41" s="967"/>
      <c r="AU41" s="967"/>
      <c r="AV41" s="967"/>
      <c r="AW41" s="967"/>
      <c r="AX41" s="967"/>
      <c r="AY41" s="967"/>
      <c r="AZ41" s="967"/>
      <c r="BA41" s="967"/>
      <c r="BB41" s="967"/>
      <c r="BC41" s="967"/>
      <c r="BD41" s="967"/>
      <c r="BE41" s="967"/>
      <c r="BF41" s="967"/>
      <c r="BG41" s="967"/>
      <c r="BH41" s="967"/>
      <c r="BI41" s="967"/>
      <c r="BJ41" s="967"/>
      <c r="BK41" s="967"/>
      <c r="BL41" s="967"/>
      <c r="BM41" s="967"/>
      <c r="BN41" s="967"/>
      <c r="BO41" s="967"/>
      <c r="BP41" s="967"/>
    </row>
    <row r="42" spans="1:68" ht="21" customHeight="1">
      <c r="A42" s="944" t="s">
        <v>585</v>
      </c>
      <c r="B42" s="944" t="s">
        <v>832</v>
      </c>
      <c r="C42" s="969">
        <v>137353.33624147612</v>
      </c>
      <c r="D42" s="919">
        <v>19</v>
      </c>
      <c r="E42" s="971">
        <v>135029.21675774135</v>
      </c>
      <c r="F42" s="919">
        <v>23</v>
      </c>
      <c r="G42" s="973">
        <v>137232.0605455755</v>
      </c>
      <c r="H42" s="919">
        <v>19</v>
      </c>
      <c r="I42" s="971">
        <v>122576.05846369835</v>
      </c>
      <c r="J42" s="919">
        <v>30</v>
      </c>
      <c r="K42" s="973">
        <v>148089.08925318762</v>
      </c>
      <c r="L42" s="919">
        <v>25</v>
      </c>
      <c r="M42" s="986">
        <v>123907.3628932611</v>
      </c>
      <c r="N42" s="987">
        <v>30</v>
      </c>
      <c r="O42" s="969">
        <v>21523.560970718012</v>
      </c>
      <c r="P42" s="919">
        <v>42</v>
      </c>
      <c r="Q42" s="971">
        <v>27464.061930783242</v>
      </c>
      <c r="R42" s="988">
        <v>34</v>
      </c>
      <c r="S42" s="971">
        <v>21833.544339891647</v>
      </c>
      <c r="T42" s="988">
        <v>42</v>
      </c>
      <c r="U42" s="973">
        <v>281452.9556758925</v>
      </c>
      <c r="V42" s="919">
        <v>25</v>
      </c>
      <c r="W42" s="971">
        <v>310582.3679417122</v>
      </c>
      <c r="X42" s="988">
        <v>27</v>
      </c>
      <c r="Y42" s="971">
        <v>282972.9677787283</v>
      </c>
      <c r="Z42" s="987">
        <v>26</v>
      </c>
      <c r="AA42" s="989">
        <v>32</v>
      </c>
      <c r="AB42" s="966"/>
      <c r="AC42" s="967"/>
      <c r="AD42" s="967"/>
      <c r="AE42" s="967"/>
      <c r="AF42" s="967"/>
      <c r="AG42" s="967"/>
      <c r="AH42" s="967"/>
      <c r="AI42" s="967"/>
      <c r="AJ42" s="967"/>
      <c r="AK42" s="967"/>
      <c r="AL42" s="967"/>
      <c r="AM42" s="967"/>
      <c r="AN42" s="967"/>
      <c r="AO42" s="967"/>
      <c r="AP42" s="967"/>
      <c r="AQ42" s="967"/>
      <c r="AR42" s="967"/>
      <c r="AS42" s="967"/>
      <c r="AT42" s="967"/>
      <c r="AU42" s="967"/>
      <c r="AV42" s="967"/>
      <c r="AW42" s="967"/>
      <c r="AX42" s="967"/>
      <c r="AY42" s="967"/>
      <c r="AZ42" s="967"/>
      <c r="BA42" s="967"/>
      <c r="BB42" s="967"/>
      <c r="BC42" s="967"/>
      <c r="BD42" s="967"/>
      <c r="BE42" s="967"/>
      <c r="BF42" s="967"/>
      <c r="BG42" s="967"/>
      <c r="BH42" s="967"/>
      <c r="BI42" s="967"/>
      <c r="BJ42" s="967"/>
      <c r="BK42" s="967"/>
      <c r="BL42" s="967"/>
      <c r="BM42" s="967"/>
      <c r="BN42" s="967"/>
      <c r="BO42" s="967"/>
      <c r="BP42" s="967"/>
    </row>
    <row r="43" spans="1:68" ht="21" customHeight="1">
      <c r="A43" s="944" t="s">
        <v>588</v>
      </c>
      <c r="B43" s="944" t="s">
        <v>833</v>
      </c>
      <c r="C43" s="969">
        <v>135649.44709626093</v>
      </c>
      <c r="D43" s="919">
        <v>22</v>
      </c>
      <c r="E43" s="971">
        <v>195172.4150943396</v>
      </c>
      <c r="F43" s="919">
        <v>2</v>
      </c>
      <c r="G43" s="973">
        <v>138629.53145664083</v>
      </c>
      <c r="H43" s="919">
        <v>17</v>
      </c>
      <c r="I43" s="971">
        <v>125291.95704057279</v>
      </c>
      <c r="J43" s="919">
        <v>24</v>
      </c>
      <c r="K43" s="973">
        <v>138559.16981132075</v>
      </c>
      <c r="L43" s="919">
        <v>34</v>
      </c>
      <c r="M43" s="986">
        <v>125956.19497449462</v>
      </c>
      <c r="N43" s="987">
        <v>24</v>
      </c>
      <c r="O43" s="969">
        <v>27369.94232299125</v>
      </c>
      <c r="P43" s="919">
        <v>12</v>
      </c>
      <c r="Q43" s="971">
        <v>31222.490566037737</v>
      </c>
      <c r="R43" s="988">
        <v>19</v>
      </c>
      <c r="S43" s="971">
        <v>27562.82448516909</v>
      </c>
      <c r="T43" s="988">
        <v>12</v>
      </c>
      <c r="U43" s="973">
        <v>288311.346459825</v>
      </c>
      <c r="V43" s="919">
        <v>17</v>
      </c>
      <c r="W43" s="971">
        <v>364954.07547169813</v>
      </c>
      <c r="X43" s="988">
        <v>6</v>
      </c>
      <c r="Y43" s="971">
        <v>292148.5509163046</v>
      </c>
      <c r="Z43" s="987">
        <v>16</v>
      </c>
      <c r="AA43" s="989">
        <v>34</v>
      </c>
      <c r="AB43" s="966"/>
      <c r="AC43" s="967"/>
      <c r="AD43" s="967"/>
      <c r="AE43" s="967"/>
      <c r="AF43" s="967"/>
      <c r="AG43" s="967"/>
      <c r="AH43" s="967"/>
      <c r="AI43" s="967"/>
      <c r="AJ43" s="967"/>
      <c r="AK43" s="967"/>
      <c r="AL43" s="967"/>
      <c r="AM43" s="967"/>
      <c r="AN43" s="967"/>
      <c r="AO43" s="967"/>
      <c r="AP43" s="967"/>
      <c r="AQ43" s="967"/>
      <c r="AR43" s="967"/>
      <c r="AS43" s="967"/>
      <c r="AT43" s="967"/>
      <c r="AU43" s="967"/>
      <c r="AV43" s="967"/>
      <c r="AW43" s="967"/>
      <c r="AX43" s="967"/>
      <c r="AY43" s="967"/>
      <c r="AZ43" s="967"/>
      <c r="BA43" s="967"/>
      <c r="BB43" s="967"/>
      <c r="BC43" s="967"/>
      <c r="BD43" s="967"/>
      <c r="BE43" s="967"/>
      <c r="BF43" s="967"/>
      <c r="BG43" s="967"/>
      <c r="BH43" s="967"/>
      <c r="BI43" s="967"/>
      <c r="BJ43" s="967"/>
      <c r="BK43" s="967"/>
      <c r="BL43" s="967"/>
      <c r="BM43" s="967"/>
      <c r="BN43" s="967"/>
      <c r="BO43" s="967"/>
      <c r="BP43" s="967"/>
    </row>
    <row r="44" spans="1:68" ht="21" customHeight="1">
      <c r="A44" s="944" t="s">
        <v>590</v>
      </c>
      <c r="B44" s="944" t="s">
        <v>834</v>
      </c>
      <c r="C44" s="969">
        <v>168502.00131648235</v>
      </c>
      <c r="D44" s="919">
        <v>2</v>
      </c>
      <c r="E44" s="971">
        <v>90462.51046025104</v>
      </c>
      <c r="F44" s="919">
        <v>40</v>
      </c>
      <c r="G44" s="973">
        <v>163881.87787961357</v>
      </c>
      <c r="H44" s="919">
        <v>4</v>
      </c>
      <c r="I44" s="971">
        <v>129916.24275934702</v>
      </c>
      <c r="J44" s="919">
        <v>13</v>
      </c>
      <c r="K44" s="973">
        <v>144682.3430962343</v>
      </c>
      <c r="L44" s="919">
        <v>28</v>
      </c>
      <c r="M44" s="986">
        <v>130790.43101312856</v>
      </c>
      <c r="N44" s="987">
        <v>13</v>
      </c>
      <c r="O44" s="969">
        <v>25911.074249605055</v>
      </c>
      <c r="P44" s="919">
        <v>23</v>
      </c>
      <c r="Q44" s="971">
        <v>25335.983263598326</v>
      </c>
      <c r="R44" s="988">
        <v>38</v>
      </c>
      <c r="S44" s="971">
        <v>25877.027495665097</v>
      </c>
      <c r="T44" s="988">
        <v>24</v>
      </c>
      <c r="U44" s="973">
        <v>324329.31832543446</v>
      </c>
      <c r="V44" s="919">
        <v>5</v>
      </c>
      <c r="W44" s="971">
        <v>260480.83682008367</v>
      </c>
      <c r="X44" s="988">
        <v>40</v>
      </c>
      <c r="Y44" s="971">
        <v>320549.3363884072</v>
      </c>
      <c r="Z44" s="987">
        <v>5</v>
      </c>
      <c r="AA44" s="989">
        <v>35</v>
      </c>
      <c r="AB44" s="966"/>
      <c r="AC44" s="967"/>
      <c r="AD44" s="967"/>
      <c r="AE44" s="967"/>
      <c r="AF44" s="967"/>
      <c r="AG44" s="967"/>
      <c r="AH44" s="967"/>
      <c r="AI44" s="967"/>
      <c r="AJ44" s="967"/>
      <c r="AK44" s="967"/>
      <c r="AL44" s="967"/>
      <c r="AM44" s="967"/>
      <c r="AN44" s="967"/>
      <c r="AO44" s="967"/>
      <c r="AP44" s="967"/>
      <c r="AQ44" s="967"/>
      <c r="AR44" s="967"/>
      <c r="AS44" s="967"/>
      <c r="AT44" s="967"/>
      <c r="AU44" s="967"/>
      <c r="AV44" s="967"/>
      <c r="AW44" s="967"/>
      <c r="AX44" s="967"/>
      <c r="AY44" s="967"/>
      <c r="AZ44" s="967"/>
      <c r="BA44" s="967"/>
      <c r="BB44" s="967"/>
      <c r="BC44" s="967"/>
      <c r="BD44" s="967"/>
      <c r="BE44" s="967"/>
      <c r="BF44" s="967"/>
      <c r="BG44" s="967"/>
      <c r="BH44" s="967"/>
      <c r="BI44" s="967"/>
      <c r="BJ44" s="967"/>
      <c r="BK44" s="967"/>
      <c r="BL44" s="967"/>
      <c r="BM44" s="967"/>
      <c r="BN44" s="967"/>
      <c r="BO44" s="967"/>
      <c r="BP44" s="967"/>
    </row>
    <row r="45" spans="1:68" ht="21" customHeight="1">
      <c r="A45" s="944" t="s">
        <v>593</v>
      </c>
      <c r="B45" s="944" t="s">
        <v>835</v>
      </c>
      <c r="C45" s="969">
        <v>176242.79877260982</v>
      </c>
      <c r="D45" s="919">
        <v>1</v>
      </c>
      <c r="E45" s="971">
        <v>229858.59504132232</v>
      </c>
      <c r="F45" s="919">
        <v>1</v>
      </c>
      <c r="G45" s="973">
        <v>179211.91151792524</v>
      </c>
      <c r="H45" s="919">
        <v>1</v>
      </c>
      <c r="I45" s="971">
        <v>134424.69799741602</v>
      </c>
      <c r="J45" s="919">
        <v>8</v>
      </c>
      <c r="K45" s="973">
        <v>200365.06887052342</v>
      </c>
      <c r="L45" s="919">
        <v>3</v>
      </c>
      <c r="M45" s="986">
        <v>138076.31578947368</v>
      </c>
      <c r="N45" s="987">
        <v>8</v>
      </c>
      <c r="O45" s="969">
        <v>19757.545219638243</v>
      </c>
      <c r="P45" s="919">
        <v>46</v>
      </c>
      <c r="Q45" s="971">
        <v>21500.38567493113</v>
      </c>
      <c r="R45" s="988">
        <v>41</v>
      </c>
      <c r="S45" s="971">
        <v>19854.059496567505</v>
      </c>
      <c r="T45" s="988">
        <v>47</v>
      </c>
      <c r="U45" s="973">
        <v>330425.0419896641</v>
      </c>
      <c r="V45" s="919">
        <v>4</v>
      </c>
      <c r="W45" s="971">
        <v>451724.0495867769</v>
      </c>
      <c r="X45" s="988">
        <v>1</v>
      </c>
      <c r="Y45" s="971">
        <v>337142.28680396645</v>
      </c>
      <c r="Z45" s="987">
        <v>4</v>
      </c>
      <c r="AA45" s="989">
        <v>36</v>
      </c>
      <c r="AB45" s="966"/>
      <c r="AC45" s="967"/>
      <c r="AD45" s="967"/>
      <c r="AE45" s="967"/>
      <c r="AF45" s="967"/>
      <c r="AG45" s="967"/>
      <c r="AH45" s="967"/>
      <c r="AI45" s="967"/>
      <c r="AJ45" s="967"/>
      <c r="AK45" s="967"/>
      <c r="AL45" s="967"/>
      <c r="AM45" s="967"/>
      <c r="AN45" s="967"/>
      <c r="AO45" s="967"/>
      <c r="AP45" s="967"/>
      <c r="AQ45" s="967"/>
      <c r="AR45" s="967"/>
      <c r="AS45" s="967"/>
      <c r="AT45" s="967"/>
      <c r="AU45" s="967"/>
      <c r="AV45" s="967"/>
      <c r="AW45" s="967"/>
      <c r="AX45" s="967"/>
      <c r="AY45" s="967"/>
      <c r="AZ45" s="967"/>
      <c r="BA45" s="967"/>
      <c r="BB45" s="967"/>
      <c r="BC45" s="967"/>
      <c r="BD45" s="967"/>
      <c r="BE45" s="967"/>
      <c r="BF45" s="967"/>
      <c r="BG45" s="967"/>
      <c r="BH45" s="967"/>
      <c r="BI45" s="967"/>
      <c r="BJ45" s="967"/>
      <c r="BK45" s="967"/>
      <c r="BL45" s="967"/>
      <c r="BM45" s="967"/>
      <c r="BN45" s="967"/>
      <c r="BO45" s="967"/>
      <c r="BP45" s="967"/>
    </row>
    <row r="46" spans="1:68" ht="21" customHeight="1">
      <c r="A46" s="944" t="s">
        <v>595</v>
      </c>
      <c r="B46" s="944" t="s">
        <v>836</v>
      </c>
      <c r="C46" s="969">
        <v>152798.96052987294</v>
      </c>
      <c r="D46" s="919">
        <v>8</v>
      </c>
      <c r="E46" s="971">
        <v>140810.21505376344</v>
      </c>
      <c r="F46" s="919">
        <v>20</v>
      </c>
      <c r="G46" s="973">
        <v>152224.98198198198</v>
      </c>
      <c r="H46" s="919">
        <v>8</v>
      </c>
      <c r="I46" s="971">
        <v>141033.23871316572</v>
      </c>
      <c r="J46" s="919">
        <v>4</v>
      </c>
      <c r="K46" s="973">
        <v>162372.98387096773</v>
      </c>
      <c r="L46" s="919">
        <v>16</v>
      </c>
      <c r="M46" s="986">
        <v>142054.9099099099</v>
      </c>
      <c r="N46" s="987">
        <v>4</v>
      </c>
      <c r="O46" s="969">
        <v>22939.543119762096</v>
      </c>
      <c r="P46" s="919">
        <v>38</v>
      </c>
      <c r="Q46" s="971">
        <v>24307.52688172043</v>
      </c>
      <c r="R46" s="988">
        <v>39</v>
      </c>
      <c r="S46" s="971">
        <v>23005.037323037322</v>
      </c>
      <c r="T46" s="988">
        <v>38</v>
      </c>
      <c r="U46" s="973">
        <v>316771.74236280075</v>
      </c>
      <c r="V46" s="919">
        <v>6</v>
      </c>
      <c r="W46" s="971">
        <v>327490.72580645164</v>
      </c>
      <c r="X46" s="988">
        <v>19</v>
      </c>
      <c r="Y46" s="971">
        <v>317284.92921492923</v>
      </c>
      <c r="Z46" s="987">
        <v>6</v>
      </c>
      <c r="AA46" s="989">
        <v>37</v>
      </c>
      <c r="AB46" s="966"/>
      <c r="AC46" s="967"/>
      <c r="AD46" s="967"/>
      <c r="AE46" s="967"/>
      <c r="AF46" s="967"/>
      <c r="AG46" s="967"/>
      <c r="AH46" s="967"/>
      <c r="AI46" s="967"/>
      <c r="AJ46" s="967"/>
      <c r="AK46" s="967"/>
      <c r="AL46" s="967"/>
      <c r="AM46" s="967"/>
      <c r="AN46" s="967"/>
      <c r="AO46" s="967"/>
      <c r="AP46" s="967"/>
      <c r="AQ46" s="967"/>
      <c r="AR46" s="967"/>
      <c r="AS46" s="967"/>
      <c r="AT46" s="967"/>
      <c r="AU46" s="967"/>
      <c r="AV46" s="967"/>
      <c r="AW46" s="967"/>
      <c r="AX46" s="967"/>
      <c r="AY46" s="967"/>
      <c r="AZ46" s="967"/>
      <c r="BA46" s="967"/>
      <c r="BB46" s="967"/>
      <c r="BC46" s="967"/>
      <c r="BD46" s="967"/>
      <c r="BE46" s="967"/>
      <c r="BF46" s="967"/>
      <c r="BG46" s="967"/>
      <c r="BH46" s="967"/>
      <c r="BI46" s="967"/>
      <c r="BJ46" s="967"/>
      <c r="BK46" s="967"/>
      <c r="BL46" s="967"/>
      <c r="BM46" s="967"/>
      <c r="BN46" s="967"/>
      <c r="BO46" s="967"/>
      <c r="BP46" s="967"/>
    </row>
    <row r="47" spans="1:68" ht="21" customHeight="1">
      <c r="A47" s="944" t="s">
        <v>597</v>
      </c>
      <c r="B47" s="944" t="s">
        <v>837</v>
      </c>
      <c r="C47" s="969">
        <v>146217.2681130835</v>
      </c>
      <c r="D47" s="919">
        <v>12</v>
      </c>
      <c r="E47" s="971">
        <v>135941.58659217876</v>
      </c>
      <c r="F47" s="919">
        <v>22</v>
      </c>
      <c r="G47" s="973">
        <v>145646.21968332815</v>
      </c>
      <c r="H47" s="919">
        <v>10</v>
      </c>
      <c r="I47" s="971">
        <v>130615.55588428666</v>
      </c>
      <c r="J47" s="919">
        <v>11</v>
      </c>
      <c r="K47" s="973">
        <v>186847.74301675978</v>
      </c>
      <c r="L47" s="919">
        <v>4</v>
      </c>
      <c r="M47" s="986">
        <v>133740.53616889165</v>
      </c>
      <c r="N47" s="987">
        <v>10</v>
      </c>
      <c r="O47" s="969">
        <v>25174.65187376726</v>
      </c>
      <c r="P47" s="919">
        <v>29</v>
      </c>
      <c r="Q47" s="971">
        <v>36048.45810055866</v>
      </c>
      <c r="R47" s="988">
        <v>2</v>
      </c>
      <c r="S47" s="971">
        <v>25778.939770257683</v>
      </c>
      <c r="T47" s="988">
        <v>28</v>
      </c>
      <c r="U47" s="973">
        <v>302007.4758711374</v>
      </c>
      <c r="V47" s="919">
        <v>11</v>
      </c>
      <c r="W47" s="971">
        <v>358837.7877094972</v>
      </c>
      <c r="X47" s="988">
        <v>7</v>
      </c>
      <c r="Y47" s="971">
        <v>305165.6956224775</v>
      </c>
      <c r="Z47" s="987">
        <v>11</v>
      </c>
      <c r="AA47" s="989">
        <v>38</v>
      </c>
      <c r="AB47" s="966"/>
      <c r="AC47" s="967"/>
      <c r="AD47" s="967"/>
      <c r="AE47" s="967"/>
      <c r="AF47" s="967"/>
      <c r="AG47" s="967"/>
      <c r="AH47" s="967"/>
      <c r="AI47" s="967"/>
      <c r="AJ47" s="967"/>
      <c r="AK47" s="967"/>
      <c r="AL47" s="967"/>
      <c r="AM47" s="967"/>
      <c r="AN47" s="967"/>
      <c r="AO47" s="967"/>
      <c r="AP47" s="967"/>
      <c r="AQ47" s="967"/>
      <c r="AR47" s="967"/>
      <c r="AS47" s="967"/>
      <c r="AT47" s="967"/>
      <c r="AU47" s="967"/>
      <c r="AV47" s="967"/>
      <c r="AW47" s="967"/>
      <c r="AX47" s="967"/>
      <c r="AY47" s="967"/>
      <c r="AZ47" s="967"/>
      <c r="BA47" s="967"/>
      <c r="BB47" s="967"/>
      <c r="BC47" s="967"/>
      <c r="BD47" s="967"/>
      <c r="BE47" s="967"/>
      <c r="BF47" s="967"/>
      <c r="BG47" s="967"/>
      <c r="BH47" s="967"/>
      <c r="BI47" s="967"/>
      <c r="BJ47" s="967"/>
      <c r="BK47" s="967"/>
      <c r="BL47" s="967"/>
      <c r="BM47" s="967"/>
      <c r="BN47" s="967"/>
      <c r="BO47" s="967"/>
      <c r="BP47" s="967"/>
    </row>
    <row r="48" spans="1:68" ht="21" customHeight="1">
      <c r="A48" s="944" t="s">
        <v>599</v>
      </c>
      <c r="B48" s="944" t="s">
        <v>838</v>
      </c>
      <c r="C48" s="969">
        <v>147381.97774180493</v>
      </c>
      <c r="D48" s="919">
        <v>10</v>
      </c>
      <c r="E48" s="971">
        <v>104048.89554794521</v>
      </c>
      <c r="F48" s="919">
        <v>36</v>
      </c>
      <c r="G48" s="973">
        <v>144964.4653228888</v>
      </c>
      <c r="H48" s="919">
        <v>13</v>
      </c>
      <c r="I48" s="971">
        <v>113412.27681100769</v>
      </c>
      <c r="J48" s="919">
        <v>40</v>
      </c>
      <c r="K48" s="973">
        <v>157020.25684931508</v>
      </c>
      <c r="L48" s="919">
        <v>20</v>
      </c>
      <c r="M48" s="986">
        <v>115845.12552541078</v>
      </c>
      <c r="N48" s="987">
        <v>40</v>
      </c>
      <c r="O48" s="969">
        <v>27237.041683528936</v>
      </c>
      <c r="P48" s="919">
        <v>14</v>
      </c>
      <c r="Q48" s="971">
        <v>30404.965753424658</v>
      </c>
      <c r="R48" s="988">
        <v>23</v>
      </c>
      <c r="S48" s="971">
        <v>27413.777225831105</v>
      </c>
      <c r="T48" s="988">
        <v>13</v>
      </c>
      <c r="U48" s="973">
        <v>288031.2962363416</v>
      </c>
      <c r="V48" s="919">
        <v>18</v>
      </c>
      <c r="W48" s="971">
        <v>291474.1181506849</v>
      </c>
      <c r="X48" s="988">
        <v>33</v>
      </c>
      <c r="Y48" s="971">
        <v>288223.3680741307</v>
      </c>
      <c r="Z48" s="987">
        <v>21</v>
      </c>
      <c r="AA48" s="989">
        <v>39</v>
      </c>
      <c r="AB48" s="966"/>
      <c r="AC48" s="967"/>
      <c r="AD48" s="967"/>
      <c r="AE48" s="967"/>
      <c r="AF48" s="967"/>
      <c r="AG48" s="967"/>
      <c r="AH48" s="967"/>
      <c r="AI48" s="967"/>
      <c r="AJ48" s="967"/>
      <c r="AK48" s="967"/>
      <c r="AL48" s="967"/>
      <c r="AM48" s="967"/>
      <c r="AN48" s="967"/>
      <c r="AO48" s="967"/>
      <c r="AP48" s="967"/>
      <c r="AQ48" s="967"/>
      <c r="AR48" s="967"/>
      <c r="AS48" s="967"/>
      <c r="AT48" s="967"/>
      <c r="AU48" s="967"/>
      <c r="AV48" s="967"/>
      <c r="AW48" s="967"/>
      <c r="AX48" s="967"/>
      <c r="AY48" s="967"/>
      <c r="AZ48" s="967"/>
      <c r="BA48" s="967"/>
      <c r="BB48" s="967"/>
      <c r="BC48" s="967"/>
      <c r="BD48" s="967"/>
      <c r="BE48" s="967"/>
      <c r="BF48" s="967"/>
      <c r="BG48" s="967"/>
      <c r="BH48" s="967"/>
      <c r="BI48" s="967"/>
      <c r="BJ48" s="967"/>
      <c r="BK48" s="967"/>
      <c r="BL48" s="967"/>
      <c r="BM48" s="967"/>
      <c r="BN48" s="967"/>
      <c r="BO48" s="967"/>
      <c r="BP48" s="967"/>
    </row>
    <row r="49" spans="1:68" ht="21" customHeight="1">
      <c r="A49" s="944" t="s">
        <v>601</v>
      </c>
      <c r="B49" s="944" t="s">
        <v>839</v>
      </c>
      <c r="C49" s="969">
        <v>135917.84623086825</v>
      </c>
      <c r="D49" s="919">
        <v>20</v>
      </c>
      <c r="E49" s="971">
        <v>153370.9252669039</v>
      </c>
      <c r="F49" s="919">
        <v>13</v>
      </c>
      <c r="G49" s="973">
        <v>136592.2570132013</v>
      </c>
      <c r="H49" s="919">
        <v>21</v>
      </c>
      <c r="I49" s="971">
        <v>126704.36511228723</v>
      </c>
      <c r="J49" s="919">
        <v>19</v>
      </c>
      <c r="K49" s="973">
        <v>160637.75800711743</v>
      </c>
      <c r="L49" s="919">
        <v>17</v>
      </c>
      <c r="M49" s="986">
        <v>128015.59770352035</v>
      </c>
      <c r="N49" s="987">
        <v>19</v>
      </c>
      <c r="O49" s="969">
        <v>24135.575740237447</v>
      </c>
      <c r="P49" s="919">
        <v>35</v>
      </c>
      <c r="Q49" s="971">
        <v>29874.519572953737</v>
      </c>
      <c r="R49" s="988">
        <v>24</v>
      </c>
      <c r="S49" s="971">
        <v>24357.336358635865</v>
      </c>
      <c r="T49" s="988">
        <v>34</v>
      </c>
      <c r="U49" s="973">
        <v>286757.78708339296</v>
      </c>
      <c r="V49" s="919">
        <v>21</v>
      </c>
      <c r="W49" s="971">
        <v>343883.20284697507</v>
      </c>
      <c r="X49" s="988">
        <v>14</v>
      </c>
      <c r="Y49" s="971">
        <v>288965.19107535755</v>
      </c>
      <c r="Z49" s="987">
        <v>20</v>
      </c>
      <c r="AA49" s="989">
        <v>40</v>
      </c>
      <c r="AB49" s="966"/>
      <c r="AC49" s="967"/>
      <c r="AD49" s="967"/>
      <c r="AE49" s="967"/>
      <c r="AF49" s="967"/>
      <c r="AG49" s="967"/>
      <c r="AH49" s="967"/>
      <c r="AI49" s="967"/>
      <c r="AJ49" s="967"/>
      <c r="AK49" s="967"/>
      <c r="AL49" s="967"/>
      <c r="AM49" s="967"/>
      <c r="AN49" s="967"/>
      <c r="AO49" s="967"/>
      <c r="AP49" s="967"/>
      <c r="AQ49" s="967"/>
      <c r="AR49" s="967"/>
      <c r="AS49" s="967"/>
      <c r="AT49" s="967"/>
      <c r="AU49" s="967"/>
      <c r="AV49" s="967"/>
      <c r="AW49" s="967"/>
      <c r="AX49" s="967"/>
      <c r="AY49" s="967"/>
      <c r="AZ49" s="967"/>
      <c r="BA49" s="967"/>
      <c r="BB49" s="967"/>
      <c r="BC49" s="967"/>
      <c r="BD49" s="967"/>
      <c r="BE49" s="967"/>
      <c r="BF49" s="967"/>
      <c r="BG49" s="967"/>
      <c r="BH49" s="967"/>
      <c r="BI49" s="967"/>
      <c r="BJ49" s="967"/>
      <c r="BK49" s="967"/>
      <c r="BL49" s="967"/>
      <c r="BM49" s="967"/>
      <c r="BN49" s="967"/>
      <c r="BO49" s="967"/>
      <c r="BP49" s="967"/>
    </row>
    <row r="50" spans="1:68" ht="21" customHeight="1">
      <c r="A50" s="944" t="s">
        <v>603</v>
      </c>
      <c r="B50" s="944" t="s">
        <v>840</v>
      </c>
      <c r="C50" s="969">
        <v>131536.26205183295</v>
      </c>
      <c r="D50" s="919">
        <v>25</v>
      </c>
      <c r="E50" s="971">
        <v>120379.83277591973</v>
      </c>
      <c r="F50" s="919">
        <v>28</v>
      </c>
      <c r="G50" s="973">
        <v>131105.61754453913</v>
      </c>
      <c r="H50" s="919">
        <v>25</v>
      </c>
      <c r="I50" s="971">
        <v>122620.58741775212</v>
      </c>
      <c r="J50" s="919">
        <v>29</v>
      </c>
      <c r="K50" s="973">
        <v>166010.90301003345</v>
      </c>
      <c r="L50" s="919">
        <v>11</v>
      </c>
      <c r="M50" s="986">
        <v>124295.47824683708</v>
      </c>
      <c r="N50" s="987">
        <v>29</v>
      </c>
      <c r="O50" s="969">
        <v>23261.76057472808</v>
      </c>
      <c r="P50" s="919">
        <v>36</v>
      </c>
      <c r="Q50" s="971">
        <v>25714.314381270902</v>
      </c>
      <c r="R50" s="988">
        <v>36</v>
      </c>
      <c r="S50" s="971">
        <v>23356.430544797317</v>
      </c>
      <c r="T50" s="988">
        <v>37</v>
      </c>
      <c r="U50" s="973">
        <v>277418.6100443131</v>
      </c>
      <c r="V50" s="919">
        <v>32</v>
      </c>
      <c r="W50" s="971">
        <v>312105.0501672241</v>
      </c>
      <c r="X50" s="988">
        <v>26</v>
      </c>
      <c r="Y50" s="971">
        <v>278757.5263361735</v>
      </c>
      <c r="Z50" s="987">
        <v>32</v>
      </c>
      <c r="AA50" s="989">
        <v>41</v>
      </c>
      <c r="AB50" s="966"/>
      <c r="AC50" s="967"/>
      <c r="AD50" s="967"/>
      <c r="AE50" s="967"/>
      <c r="AF50" s="967"/>
      <c r="AG50" s="967"/>
      <c r="AH50" s="967"/>
      <c r="AI50" s="967"/>
      <c r="AJ50" s="967"/>
      <c r="AK50" s="967"/>
      <c r="AL50" s="967"/>
      <c r="AM50" s="967"/>
      <c r="AN50" s="967"/>
      <c r="AO50" s="967"/>
      <c r="AP50" s="967"/>
      <c r="AQ50" s="967"/>
      <c r="AR50" s="967"/>
      <c r="AS50" s="967"/>
      <c r="AT50" s="967"/>
      <c r="AU50" s="967"/>
      <c r="AV50" s="967"/>
      <c r="AW50" s="967"/>
      <c r="AX50" s="967"/>
      <c r="AY50" s="967"/>
      <c r="AZ50" s="967"/>
      <c r="BA50" s="967"/>
      <c r="BB50" s="967"/>
      <c r="BC50" s="967"/>
      <c r="BD50" s="967"/>
      <c r="BE50" s="967"/>
      <c r="BF50" s="967"/>
      <c r="BG50" s="967"/>
      <c r="BH50" s="967"/>
      <c r="BI50" s="967"/>
      <c r="BJ50" s="967"/>
      <c r="BK50" s="967"/>
      <c r="BL50" s="967"/>
      <c r="BM50" s="967"/>
      <c r="BN50" s="967"/>
      <c r="BO50" s="967"/>
      <c r="BP50" s="967"/>
    </row>
    <row r="51" spans="1:68" ht="21" customHeight="1">
      <c r="A51" s="944" t="s">
        <v>605</v>
      </c>
      <c r="B51" s="944" t="s">
        <v>841</v>
      </c>
      <c r="C51" s="969">
        <v>112286.56759917665</v>
      </c>
      <c r="D51" s="919">
        <v>41</v>
      </c>
      <c r="E51" s="971">
        <v>115992.68309260832</v>
      </c>
      <c r="F51" s="919">
        <v>31</v>
      </c>
      <c r="G51" s="973">
        <v>112479.98301778034</v>
      </c>
      <c r="H51" s="919">
        <v>41</v>
      </c>
      <c r="I51" s="971">
        <v>120415.96594311377</v>
      </c>
      <c r="J51" s="919">
        <v>32</v>
      </c>
      <c r="K51" s="973">
        <v>151661.35089209856</v>
      </c>
      <c r="L51" s="919">
        <v>22</v>
      </c>
      <c r="M51" s="986">
        <v>122046.60568438789</v>
      </c>
      <c r="N51" s="987">
        <v>34</v>
      </c>
      <c r="O51" s="969">
        <v>21278.282653443115</v>
      </c>
      <c r="P51" s="919">
        <v>44</v>
      </c>
      <c r="Q51" s="971">
        <v>26279.184367034835</v>
      </c>
      <c r="R51" s="988">
        <v>35</v>
      </c>
      <c r="S51" s="971">
        <v>21539.270607014587</v>
      </c>
      <c r="T51" s="988">
        <v>43</v>
      </c>
      <c r="U51" s="973">
        <v>253980.81619573353</v>
      </c>
      <c r="V51" s="919">
        <v>41</v>
      </c>
      <c r="W51" s="971">
        <v>293933.2183517417</v>
      </c>
      <c r="X51" s="988">
        <v>31</v>
      </c>
      <c r="Y51" s="971">
        <v>256065.85930918282</v>
      </c>
      <c r="Z51" s="987">
        <v>41</v>
      </c>
      <c r="AA51" s="989">
        <v>42</v>
      </c>
      <c r="AB51" s="966"/>
      <c r="AC51" s="967"/>
      <c r="AD51" s="967"/>
      <c r="AE51" s="967"/>
      <c r="AF51" s="967"/>
      <c r="AG51" s="967"/>
      <c r="AH51" s="967"/>
      <c r="AI51" s="967"/>
      <c r="AJ51" s="967"/>
      <c r="AK51" s="967"/>
      <c r="AL51" s="967"/>
      <c r="AM51" s="967"/>
      <c r="AN51" s="967"/>
      <c r="AO51" s="967"/>
      <c r="AP51" s="967"/>
      <c r="AQ51" s="967"/>
      <c r="AR51" s="967"/>
      <c r="AS51" s="967"/>
      <c r="AT51" s="967"/>
      <c r="AU51" s="967"/>
      <c r="AV51" s="967"/>
      <c r="AW51" s="967"/>
      <c r="AX51" s="967"/>
      <c r="AY51" s="967"/>
      <c r="AZ51" s="967"/>
      <c r="BA51" s="967"/>
      <c r="BB51" s="967"/>
      <c r="BC51" s="967"/>
      <c r="BD51" s="967"/>
      <c r="BE51" s="967"/>
      <c r="BF51" s="967"/>
      <c r="BG51" s="967"/>
      <c r="BH51" s="967"/>
      <c r="BI51" s="967"/>
      <c r="BJ51" s="967"/>
      <c r="BK51" s="967"/>
      <c r="BL51" s="967"/>
      <c r="BM51" s="967"/>
      <c r="BN51" s="967"/>
      <c r="BO51" s="967"/>
      <c r="BP51" s="967"/>
    </row>
    <row r="52" spans="1:68" ht="21" customHeight="1">
      <c r="A52" s="944" t="s">
        <v>706</v>
      </c>
      <c r="B52" s="944" t="s">
        <v>70</v>
      </c>
      <c r="C52" s="969">
        <v>68928.74446085672</v>
      </c>
      <c r="D52" s="919">
        <v>43</v>
      </c>
      <c r="E52" s="973"/>
      <c r="F52" s="919"/>
      <c r="G52" s="973">
        <v>68928.74446085672</v>
      </c>
      <c r="H52" s="919">
        <v>43</v>
      </c>
      <c r="I52" s="971">
        <v>112645.50221565731</v>
      </c>
      <c r="J52" s="919">
        <v>42</v>
      </c>
      <c r="K52" s="973"/>
      <c r="L52" s="919"/>
      <c r="M52" s="986">
        <v>112645.50221565731</v>
      </c>
      <c r="N52" s="987">
        <v>42</v>
      </c>
      <c r="O52" s="969">
        <v>24356.329394387</v>
      </c>
      <c r="P52" s="919">
        <v>34</v>
      </c>
      <c r="Q52" s="973"/>
      <c r="R52" s="919"/>
      <c r="S52" s="971">
        <v>24356.329394387</v>
      </c>
      <c r="T52" s="988">
        <v>35</v>
      </c>
      <c r="U52" s="973">
        <v>205930.57607090104</v>
      </c>
      <c r="V52" s="919">
        <v>43</v>
      </c>
      <c r="W52" s="973"/>
      <c r="X52" s="919"/>
      <c r="Y52" s="971">
        <v>205930.57607090104</v>
      </c>
      <c r="Z52" s="987">
        <v>43</v>
      </c>
      <c r="AA52" s="989">
        <v>43</v>
      </c>
      <c r="AB52" s="966"/>
      <c r="AC52" s="967"/>
      <c r="AD52" s="967"/>
      <c r="AE52" s="967"/>
      <c r="AF52" s="967"/>
      <c r="AG52" s="967"/>
      <c r="AH52" s="967"/>
      <c r="AI52" s="967"/>
      <c r="AJ52" s="967"/>
      <c r="AK52" s="967"/>
      <c r="AL52" s="967"/>
      <c r="AM52" s="967"/>
      <c r="AN52" s="967"/>
      <c r="AO52" s="967"/>
      <c r="AP52" s="967"/>
      <c r="AQ52" s="967"/>
      <c r="AR52" s="967"/>
      <c r="AS52" s="967"/>
      <c r="AT52" s="967"/>
      <c r="AU52" s="967"/>
      <c r="AV52" s="967"/>
      <c r="AW52" s="967"/>
      <c r="AX52" s="967"/>
      <c r="AY52" s="967"/>
      <c r="AZ52" s="967"/>
      <c r="BA52" s="967"/>
      <c r="BB52" s="967"/>
      <c r="BC52" s="967"/>
      <c r="BD52" s="967"/>
      <c r="BE52" s="967"/>
      <c r="BF52" s="967"/>
      <c r="BG52" s="967"/>
      <c r="BH52" s="967"/>
      <c r="BI52" s="967"/>
      <c r="BJ52" s="967"/>
      <c r="BK52" s="967"/>
      <c r="BL52" s="967"/>
      <c r="BM52" s="967"/>
      <c r="BN52" s="967"/>
      <c r="BO52" s="967"/>
      <c r="BP52" s="967"/>
    </row>
    <row r="53" spans="1:68" ht="21" customHeight="1">
      <c r="A53" s="944" t="s">
        <v>708</v>
      </c>
      <c r="B53" s="944" t="s">
        <v>74</v>
      </c>
      <c r="C53" s="969">
        <v>53055.67765567765</v>
      </c>
      <c r="D53" s="919">
        <v>45</v>
      </c>
      <c r="E53" s="973"/>
      <c r="F53" s="919"/>
      <c r="G53" s="973">
        <v>53055.67765567765</v>
      </c>
      <c r="H53" s="919">
        <v>45</v>
      </c>
      <c r="I53" s="971">
        <v>89381.06227106227</v>
      </c>
      <c r="J53" s="919">
        <v>44</v>
      </c>
      <c r="K53" s="973"/>
      <c r="L53" s="919"/>
      <c r="M53" s="986">
        <v>89381.06227106227</v>
      </c>
      <c r="N53" s="987">
        <v>44</v>
      </c>
      <c r="O53" s="969">
        <v>22655.384615384617</v>
      </c>
      <c r="P53" s="919">
        <v>40</v>
      </c>
      <c r="Q53" s="973"/>
      <c r="R53" s="919"/>
      <c r="S53" s="971">
        <v>22655.384615384617</v>
      </c>
      <c r="T53" s="988">
        <v>40</v>
      </c>
      <c r="U53" s="973">
        <v>165092.12454212454</v>
      </c>
      <c r="V53" s="919">
        <v>44</v>
      </c>
      <c r="W53" s="973"/>
      <c r="X53" s="919"/>
      <c r="Y53" s="971">
        <v>165092.12454212454</v>
      </c>
      <c r="Z53" s="987">
        <v>44</v>
      </c>
      <c r="AA53" s="989">
        <v>45</v>
      </c>
      <c r="AB53" s="966"/>
      <c r="AC53" s="967"/>
      <c r="AD53" s="967"/>
      <c r="AE53" s="967"/>
      <c r="AF53" s="967"/>
      <c r="AG53" s="967"/>
      <c r="AH53" s="967"/>
      <c r="AI53" s="967"/>
      <c r="AJ53" s="967"/>
      <c r="AK53" s="967"/>
      <c r="AL53" s="967"/>
      <c r="AM53" s="967"/>
      <c r="AN53" s="967"/>
      <c r="AO53" s="967"/>
      <c r="AP53" s="967"/>
      <c r="AQ53" s="967"/>
      <c r="AR53" s="967"/>
      <c r="AS53" s="967"/>
      <c r="AT53" s="967"/>
      <c r="AU53" s="967"/>
      <c r="AV53" s="967"/>
      <c r="AW53" s="967"/>
      <c r="AX53" s="967"/>
      <c r="AY53" s="967"/>
      <c r="AZ53" s="967"/>
      <c r="BA53" s="967"/>
      <c r="BB53" s="967"/>
      <c r="BC53" s="967"/>
      <c r="BD53" s="967"/>
      <c r="BE53" s="967"/>
      <c r="BF53" s="967"/>
      <c r="BG53" s="967"/>
      <c r="BH53" s="967"/>
      <c r="BI53" s="967"/>
      <c r="BJ53" s="967"/>
      <c r="BK53" s="967"/>
      <c r="BL53" s="967"/>
      <c r="BM53" s="967"/>
      <c r="BN53" s="967"/>
      <c r="BO53" s="967"/>
      <c r="BP53" s="967"/>
    </row>
    <row r="54" spans="1:68" ht="21" customHeight="1">
      <c r="A54" s="944" t="s">
        <v>709</v>
      </c>
      <c r="B54" s="944" t="s">
        <v>758</v>
      </c>
      <c r="C54" s="969">
        <v>76585.38723818802</v>
      </c>
      <c r="D54" s="919">
        <v>42</v>
      </c>
      <c r="E54" s="973"/>
      <c r="F54" s="919"/>
      <c r="G54" s="973">
        <v>76585.38723818802</v>
      </c>
      <c r="H54" s="919">
        <v>42</v>
      </c>
      <c r="I54" s="971">
        <v>106382.98100340964</v>
      </c>
      <c r="J54" s="919">
        <v>43</v>
      </c>
      <c r="K54" s="973"/>
      <c r="L54" s="919"/>
      <c r="M54" s="986">
        <v>106382.98100340964</v>
      </c>
      <c r="N54" s="987">
        <v>43</v>
      </c>
      <c r="O54" s="969">
        <v>25782.474427666828</v>
      </c>
      <c r="P54" s="919">
        <v>25</v>
      </c>
      <c r="Q54" s="973"/>
      <c r="R54" s="919"/>
      <c r="S54" s="971">
        <v>25782.474427666828</v>
      </c>
      <c r="T54" s="988">
        <v>26</v>
      </c>
      <c r="U54" s="973">
        <v>208750.8426692645</v>
      </c>
      <c r="V54" s="919">
        <v>42</v>
      </c>
      <c r="W54" s="973"/>
      <c r="X54" s="919"/>
      <c r="Y54" s="971">
        <v>208750.8426692645</v>
      </c>
      <c r="Z54" s="987">
        <v>42</v>
      </c>
      <c r="AA54" s="989">
        <v>46</v>
      </c>
      <c r="AB54" s="966"/>
      <c r="AC54" s="967"/>
      <c r="AD54" s="967"/>
      <c r="AE54" s="967"/>
      <c r="AF54" s="967"/>
      <c r="AG54" s="967"/>
      <c r="AH54" s="967"/>
      <c r="AI54" s="967"/>
      <c r="AJ54" s="967"/>
      <c r="AK54" s="967"/>
      <c r="AL54" s="967"/>
      <c r="AM54" s="967"/>
      <c r="AN54" s="967"/>
      <c r="AO54" s="967"/>
      <c r="AP54" s="967"/>
      <c r="AQ54" s="967"/>
      <c r="AR54" s="967"/>
      <c r="AS54" s="967"/>
      <c r="AT54" s="967"/>
      <c r="AU54" s="967"/>
      <c r="AV54" s="967"/>
      <c r="AW54" s="967"/>
      <c r="AX54" s="967"/>
      <c r="AY54" s="967"/>
      <c r="AZ54" s="967"/>
      <c r="BA54" s="967"/>
      <c r="BB54" s="967"/>
      <c r="BC54" s="967"/>
      <c r="BD54" s="967"/>
      <c r="BE54" s="967"/>
      <c r="BF54" s="967"/>
      <c r="BG54" s="967"/>
      <c r="BH54" s="967"/>
      <c r="BI54" s="967"/>
      <c r="BJ54" s="967"/>
      <c r="BK54" s="967"/>
      <c r="BL54" s="967"/>
      <c r="BM54" s="967"/>
      <c r="BN54" s="967"/>
      <c r="BO54" s="967"/>
      <c r="BP54" s="967"/>
    </row>
    <row r="55" spans="1:68" ht="21" customHeight="1">
      <c r="A55" s="944" t="s">
        <v>710</v>
      </c>
      <c r="B55" s="944" t="s">
        <v>81</v>
      </c>
      <c r="C55" s="969">
        <v>43579.32549634274</v>
      </c>
      <c r="D55" s="919">
        <v>47</v>
      </c>
      <c r="E55" s="973"/>
      <c r="F55" s="919"/>
      <c r="G55" s="973">
        <v>43579.32549634274</v>
      </c>
      <c r="H55" s="919">
        <v>47</v>
      </c>
      <c r="I55" s="971">
        <v>72783.12061501716</v>
      </c>
      <c r="J55" s="919">
        <v>47</v>
      </c>
      <c r="K55" s="973"/>
      <c r="L55" s="919"/>
      <c r="M55" s="986">
        <v>72783.12061501716</v>
      </c>
      <c r="N55" s="987">
        <v>47</v>
      </c>
      <c r="O55" s="969">
        <v>13651.67711598746</v>
      </c>
      <c r="P55" s="919">
        <v>48</v>
      </c>
      <c r="Q55" s="973"/>
      <c r="R55" s="919"/>
      <c r="S55" s="971">
        <v>13651.67711598746</v>
      </c>
      <c r="T55" s="988">
        <v>48</v>
      </c>
      <c r="U55" s="973">
        <v>130014.12322734737</v>
      </c>
      <c r="V55" s="919">
        <v>48</v>
      </c>
      <c r="W55" s="973"/>
      <c r="X55" s="919"/>
      <c r="Y55" s="971">
        <v>130014.12322734737</v>
      </c>
      <c r="Z55" s="987">
        <v>48</v>
      </c>
      <c r="AA55" s="989">
        <v>47</v>
      </c>
      <c r="AB55" s="966"/>
      <c r="AC55" s="967"/>
      <c r="AD55" s="967"/>
      <c r="AE55" s="967"/>
      <c r="AF55" s="967"/>
      <c r="AG55" s="967"/>
      <c r="AH55" s="967"/>
      <c r="AI55" s="967"/>
      <c r="AJ55" s="967"/>
      <c r="AK55" s="967"/>
      <c r="AL55" s="967"/>
      <c r="AM55" s="967"/>
      <c r="AN55" s="967"/>
      <c r="AO55" s="967"/>
      <c r="AP55" s="967"/>
      <c r="AQ55" s="967"/>
      <c r="AR55" s="967"/>
      <c r="AS55" s="967"/>
      <c r="AT55" s="967"/>
      <c r="AU55" s="967"/>
      <c r="AV55" s="967"/>
      <c r="AW55" s="967"/>
      <c r="AX55" s="967"/>
      <c r="AY55" s="967"/>
      <c r="AZ55" s="967"/>
      <c r="BA55" s="967"/>
      <c r="BB55" s="967"/>
      <c r="BC55" s="967"/>
      <c r="BD55" s="967"/>
      <c r="BE55" s="967"/>
      <c r="BF55" s="967"/>
      <c r="BG55" s="967"/>
      <c r="BH55" s="967"/>
      <c r="BI55" s="967"/>
      <c r="BJ55" s="967"/>
      <c r="BK55" s="967"/>
      <c r="BL55" s="967"/>
      <c r="BM55" s="967"/>
      <c r="BN55" s="967"/>
      <c r="BO55" s="967"/>
      <c r="BP55" s="967"/>
    </row>
    <row r="56" spans="1:68" ht="21" customHeight="1">
      <c r="A56" s="944" t="s">
        <v>711</v>
      </c>
      <c r="B56" s="944" t="s">
        <v>757</v>
      </c>
      <c r="C56" s="969">
        <v>42882.98472568578</v>
      </c>
      <c r="D56" s="919">
        <v>48</v>
      </c>
      <c r="E56" s="973"/>
      <c r="F56" s="919"/>
      <c r="G56" s="973">
        <v>42882.98472568578</v>
      </c>
      <c r="H56" s="919">
        <v>48</v>
      </c>
      <c r="I56" s="971">
        <v>68127.98472568579</v>
      </c>
      <c r="J56" s="919">
        <v>48</v>
      </c>
      <c r="K56" s="973"/>
      <c r="L56" s="919"/>
      <c r="M56" s="986">
        <v>68127.98472568579</v>
      </c>
      <c r="N56" s="987">
        <v>48</v>
      </c>
      <c r="O56" s="969">
        <v>21459.42643391521</v>
      </c>
      <c r="P56" s="919">
        <v>43</v>
      </c>
      <c r="Q56" s="973"/>
      <c r="R56" s="919"/>
      <c r="S56" s="971">
        <v>21459.42643391521</v>
      </c>
      <c r="T56" s="988">
        <v>44</v>
      </c>
      <c r="U56" s="973">
        <v>132470.3958852868</v>
      </c>
      <c r="V56" s="919">
        <v>47</v>
      </c>
      <c r="W56" s="973"/>
      <c r="X56" s="919"/>
      <c r="Y56" s="971">
        <v>132470.3958852868</v>
      </c>
      <c r="Z56" s="987">
        <v>47</v>
      </c>
      <c r="AA56" s="989">
        <v>48</v>
      </c>
      <c r="AB56" s="966"/>
      <c r="AC56" s="967"/>
      <c r="AD56" s="967"/>
      <c r="AE56" s="967"/>
      <c r="AF56" s="967"/>
      <c r="AG56" s="967"/>
      <c r="AH56" s="967"/>
      <c r="AI56" s="967"/>
      <c r="AJ56" s="967"/>
      <c r="AK56" s="967"/>
      <c r="AL56" s="967"/>
      <c r="AM56" s="967"/>
      <c r="AN56" s="967"/>
      <c r="AO56" s="967"/>
      <c r="AP56" s="967"/>
      <c r="AQ56" s="967"/>
      <c r="AR56" s="967"/>
      <c r="AS56" s="967"/>
      <c r="AT56" s="967"/>
      <c r="AU56" s="967"/>
      <c r="AV56" s="967"/>
      <c r="AW56" s="967"/>
      <c r="AX56" s="967"/>
      <c r="AY56" s="967"/>
      <c r="AZ56" s="967"/>
      <c r="BA56" s="967"/>
      <c r="BB56" s="967"/>
      <c r="BC56" s="967"/>
      <c r="BD56" s="967"/>
      <c r="BE56" s="967"/>
      <c r="BF56" s="967"/>
      <c r="BG56" s="967"/>
      <c r="BH56" s="967"/>
      <c r="BI56" s="967"/>
      <c r="BJ56" s="967"/>
      <c r="BK56" s="967"/>
      <c r="BL56" s="967"/>
      <c r="BM56" s="967"/>
      <c r="BN56" s="967"/>
      <c r="BO56" s="967"/>
      <c r="BP56" s="967"/>
    </row>
    <row r="57" spans="1:68" ht="21" customHeight="1">
      <c r="A57" s="944" t="s">
        <v>712</v>
      </c>
      <c r="B57" s="944" t="s">
        <v>87</v>
      </c>
      <c r="C57" s="969">
        <v>48291.14247069432</v>
      </c>
      <c r="D57" s="919">
        <v>46</v>
      </c>
      <c r="E57" s="973"/>
      <c r="F57" s="919"/>
      <c r="G57" s="973">
        <v>48291.14247069432</v>
      </c>
      <c r="H57" s="919">
        <v>46</v>
      </c>
      <c r="I57" s="971">
        <v>76716.0625187857</v>
      </c>
      <c r="J57" s="919">
        <v>46</v>
      </c>
      <c r="K57" s="973"/>
      <c r="L57" s="919"/>
      <c r="M57" s="986">
        <v>76716.0625187857</v>
      </c>
      <c r="N57" s="987">
        <v>46</v>
      </c>
      <c r="O57" s="969">
        <v>22875.548542230237</v>
      </c>
      <c r="P57" s="919">
        <v>39</v>
      </c>
      <c r="Q57" s="973"/>
      <c r="R57" s="919"/>
      <c r="S57" s="971">
        <v>22875.548542230237</v>
      </c>
      <c r="T57" s="988">
        <v>39</v>
      </c>
      <c r="U57" s="973">
        <v>147882.75353171024</v>
      </c>
      <c r="V57" s="919">
        <v>46</v>
      </c>
      <c r="W57" s="973"/>
      <c r="X57" s="919"/>
      <c r="Y57" s="971">
        <v>147882.75353171024</v>
      </c>
      <c r="Z57" s="987">
        <v>46</v>
      </c>
      <c r="AA57" s="989">
        <v>49</v>
      </c>
      <c r="AB57" s="966"/>
      <c r="AC57" s="967"/>
      <c r="AD57" s="967"/>
      <c r="AE57" s="967"/>
      <c r="AF57" s="967"/>
      <c r="AG57" s="967"/>
      <c r="AH57" s="967"/>
      <c r="AI57" s="967"/>
      <c r="AJ57" s="967"/>
      <c r="AK57" s="967"/>
      <c r="AL57" s="967"/>
      <c r="AM57" s="967"/>
      <c r="AN57" s="967"/>
      <c r="AO57" s="967"/>
      <c r="AP57" s="967"/>
      <c r="AQ57" s="967"/>
      <c r="AR57" s="967"/>
      <c r="AS57" s="967"/>
      <c r="AT57" s="967"/>
      <c r="AU57" s="967"/>
      <c r="AV57" s="967"/>
      <c r="AW57" s="967"/>
      <c r="AX57" s="967"/>
      <c r="AY57" s="967"/>
      <c r="AZ57" s="967"/>
      <c r="BA57" s="967"/>
      <c r="BB57" s="967"/>
      <c r="BC57" s="967"/>
      <c r="BD57" s="967"/>
      <c r="BE57" s="967"/>
      <c r="BF57" s="967"/>
      <c r="BG57" s="967"/>
      <c r="BH57" s="967"/>
      <c r="BI57" s="967"/>
      <c r="BJ57" s="967"/>
      <c r="BK57" s="967"/>
      <c r="BL57" s="967"/>
      <c r="BM57" s="967"/>
      <c r="BN57" s="967"/>
      <c r="BO57" s="967"/>
      <c r="BP57" s="967"/>
    </row>
    <row r="58" spans="1:68" ht="21" customHeight="1" thickBot="1">
      <c r="A58" s="990" t="s">
        <v>713</v>
      </c>
      <c r="B58" s="990" t="s">
        <v>88</v>
      </c>
      <c r="C58" s="991">
        <v>63979.96660983926</v>
      </c>
      <c r="D58" s="992">
        <v>44</v>
      </c>
      <c r="E58" s="993"/>
      <c r="F58" s="994"/>
      <c r="G58" s="995">
        <v>63979.96660983926</v>
      </c>
      <c r="H58" s="996">
        <v>44</v>
      </c>
      <c r="I58" s="995">
        <v>79011.8104481247</v>
      </c>
      <c r="J58" s="992">
        <v>45</v>
      </c>
      <c r="K58" s="997"/>
      <c r="L58" s="996"/>
      <c r="M58" s="998">
        <v>79011.8104481247</v>
      </c>
      <c r="N58" s="999">
        <v>45</v>
      </c>
      <c r="O58" s="1000">
        <v>20911.63218460789</v>
      </c>
      <c r="P58" s="992">
        <v>45</v>
      </c>
      <c r="Q58" s="993"/>
      <c r="R58" s="994"/>
      <c r="S58" s="995">
        <v>20911.63218460789</v>
      </c>
      <c r="T58" s="992">
        <v>45</v>
      </c>
      <c r="U58" s="995">
        <v>163903.40924257186</v>
      </c>
      <c r="V58" s="992">
        <v>45</v>
      </c>
      <c r="W58" s="993"/>
      <c r="X58" s="994"/>
      <c r="Y58" s="995">
        <v>163903.40924257186</v>
      </c>
      <c r="Z58" s="1001">
        <v>45</v>
      </c>
      <c r="AA58" s="989">
        <v>50</v>
      </c>
      <c r="AB58" s="966"/>
      <c r="AC58" s="967"/>
      <c r="AD58" s="967"/>
      <c r="AE58" s="967"/>
      <c r="AF58" s="967"/>
      <c r="AG58" s="967"/>
      <c r="AH58" s="967"/>
      <c r="AI58" s="967"/>
      <c r="AJ58" s="967"/>
      <c r="AK58" s="967"/>
      <c r="AL58" s="967"/>
      <c r="AM58" s="967"/>
      <c r="AN58" s="967"/>
      <c r="AO58" s="967"/>
      <c r="AP58" s="967"/>
      <c r="AQ58" s="967"/>
      <c r="AR58" s="967"/>
      <c r="AS58" s="967"/>
      <c r="AT58" s="967"/>
      <c r="AU58" s="967"/>
      <c r="AV58" s="967"/>
      <c r="AW58" s="967"/>
      <c r="AX58" s="967"/>
      <c r="AY58" s="967"/>
      <c r="AZ58" s="967"/>
      <c r="BA58" s="967"/>
      <c r="BB58" s="967"/>
      <c r="BC58" s="967"/>
      <c r="BD58" s="967"/>
      <c r="BE58" s="967"/>
      <c r="BF58" s="967"/>
      <c r="BG58" s="967"/>
      <c r="BH58" s="967"/>
      <c r="BI58" s="967"/>
      <c r="BJ58" s="967"/>
      <c r="BK58" s="967"/>
      <c r="BL58" s="967"/>
      <c r="BM58" s="967"/>
      <c r="BN58" s="967"/>
      <c r="BO58" s="967"/>
      <c r="BP58" s="967"/>
    </row>
    <row r="59" spans="3:68" ht="14.25">
      <c r="C59" s="967"/>
      <c r="D59" s="967"/>
      <c r="E59" s="967"/>
      <c r="F59" s="967"/>
      <c r="G59" s="967"/>
      <c r="H59" s="967"/>
      <c r="I59" s="967"/>
      <c r="J59" s="967"/>
      <c r="K59" s="967"/>
      <c r="L59" s="967"/>
      <c r="M59" s="967"/>
      <c r="N59" s="967"/>
      <c r="O59" s="967"/>
      <c r="P59" s="967"/>
      <c r="Q59" s="967"/>
      <c r="R59" s="967"/>
      <c r="S59" s="967"/>
      <c r="T59" s="967"/>
      <c r="U59" s="967"/>
      <c r="V59" s="967"/>
      <c r="W59" s="967"/>
      <c r="X59" s="967"/>
      <c r="Y59" s="967"/>
      <c r="Z59" s="967"/>
      <c r="AA59" s="967"/>
      <c r="AB59" s="967"/>
      <c r="AC59" s="967"/>
      <c r="AD59" s="967"/>
      <c r="AE59" s="967"/>
      <c r="AF59" s="967"/>
      <c r="AG59" s="967"/>
      <c r="AH59" s="967"/>
      <c r="AI59" s="967"/>
      <c r="AJ59" s="967"/>
      <c r="AK59" s="967"/>
      <c r="AL59" s="967"/>
      <c r="AM59" s="967"/>
      <c r="AN59" s="967"/>
      <c r="AO59" s="967"/>
      <c r="AP59" s="967"/>
      <c r="AQ59" s="967"/>
      <c r="AR59" s="967"/>
      <c r="AS59" s="967"/>
      <c r="AT59" s="967"/>
      <c r="AU59" s="967"/>
      <c r="AV59" s="967"/>
      <c r="AW59" s="967"/>
      <c r="AX59" s="967"/>
      <c r="AY59" s="967"/>
      <c r="AZ59" s="967"/>
      <c r="BA59" s="967"/>
      <c r="BB59" s="967"/>
      <c r="BC59" s="967"/>
      <c r="BD59" s="967"/>
      <c r="BE59" s="967"/>
      <c r="BF59" s="967"/>
      <c r="BG59" s="967"/>
      <c r="BH59" s="967"/>
      <c r="BI59" s="967"/>
      <c r="BJ59" s="967"/>
      <c r="BK59" s="967"/>
      <c r="BL59" s="967"/>
      <c r="BM59" s="967"/>
      <c r="BN59" s="967"/>
      <c r="BO59" s="967"/>
      <c r="BP59" s="967"/>
    </row>
    <row r="60" spans="3:68" ht="14.25">
      <c r="C60" s="967"/>
      <c r="D60" s="967"/>
      <c r="E60" s="967"/>
      <c r="F60" s="967"/>
      <c r="G60" s="967"/>
      <c r="H60" s="967"/>
      <c r="I60" s="967"/>
      <c r="J60" s="967"/>
      <c r="K60" s="967"/>
      <c r="L60" s="967"/>
      <c r="M60" s="967"/>
      <c r="N60" s="967"/>
      <c r="O60" s="967"/>
      <c r="P60" s="967"/>
      <c r="Q60" s="967"/>
      <c r="R60" s="967"/>
      <c r="S60" s="967"/>
      <c r="T60" s="967"/>
      <c r="U60" s="967"/>
      <c r="V60" s="967"/>
      <c r="W60" s="967"/>
      <c r="X60" s="967"/>
      <c r="Y60" s="967"/>
      <c r="Z60" s="967"/>
      <c r="AA60" s="967"/>
      <c r="AB60" s="967"/>
      <c r="AC60" s="967"/>
      <c r="AD60" s="967"/>
      <c r="AE60" s="967"/>
      <c r="AF60" s="967"/>
      <c r="AG60" s="967"/>
      <c r="AH60" s="967"/>
      <c r="AI60" s="967"/>
      <c r="AJ60" s="967"/>
      <c r="AK60" s="967"/>
      <c r="AL60" s="967"/>
      <c r="AM60" s="967"/>
      <c r="AN60" s="967"/>
      <c r="AO60" s="967"/>
      <c r="AP60" s="967"/>
      <c r="AQ60" s="967"/>
      <c r="AR60" s="967"/>
      <c r="AS60" s="967"/>
      <c r="AT60" s="967"/>
      <c r="AU60" s="967"/>
      <c r="AV60" s="967"/>
      <c r="AW60" s="967"/>
      <c r="AX60" s="967"/>
      <c r="AY60" s="967"/>
      <c r="AZ60" s="967"/>
      <c r="BA60" s="967"/>
      <c r="BB60" s="967"/>
      <c r="BC60" s="967"/>
      <c r="BD60" s="967"/>
      <c r="BE60" s="967"/>
      <c r="BF60" s="967"/>
      <c r="BG60" s="967"/>
      <c r="BH60" s="967"/>
      <c r="BI60" s="967"/>
      <c r="BJ60" s="967"/>
      <c r="BK60" s="967"/>
      <c r="BL60" s="967"/>
      <c r="BM60" s="967"/>
      <c r="BN60" s="967"/>
      <c r="BO60" s="967"/>
      <c r="BP60" s="967"/>
    </row>
    <row r="61" spans="3:68" ht="14.25">
      <c r="C61" s="967"/>
      <c r="D61" s="967"/>
      <c r="E61" s="967"/>
      <c r="F61" s="967"/>
      <c r="G61" s="967"/>
      <c r="H61" s="967"/>
      <c r="I61" s="967"/>
      <c r="J61" s="967"/>
      <c r="K61" s="967"/>
      <c r="L61" s="967"/>
      <c r="M61" s="967"/>
      <c r="N61" s="967"/>
      <c r="O61" s="967"/>
      <c r="P61" s="967"/>
      <c r="Q61" s="967"/>
      <c r="R61" s="967"/>
      <c r="S61" s="967"/>
      <c r="T61" s="967"/>
      <c r="U61" s="967"/>
      <c r="V61" s="967"/>
      <c r="W61" s="967"/>
      <c r="X61" s="967"/>
      <c r="Y61" s="967"/>
      <c r="Z61" s="967"/>
      <c r="AA61" s="967"/>
      <c r="AB61" s="967"/>
      <c r="AC61" s="967"/>
      <c r="AD61" s="967"/>
      <c r="AE61" s="967"/>
      <c r="AF61" s="967"/>
      <c r="AG61" s="967"/>
      <c r="AH61" s="967"/>
      <c r="AI61" s="967"/>
      <c r="AJ61" s="967"/>
      <c r="AK61" s="967"/>
      <c r="AL61" s="967"/>
      <c r="AM61" s="967"/>
      <c r="AN61" s="967"/>
      <c r="AO61" s="967"/>
      <c r="AP61" s="967"/>
      <c r="AQ61" s="967"/>
      <c r="AR61" s="967"/>
      <c r="AS61" s="967"/>
      <c r="AT61" s="967"/>
      <c r="AU61" s="967"/>
      <c r="AV61" s="967"/>
      <c r="AW61" s="967"/>
      <c r="AX61" s="967"/>
      <c r="AY61" s="967"/>
      <c r="AZ61" s="967"/>
      <c r="BA61" s="967"/>
      <c r="BB61" s="967"/>
      <c r="BC61" s="967"/>
      <c r="BD61" s="967"/>
      <c r="BE61" s="967"/>
      <c r="BF61" s="967"/>
      <c r="BG61" s="967"/>
      <c r="BH61" s="967"/>
      <c r="BI61" s="967"/>
      <c r="BJ61" s="967"/>
      <c r="BK61" s="967"/>
      <c r="BL61" s="967"/>
      <c r="BM61" s="967"/>
      <c r="BN61" s="967"/>
      <c r="BO61" s="967"/>
      <c r="BP61" s="967"/>
    </row>
    <row r="62" spans="3:68" ht="14.25">
      <c r="C62" s="967"/>
      <c r="D62" s="967"/>
      <c r="E62" s="967"/>
      <c r="F62" s="967"/>
      <c r="G62" s="967"/>
      <c r="H62" s="967"/>
      <c r="I62" s="967"/>
      <c r="J62" s="967"/>
      <c r="K62" s="967"/>
      <c r="L62" s="967"/>
      <c r="M62" s="967"/>
      <c r="N62" s="967"/>
      <c r="O62" s="967"/>
      <c r="P62" s="967"/>
      <c r="Q62" s="967"/>
      <c r="R62" s="967"/>
      <c r="S62" s="967"/>
      <c r="T62" s="967"/>
      <c r="U62" s="967"/>
      <c r="V62" s="967"/>
      <c r="W62" s="967"/>
      <c r="X62" s="967"/>
      <c r="Y62" s="967"/>
      <c r="Z62" s="967"/>
      <c r="AA62" s="967"/>
      <c r="AB62" s="967"/>
      <c r="AC62" s="967"/>
      <c r="AD62" s="967"/>
      <c r="AE62" s="967"/>
      <c r="AF62" s="967"/>
      <c r="AG62" s="967"/>
      <c r="AH62" s="967"/>
      <c r="AI62" s="967"/>
      <c r="AJ62" s="967"/>
      <c r="AK62" s="967"/>
      <c r="AL62" s="967"/>
      <c r="AM62" s="967"/>
      <c r="AN62" s="967"/>
      <c r="AO62" s="967"/>
      <c r="AP62" s="967"/>
      <c r="AQ62" s="967"/>
      <c r="AR62" s="967"/>
      <c r="AS62" s="967"/>
      <c r="AT62" s="967"/>
      <c r="AU62" s="967"/>
      <c r="AV62" s="967"/>
      <c r="AW62" s="967"/>
      <c r="AX62" s="967"/>
      <c r="AY62" s="967"/>
      <c r="AZ62" s="967"/>
      <c r="BA62" s="967"/>
      <c r="BB62" s="967"/>
      <c r="BC62" s="967"/>
      <c r="BD62" s="967"/>
      <c r="BE62" s="967"/>
      <c r="BF62" s="967"/>
      <c r="BG62" s="967"/>
      <c r="BH62" s="967"/>
      <c r="BI62" s="967"/>
      <c r="BJ62" s="967"/>
      <c r="BK62" s="967"/>
      <c r="BL62" s="967"/>
      <c r="BM62" s="967"/>
      <c r="BN62" s="967"/>
      <c r="BO62" s="967"/>
      <c r="BP62" s="967"/>
    </row>
    <row r="63" spans="3:68" ht="14.25">
      <c r="C63" s="967"/>
      <c r="D63" s="967"/>
      <c r="E63" s="967"/>
      <c r="F63" s="967"/>
      <c r="G63" s="967"/>
      <c r="H63" s="967"/>
      <c r="I63" s="967"/>
      <c r="J63" s="967"/>
      <c r="K63" s="967"/>
      <c r="L63" s="967"/>
      <c r="M63" s="967"/>
      <c r="N63" s="967"/>
      <c r="O63" s="967"/>
      <c r="P63" s="967"/>
      <c r="Q63" s="967"/>
      <c r="R63" s="967"/>
      <c r="S63" s="967"/>
      <c r="T63" s="967"/>
      <c r="U63" s="967"/>
      <c r="V63" s="967"/>
      <c r="W63" s="967"/>
      <c r="X63" s="967"/>
      <c r="Y63" s="967"/>
      <c r="Z63" s="967"/>
      <c r="AA63" s="967"/>
      <c r="AB63" s="967"/>
      <c r="AC63" s="967"/>
      <c r="AD63" s="967"/>
      <c r="AE63" s="967"/>
      <c r="AF63" s="967"/>
      <c r="AG63" s="967"/>
      <c r="AH63" s="967"/>
      <c r="AI63" s="967"/>
      <c r="AJ63" s="967"/>
      <c r="AK63" s="967"/>
      <c r="AL63" s="967"/>
      <c r="AM63" s="967"/>
      <c r="AN63" s="967"/>
      <c r="AO63" s="967"/>
      <c r="AP63" s="967"/>
      <c r="AQ63" s="967"/>
      <c r="AR63" s="967"/>
      <c r="AS63" s="967"/>
      <c r="AT63" s="967"/>
      <c r="AU63" s="967"/>
      <c r="AV63" s="967"/>
      <c r="AW63" s="967"/>
      <c r="AX63" s="967"/>
      <c r="AY63" s="967"/>
      <c r="AZ63" s="967"/>
      <c r="BA63" s="967"/>
      <c r="BB63" s="967"/>
      <c r="BC63" s="967"/>
      <c r="BD63" s="967"/>
      <c r="BE63" s="967"/>
      <c r="BF63" s="967"/>
      <c r="BG63" s="967"/>
      <c r="BH63" s="967"/>
      <c r="BI63" s="967"/>
      <c r="BJ63" s="967"/>
      <c r="BK63" s="967"/>
      <c r="BL63" s="967"/>
      <c r="BM63" s="967"/>
      <c r="BN63" s="967"/>
      <c r="BO63" s="967"/>
      <c r="BP63" s="967"/>
    </row>
    <row r="64" spans="3:68" ht="14.25">
      <c r="C64" s="967"/>
      <c r="D64" s="967"/>
      <c r="E64" s="967"/>
      <c r="F64" s="967"/>
      <c r="G64" s="967"/>
      <c r="H64" s="967"/>
      <c r="I64" s="967"/>
      <c r="J64" s="967"/>
      <c r="K64" s="967"/>
      <c r="L64" s="967"/>
      <c r="M64" s="967"/>
      <c r="N64" s="967"/>
      <c r="O64" s="967"/>
      <c r="P64" s="967"/>
      <c r="Q64" s="967"/>
      <c r="R64" s="967"/>
      <c r="S64" s="967"/>
      <c r="T64" s="967"/>
      <c r="U64" s="967"/>
      <c r="V64" s="967"/>
      <c r="W64" s="967"/>
      <c r="X64" s="967"/>
      <c r="Y64" s="967"/>
      <c r="Z64" s="967"/>
      <c r="AA64" s="967"/>
      <c r="AB64" s="967"/>
      <c r="AC64" s="967"/>
      <c r="AD64" s="967"/>
      <c r="AE64" s="967"/>
      <c r="AF64" s="967"/>
      <c r="AG64" s="967"/>
      <c r="AH64" s="967"/>
      <c r="AI64" s="967"/>
      <c r="AJ64" s="967"/>
      <c r="AK64" s="967"/>
      <c r="AL64" s="967"/>
      <c r="AM64" s="967"/>
      <c r="AN64" s="967"/>
      <c r="AO64" s="967"/>
      <c r="AP64" s="967"/>
      <c r="AQ64" s="967"/>
      <c r="AR64" s="967"/>
      <c r="AS64" s="967"/>
      <c r="AT64" s="967"/>
      <c r="AU64" s="967"/>
      <c r="AV64" s="967"/>
      <c r="AW64" s="967"/>
      <c r="AX64" s="967"/>
      <c r="AY64" s="967"/>
      <c r="AZ64" s="967"/>
      <c r="BA64" s="967"/>
      <c r="BB64" s="967"/>
      <c r="BC64" s="967"/>
      <c r="BD64" s="967"/>
      <c r="BE64" s="967"/>
      <c r="BF64" s="967"/>
      <c r="BG64" s="967"/>
      <c r="BH64" s="967"/>
      <c r="BI64" s="967"/>
      <c r="BJ64" s="967"/>
      <c r="BK64" s="967"/>
      <c r="BL64" s="967"/>
      <c r="BM64" s="967"/>
      <c r="BN64" s="967"/>
      <c r="BO64" s="967"/>
      <c r="BP64" s="967"/>
    </row>
    <row r="65" spans="3:68" ht="14.25">
      <c r="C65" s="967"/>
      <c r="D65" s="967"/>
      <c r="E65" s="967"/>
      <c r="F65" s="967"/>
      <c r="G65" s="967"/>
      <c r="H65" s="967"/>
      <c r="I65" s="967"/>
      <c r="J65" s="967"/>
      <c r="K65" s="967"/>
      <c r="L65" s="967"/>
      <c r="M65" s="967"/>
      <c r="N65" s="967"/>
      <c r="O65" s="967"/>
      <c r="P65" s="967"/>
      <c r="Q65" s="967"/>
      <c r="R65" s="967"/>
      <c r="S65" s="967"/>
      <c r="T65" s="967"/>
      <c r="U65" s="967"/>
      <c r="V65" s="967"/>
      <c r="W65" s="967"/>
      <c r="X65" s="967"/>
      <c r="Y65" s="967"/>
      <c r="Z65" s="967"/>
      <c r="AA65" s="967"/>
      <c r="AB65" s="967"/>
      <c r="AC65" s="967"/>
      <c r="AD65" s="967"/>
      <c r="AE65" s="967"/>
      <c r="AF65" s="967"/>
      <c r="AG65" s="967"/>
      <c r="AH65" s="967"/>
      <c r="AI65" s="967"/>
      <c r="AJ65" s="967"/>
      <c r="AK65" s="967"/>
      <c r="AL65" s="967"/>
      <c r="AM65" s="967"/>
      <c r="AN65" s="967"/>
      <c r="AO65" s="967"/>
      <c r="AP65" s="967"/>
      <c r="AQ65" s="967"/>
      <c r="AR65" s="967"/>
      <c r="AS65" s="967"/>
      <c r="AT65" s="967"/>
      <c r="AU65" s="967"/>
      <c r="AV65" s="967"/>
      <c r="AW65" s="967"/>
      <c r="AX65" s="967"/>
      <c r="AY65" s="967"/>
      <c r="AZ65" s="967"/>
      <c r="BA65" s="967"/>
      <c r="BB65" s="967"/>
      <c r="BC65" s="967"/>
      <c r="BD65" s="967"/>
      <c r="BE65" s="967"/>
      <c r="BF65" s="967"/>
      <c r="BG65" s="967"/>
      <c r="BH65" s="967"/>
      <c r="BI65" s="967"/>
      <c r="BJ65" s="967"/>
      <c r="BK65" s="967"/>
      <c r="BL65" s="967"/>
      <c r="BM65" s="967"/>
      <c r="BN65" s="967"/>
      <c r="BO65" s="967"/>
      <c r="BP65" s="967"/>
    </row>
    <row r="66" spans="3:68" ht="14.25">
      <c r="C66" s="967"/>
      <c r="D66" s="967"/>
      <c r="E66" s="967"/>
      <c r="F66" s="967"/>
      <c r="G66" s="967"/>
      <c r="H66" s="967"/>
      <c r="I66" s="967"/>
      <c r="J66" s="967"/>
      <c r="K66" s="967"/>
      <c r="L66" s="967"/>
      <c r="M66" s="967"/>
      <c r="N66" s="967"/>
      <c r="O66" s="967"/>
      <c r="P66" s="967"/>
      <c r="Q66" s="967"/>
      <c r="R66" s="967"/>
      <c r="S66" s="967"/>
      <c r="T66" s="967"/>
      <c r="U66" s="967"/>
      <c r="V66" s="967"/>
      <c r="W66" s="967"/>
      <c r="X66" s="967"/>
      <c r="Y66" s="967"/>
      <c r="Z66" s="967"/>
      <c r="AA66" s="967"/>
      <c r="AB66" s="967"/>
      <c r="AC66" s="967"/>
      <c r="AD66" s="967"/>
      <c r="AE66" s="967"/>
      <c r="AF66" s="967"/>
      <c r="AG66" s="967"/>
      <c r="AH66" s="967"/>
      <c r="AI66" s="967"/>
      <c r="AJ66" s="967"/>
      <c r="AK66" s="967"/>
      <c r="AL66" s="967"/>
      <c r="AM66" s="967"/>
      <c r="AN66" s="967"/>
      <c r="AO66" s="967"/>
      <c r="AP66" s="967"/>
      <c r="AQ66" s="967"/>
      <c r="AR66" s="967"/>
      <c r="AS66" s="967"/>
      <c r="AT66" s="967"/>
      <c r="AU66" s="967"/>
      <c r="AV66" s="967"/>
      <c r="AW66" s="967"/>
      <c r="AX66" s="967"/>
      <c r="AY66" s="967"/>
      <c r="AZ66" s="967"/>
      <c r="BA66" s="967"/>
      <c r="BB66" s="967"/>
      <c r="BC66" s="967"/>
      <c r="BD66" s="967"/>
      <c r="BE66" s="967"/>
      <c r="BF66" s="967"/>
      <c r="BG66" s="967"/>
      <c r="BH66" s="967"/>
      <c r="BI66" s="967"/>
      <c r="BJ66" s="967"/>
      <c r="BK66" s="967"/>
      <c r="BL66" s="967"/>
      <c r="BM66" s="967"/>
      <c r="BN66" s="967"/>
      <c r="BO66" s="967"/>
      <c r="BP66" s="967"/>
    </row>
    <row r="67" spans="3:68" ht="14.25">
      <c r="C67" s="967"/>
      <c r="D67" s="967"/>
      <c r="E67" s="967"/>
      <c r="F67" s="967"/>
      <c r="G67" s="967"/>
      <c r="H67" s="967"/>
      <c r="I67" s="967"/>
      <c r="J67" s="967"/>
      <c r="K67" s="967"/>
      <c r="L67" s="967"/>
      <c r="M67" s="967"/>
      <c r="N67" s="967"/>
      <c r="O67" s="967"/>
      <c r="P67" s="967"/>
      <c r="Q67" s="967"/>
      <c r="R67" s="967"/>
      <c r="S67" s="967"/>
      <c r="T67" s="967"/>
      <c r="U67" s="967"/>
      <c r="V67" s="967"/>
      <c r="W67" s="967"/>
      <c r="X67" s="967"/>
      <c r="Y67" s="967"/>
      <c r="Z67" s="967"/>
      <c r="AA67" s="967"/>
      <c r="AB67" s="967"/>
      <c r="AC67" s="967"/>
      <c r="AD67" s="967"/>
      <c r="AE67" s="967"/>
      <c r="AF67" s="967"/>
      <c r="AG67" s="967"/>
      <c r="AH67" s="967"/>
      <c r="AI67" s="967"/>
      <c r="AJ67" s="967"/>
      <c r="AK67" s="967"/>
      <c r="AL67" s="967"/>
      <c r="AM67" s="967"/>
      <c r="AN67" s="967"/>
      <c r="AO67" s="967"/>
      <c r="AP67" s="967"/>
      <c r="AQ67" s="967"/>
      <c r="AR67" s="967"/>
      <c r="AS67" s="967"/>
      <c r="AT67" s="967"/>
      <c r="AU67" s="967"/>
      <c r="AV67" s="967"/>
      <c r="AW67" s="967"/>
      <c r="AX67" s="967"/>
      <c r="AY67" s="967"/>
      <c r="AZ67" s="967"/>
      <c r="BA67" s="967"/>
      <c r="BB67" s="967"/>
      <c r="BC67" s="967"/>
      <c r="BD67" s="967"/>
      <c r="BE67" s="967"/>
      <c r="BF67" s="967"/>
      <c r="BG67" s="967"/>
      <c r="BH67" s="967"/>
      <c r="BI67" s="967"/>
      <c r="BJ67" s="967"/>
      <c r="BK67" s="967"/>
      <c r="BL67" s="967"/>
      <c r="BM67" s="967"/>
      <c r="BN67" s="967"/>
      <c r="BO67" s="967"/>
      <c r="BP67" s="967"/>
    </row>
    <row r="68" spans="3:68" ht="14.25">
      <c r="C68" s="967"/>
      <c r="D68" s="967"/>
      <c r="E68" s="967"/>
      <c r="F68" s="967"/>
      <c r="G68" s="967"/>
      <c r="H68" s="967"/>
      <c r="I68" s="967"/>
      <c r="J68" s="967"/>
      <c r="K68" s="967"/>
      <c r="L68" s="967"/>
      <c r="M68" s="967"/>
      <c r="N68" s="967"/>
      <c r="O68" s="967"/>
      <c r="P68" s="967"/>
      <c r="Q68" s="967"/>
      <c r="R68" s="967"/>
      <c r="S68" s="967"/>
      <c r="T68" s="967"/>
      <c r="U68" s="967"/>
      <c r="V68" s="967"/>
      <c r="W68" s="967"/>
      <c r="X68" s="967"/>
      <c r="Y68" s="967"/>
      <c r="Z68" s="967"/>
      <c r="AA68" s="967"/>
      <c r="AB68" s="967"/>
      <c r="AC68" s="967"/>
      <c r="AD68" s="967"/>
      <c r="AE68" s="967"/>
      <c r="AF68" s="967"/>
      <c r="AG68" s="967"/>
      <c r="AH68" s="967"/>
      <c r="AI68" s="967"/>
      <c r="AJ68" s="967"/>
      <c r="AK68" s="967"/>
      <c r="AL68" s="967"/>
      <c r="AM68" s="967"/>
      <c r="AN68" s="967"/>
      <c r="AO68" s="967"/>
      <c r="AP68" s="967"/>
      <c r="AQ68" s="967"/>
      <c r="AR68" s="967"/>
      <c r="AS68" s="967"/>
      <c r="AT68" s="967"/>
      <c r="AU68" s="967"/>
      <c r="AV68" s="967"/>
      <c r="AW68" s="967"/>
      <c r="AX68" s="967"/>
      <c r="AY68" s="967"/>
      <c r="AZ68" s="967"/>
      <c r="BA68" s="967"/>
      <c r="BB68" s="967"/>
      <c r="BC68" s="967"/>
      <c r="BD68" s="967"/>
      <c r="BE68" s="967"/>
      <c r="BF68" s="967"/>
      <c r="BG68" s="967"/>
      <c r="BH68" s="967"/>
      <c r="BI68" s="967"/>
      <c r="BJ68" s="967"/>
      <c r="BK68" s="967"/>
      <c r="BL68" s="967"/>
      <c r="BM68" s="967"/>
      <c r="BN68" s="967"/>
      <c r="BO68" s="967"/>
      <c r="BP68" s="967"/>
    </row>
    <row r="69" spans="3:68" ht="14.25">
      <c r="C69" s="967"/>
      <c r="D69" s="967"/>
      <c r="E69" s="967"/>
      <c r="F69" s="967"/>
      <c r="G69" s="967"/>
      <c r="H69" s="967"/>
      <c r="I69" s="967"/>
      <c r="J69" s="967"/>
      <c r="K69" s="967"/>
      <c r="L69" s="967"/>
      <c r="M69" s="967"/>
      <c r="N69" s="967"/>
      <c r="O69" s="967"/>
      <c r="P69" s="967"/>
      <c r="Q69" s="967"/>
      <c r="R69" s="967"/>
      <c r="S69" s="967"/>
      <c r="T69" s="967"/>
      <c r="U69" s="967"/>
      <c r="V69" s="967"/>
      <c r="W69" s="967"/>
      <c r="X69" s="967"/>
      <c r="Y69" s="967"/>
      <c r="Z69" s="967"/>
      <c r="AA69" s="967"/>
      <c r="AB69" s="967"/>
      <c r="AC69" s="967"/>
      <c r="AD69" s="967"/>
      <c r="AE69" s="967"/>
      <c r="AF69" s="967"/>
      <c r="AG69" s="967"/>
      <c r="AH69" s="967"/>
      <c r="AI69" s="967"/>
      <c r="AJ69" s="967"/>
      <c r="AK69" s="967"/>
      <c r="AL69" s="967"/>
      <c r="AM69" s="967"/>
      <c r="AN69" s="967"/>
      <c r="AO69" s="967"/>
      <c r="AP69" s="967"/>
      <c r="AQ69" s="967"/>
      <c r="AR69" s="967"/>
      <c r="AS69" s="967"/>
      <c r="AT69" s="967"/>
      <c r="AU69" s="967"/>
      <c r="AV69" s="967"/>
      <c r="AW69" s="967"/>
      <c r="AX69" s="967"/>
      <c r="AY69" s="967"/>
      <c r="AZ69" s="967"/>
      <c r="BA69" s="967"/>
      <c r="BB69" s="967"/>
      <c r="BC69" s="967"/>
      <c r="BD69" s="967"/>
      <c r="BE69" s="967"/>
      <c r="BF69" s="967"/>
      <c r="BG69" s="967"/>
      <c r="BH69" s="967"/>
      <c r="BI69" s="967"/>
      <c r="BJ69" s="967"/>
      <c r="BK69" s="967"/>
      <c r="BL69" s="967"/>
      <c r="BM69" s="967"/>
      <c r="BN69" s="967"/>
      <c r="BO69" s="967"/>
      <c r="BP69" s="967"/>
    </row>
    <row r="70" spans="3:68" ht="14.25">
      <c r="C70" s="967"/>
      <c r="D70" s="967"/>
      <c r="E70" s="967"/>
      <c r="F70" s="967"/>
      <c r="G70" s="967"/>
      <c r="H70" s="967"/>
      <c r="I70" s="967"/>
      <c r="J70" s="967"/>
      <c r="K70" s="967"/>
      <c r="L70" s="967"/>
      <c r="M70" s="967"/>
      <c r="N70" s="967"/>
      <c r="O70" s="967"/>
      <c r="P70" s="967"/>
      <c r="Q70" s="967"/>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7"/>
      <c r="AY70" s="967"/>
      <c r="AZ70" s="967"/>
      <c r="BA70" s="967"/>
      <c r="BB70" s="967"/>
      <c r="BC70" s="967"/>
      <c r="BD70" s="967"/>
      <c r="BE70" s="967"/>
      <c r="BF70" s="967"/>
      <c r="BG70" s="967"/>
      <c r="BH70" s="967"/>
      <c r="BI70" s="967"/>
      <c r="BJ70" s="967"/>
      <c r="BK70" s="967"/>
      <c r="BL70" s="967"/>
      <c r="BM70" s="967"/>
      <c r="BN70" s="967"/>
      <c r="BO70" s="967"/>
      <c r="BP70" s="967"/>
    </row>
    <row r="71" spans="3:68" ht="14.25">
      <c r="C71" s="967"/>
      <c r="D71" s="967"/>
      <c r="E71" s="967"/>
      <c r="F71" s="967"/>
      <c r="G71" s="967"/>
      <c r="H71" s="967"/>
      <c r="I71" s="967"/>
      <c r="J71" s="967"/>
      <c r="K71" s="967"/>
      <c r="L71" s="967"/>
      <c r="M71" s="967"/>
      <c r="N71" s="967"/>
      <c r="O71" s="967"/>
      <c r="P71" s="967"/>
      <c r="Q71" s="967"/>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7"/>
      <c r="BA71" s="967"/>
      <c r="BB71" s="967"/>
      <c r="BC71" s="967"/>
      <c r="BD71" s="967"/>
      <c r="BE71" s="967"/>
      <c r="BF71" s="967"/>
      <c r="BG71" s="967"/>
      <c r="BH71" s="967"/>
      <c r="BI71" s="967"/>
      <c r="BJ71" s="967"/>
      <c r="BK71" s="967"/>
      <c r="BL71" s="967"/>
      <c r="BM71" s="967"/>
      <c r="BN71" s="967"/>
      <c r="BO71" s="967"/>
      <c r="BP71" s="967"/>
    </row>
    <row r="72" spans="3:68" ht="14.25">
      <c r="C72" s="967"/>
      <c r="D72" s="967"/>
      <c r="E72" s="967"/>
      <c r="F72" s="967"/>
      <c r="G72" s="967"/>
      <c r="H72" s="967"/>
      <c r="I72" s="967"/>
      <c r="J72" s="967"/>
      <c r="K72" s="967"/>
      <c r="L72" s="967"/>
      <c r="M72" s="967"/>
      <c r="N72" s="967"/>
      <c r="O72" s="967"/>
      <c r="P72" s="967"/>
      <c r="Q72" s="967"/>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7"/>
      <c r="BA72" s="967"/>
      <c r="BB72" s="967"/>
      <c r="BC72" s="967"/>
      <c r="BD72" s="967"/>
      <c r="BE72" s="967"/>
      <c r="BF72" s="967"/>
      <c r="BG72" s="967"/>
      <c r="BH72" s="967"/>
      <c r="BI72" s="967"/>
      <c r="BJ72" s="967"/>
      <c r="BK72" s="967"/>
      <c r="BL72" s="967"/>
      <c r="BM72" s="967"/>
      <c r="BN72" s="967"/>
      <c r="BO72" s="967"/>
      <c r="BP72" s="967"/>
    </row>
    <row r="73" spans="3:68" ht="14.25">
      <c r="C73" s="967"/>
      <c r="D73" s="967"/>
      <c r="E73" s="967"/>
      <c r="F73" s="967"/>
      <c r="G73" s="967"/>
      <c r="H73" s="967"/>
      <c r="I73" s="967"/>
      <c r="J73" s="967"/>
      <c r="K73" s="967"/>
      <c r="L73" s="967"/>
      <c r="M73" s="967"/>
      <c r="N73" s="967"/>
      <c r="O73" s="967"/>
      <c r="P73" s="967"/>
      <c r="Q73" s="967"/>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7"/>
      <c r="BA73" s="967"/>
      <c r="BB73" s="967"/>
      <c r="BC73" s="967"/>
      <c r="BD73" s="967"/>
      <c r="BE73" s="967"/>
      <c r="BF73" s="967"/>
      <c r="BG73" s="967"/>
      <c r="BH73" s="967"/>
      <c r="BI73" s="967"/>
      <c r="BJ73" s="967"/>
      <c r="BK73" s="967"/>
      <c r="BL73" s="967"/>
      <c r="BM73" s="967"/>
      <c r="BN73" s="967"/>
      <c r="BO73" s="967"/>
      <c r="BP73" s="967"/>
    </row>
    <row r="74" spans="3:68" ht="14.25">
      <c r="C74" s="967"/>
      <c r="D74" s="967"/>
      <c r="E74" s="967"/>
      <c r="F74" s="967"/>
      <c r="G74" s="967"/>
      <c r="H74" s="967"/>
      <c r="I74" s="967"/>
      <c r="J74" s="967"/>
      <c r="K74" s="967"/>
      <c r="L74" s="967"/>
      <c r="M74" s="967"/>
      <c r="N74" s="967"/>
      <c r="O74" s="967"/>
      <c r="P74" s="967"/>
      <c r="Q74" s="967"/>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7"/>
      <c r="BA74" s="967"/>
      <c r="BB74" s="967"/>
      <c r="BC74" s="967"/>
      <c r="BD74" s="967"/>
      <c r="BE74" s="967"/>
      <c r="BF74" s="967"/>
      <c r="BG74" s="967"/>
      <c r="BH74" s="967"/>
      <c r="BI74" s="967"/>
      <c r="BJ74" s="967"/>
      <c r="BK74" s="967"/>
      <c r="BL74" s="967"/>
      <c r="BM74" s="967"/>
      <c r="BN74" s="967"/>
      <c r="BO74" s="967"/>
      <c r="BP74" s="967"/>
    </row>
    <row r="75" spans="3:68" ht="14.25">
      <c r="C75" s="967"/>
      <c r="D75" s="967"/>
      <c r="E75" s="967"/>
      <c r="F75" s="967"/>
      <c r="G75" s="967"/>
      <c r="H75" s="967"/>
      <c r="I75" s="967"/>
      <c r="J75" s="967"/>
      <c r="K75" s="967"/>
      <c r="L75" s="967"/>
      <c r="M75" s="967"/>
      <c r="N75" s="967"/>
      <c r="O75" s="967"/>
      <c r="P75" s="967"/>
      <c r="Q75" s="967"/>
      <c r="R75" s="967"/>
      <c r="S75" s="967"/>
      <c r="T75" s="967"/>
      <c r="U75" s="967"/>
      <c r="V75" s="967"/>
      <c r="W75" s="967"/>
      <c r="X75" s="967"/>
      <c r="Y75" s="967"/>
      <c r="Z75" s="967"/>
      <c r="AA75" s="967"/>
      <c r="AB75" s="967"/>
      <c r="AC75" s="967"/>
      <c r="AD75" s="967"/>
      <c r="AE75" s="967"/>
      <c r="AF75" s="967"/>
      <c r="AG75" s="967"/>
      <c r="AH75" s="967"/>
      <c r="AI75" s="967"/>
      <c r="AJ75" s="967"/>
      <c r="AK75" s="967"/>
      <c r="AL75" s="967"/>
      <c r="AM75" s="967"/>
      <c r="AN75" s="967"/>
      <c r="AO75" s="967"/>
      <c r="AP75" s="967"/>
      <c r="AQ75" s="967"/>
      <c r="AR75" s="967"/>
      <c r="AS75" s="967"/>
      <c r="AT75" s="967"/>
      <c r="AU75" s="967"/>
      <c r="AV75" s="967"/>
      <c r="AW75" s="967"/>
      <c r="AX75" s="967"/>
      <c r="AY75" s="967"/>
      <c r="AZ75" s="967"/>
      <c r="BA75" s="967"/>
      <c r="BB75" s="967"/>
      <c r="BC75" s="967"/>
      <c r="BD75" s="967"/>
      <c r="BE75" s="967"/>
      <c r="BF75" s="967"/>
      <c r="BG75" s="967"/>
      <c r="BH75" s="967"/>
      <c r="BI75" s="967"/>
      <c r="BJ75" s="967"/>
      <c r="BK75" s="967"/>
      <c r="BL75" s="967"/>
      <c r="BM75" s="967"/>
      <c r="BN75" s="967"/>
      <c r="BO75" s="967"/>
      <c r="BP75" s="967"/>
    </row>
    <row r="76" spans="3:68" ht="14.25">
      <c r="C76" s="967"/>
      <c r="D76" s="967"/>
      <c r="E76" s="967"/>
      <c r="F76" s="967"/>
      <c r="G76" s="967"/>
      <c r="H76" s="967"/>
      <c r="I76" s="967"/>
      <c r="J76" s="967"/>
      <c r="K76" s="967"/>
      <c r="L76" s="967"/>
      <c r="M76" s="967"/>
      <c r="N76" s="967"/>
      <c r="O76" s="967"/>
      <c r="P76" s="967"/>
      <c r="Q76" s="967"/>
      <c r="R76" s="967"/>
      <c r="S76" s="967"/>
      <c r="T76" s="967"/>
      <c r="U76" s="967"/>
      <c r="V76" s="967"/>
      <c r="W76" s="967"/>
      <c r="X76" s="967"/>
      <c r="Y76" s="967"/>
      <c r="Z76" s="967"/>
      <c r="AA76" s="967"/>
      <c r="AB76" s="967"/>
      <c r="AC76" s="967"/>
      <c r="AD76" s="967"/>
      <c r="AE76" s="967"/>
      <c r="AF76" s="967"/>
      <c r="AG76" s="967"/>
      <c r="AH76" s="967"/>
      <c r="AI76" s="967"/>
      <c r="AJ76" s="967"/>
      <c r="AK76" s="967"/>
      <c r="AL76" s="967"/>
      <c r="AM76" s="967"/>
      <c r="AN76" s="967"/>
      <c r="AO76" s="967"/>
      <c r="AP76" s="967"/>
      <c r="AQ76" s="967"/>
      <c r="AR76" s="967"/>
      <c r="AS76" s="967"/>
      <c r="AT76" s="967"/>
      <c r="AU76" s="967"/>
      <c r="AV76" s="967"/>
      <c r="AW76" s="967"/>
      <c r="AX76" s="967"/>
      <c r="AY76" s="967"/>
      <c r="AZ76" s="967"/>
      <c r="BA76" s="967"/>
      <c r="BB76" s="967"/>
      <c r="BC76" s="967"/>
      <c r="BD76" s="967"/>
      <c r="BE76" s="967"/>
      <c r="BF76" s="967"/>
      <c r="BG76" s="967"/>
      <c r="BH76" s="967"/>
      <c r="BI76" s="967"/>
      <c r="BJ76" s="967"/>
      <c r="BK76" s="967"/>
      <c r="BL76" s="967"/>
      <c r="BM76" s="967"/>
      <c r="BN76" s="967"/>
      <c r="BO76" s="967"/>
      <c r="BP76" s="967"/>
    </row>
    <row r="77" spans="3:68" ht="14.25">
      <c r="C77" s="967"/>
      <c r="D77" s="967"/>
      <c r="E77" s="967"/>
      <c r="F77" s="967"/>
      <c r="G77" s="967"/>
      <c r="H77" s="967"/>
      <c r="I77" s="967"/>
      <c r="J77" s="967"/>
      <c r="K77" s="967"/>
      <c r="L77" s="967"/>
      <c r="M77" s="967"/>
      <c r="N77" s="967"/>
      <c r="O77" s="967"/>
      <c r="P77" s="967"/>
      <c r="Q77" s="967"/>
      <c r="R77" s="967"/>
      <c r="S77" s="967"/>
      <c r="T77" s="967"/>
      <c r="U77" s="967"/>
      <c r="V77" s="967"/>
      <c r="W77" s="967"/>
      <c r="X77" s="967"/>
      <c r="Y77" s="967"/>
      <c r="Z77" s="967"/>
      <c r="AA77" s="967"/>
      <c r="AB77" s="967"/>
      <c r="AC77" s="967"/>
      <c r="AD77" s="967"/>
      <c r="AE77" s="967"/>
      <c r="AF77" s="967"/>
      <c r="AG77" s="967"/>
      <c r="AH77" s="967"/>
      <c r="AI77" s="967"/>
      <c r="AJ77" s="967"/>
      <c r="AK77" s="967"/>
      <c r="AL77" s="967"/>
      <c r="AM77" s="967"/>
      <c r="AN77" s="967"/>
      <c r="AO77" s="967"/>
      <c r="AP77" s="967"/>
      <c r="AQ77" s="967"/>
      <c r="AR77" s="967"/>
      <c r="AS77" s="967"/>
      <c r="AT77" s="967"/>
      <c r="AU77" s="967"/>
      <c r="AV77" s="967"/>
      <c r="AW77" s="967"/>
      <c r="AX77" s="967"/>
      <c r="AY77" s="967"/>
      <c r="AZ77" s="967"/>
      <c r="BA77" s="967"/>
      <c r="BB77" s="967"/>
      <c r="BC77" s="967"/>
      <c r="BD77" s="967"/>
      <c r="BE77" s="967"/>
      <c r="BF77" s="967"/>
      <c r="BG77" s="967"/>
      <c r="BH77" s="967"/>
      <c r="BI77" s="967"/>
      <c r="BJ77" s="967"/>
      <c r="BK77" s="967"/>
      <c r="BL77" s="967"/>
      <c r="BM77" s="967"/>
      <c r="BN77" s="967"/>
      <c r="BO77" s="967"/>
      <c r="BP77" s="967"/>
    </row>
    <row r="78" spans="3:68" ht="14.25">
      <c r="C78" s="967"/>
      <c r="D78" s="967"/>
      <c r="E78" s="967"/>
      <c r="F78" s="967"/>
      <c r="G78" s="967"/>
      <c r="H78" s="967"/>
      <c r="I78" s="967"/>
      <c r="J78" s="967"/>
      <c r="K78" s="967"/>
      <c r="L78" s="967"/>
      <c r="M78" s="967"/>
      <c r="N78" s="967"/>
      <c r="O78" s="967"/>
      <c r="P78" s="967"/>
      <c r="Q78" s="967"/>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7"/>
      <c r="BA78" s="967"/>
      <c r="BB78" s="967"/>
      <c r="BC78" s="967"/>
      <c r="BD78" s="967"/>
      <c r="BE78" s="967"/>
      <c r="BF78" s="967"/>
      <c r="BG78" s="967"/>
      <c r="BH78" s="967"/>
      <c r="BI78" s="967"/>
      <c r="BJ78" s="967"/>
      <c r="BK78" s="967"/>
      <c r="BL78" s="967"/>
      <c r="BM78" s="967"/>
      <c r="BN78" s="967"/>
      <c r="BO78" s="967"/>
      <c r="BP78" s="967"/>
    </row>
    <row r="79" spans="3:68" ht="14.25">
      <c r="C79" s="967"/>
      <c r="D79" s="967"/>
      <c r="E79" s="967"/>
      <c r="F79" s="967"/>
      <c r="G79" s="967"/>
      <c r="H79" s="967"/>
      <c r="I79" s="967"/>
      <c r="J79" s="967"/>
      <c r="K79" s="967"/>
      <c r="L79" s="967"/>
      <c r="M79" s="967"/>
      <c r="N79" s="967"/>
      <c r="O79" s="967"/>
      <c r="P79" s="967"/>
      <c r="Q79" s="967"/>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7"/>
      <c r="BA79" s="967"/>
      <c r="BB79" s="967"/>
      <c r="BC79" s="967"/>
      <c r="BD79" s="967"/>
      <c r="BE79" s="967"/>
      <c r="BF79" s="967"/>
      <c r="BG79" s="967"/>
      <c r="BH79" s="967"/>
      <c r="BI79" s="967"/>
      <c r="BJ79" s="967"/>
      <c r="BK79" s="967"/>
      <c r="BL79" s="967"/>
      <c r="BM79" s="967"/>
      <c r="BN79" s="967"/>
      <c r="BO79" s="967"/>
      <c r="BP79" s="967"/>
    </row>
    <row r="80" spans="3:68" ht="14.25">
      <c r="C80" s="967"/>
      <c r="D80" s="967"/>
      <c r="E80" s="967"/>
      <c r="F80" s="967"/>
      <c r="G80" s="967"/>
      <c r="H80" s="967"/>
      <c r="I80" s="967"/>
      <c r="J80" s="967"/>
      <c r="K80" s="967"/>
      <c r="L80" s="967"/>
      <c r="M80" s="967"/>
      <c r="N80" s="967"/>
      <c r="O80" s="967"/>
      <c r="P80" s="967"/>
      <c r="Q80" s="967"/>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7"/>
      <c r="BA80" s="967"/>
      <c r="BB80" s="967"/>
      <c r="BC80" s="967"/>
      <c r="BD80" s="967"/>
      <c r="BE80" s="967"/>
      <c r="BF80" s="967"/>
      <c r="BG80" s="967"/>
      <c r="BH80" s="967"/>
      <c r="BI80" s="967"/>
      <c r="BJ80" s="967"/>
      <c r="BK80" s="967"/>
      <c r="BL80" s="967"/>
      <c r="BM80" s="967"/>
      <c r="BN80" s="967"/>
      <c r="BO80" s="967"/>
      <c r="BP80" s="967"/>
    </row>
    <row r="81" spans="3:68" ht="14.25">
      <c r="C81" s="967"/>
      <c r="D81" s="967"/>
      <c r="E81" s="967"/>
      <c r="F81" s="967"/>
      <c r="G81" s="967"/>
      <c r="H81" s="967"/>
      <c r="I81" s="967"/>
      <c r="J81" s="967"/>
      <c r="K81" s="967"/>
      <c r="L81" s="967"/>
      <c r="M81" s="967"/>
      <c r="N81" s="967"/>
      <c r="O81" s="967"/>
      <c r="P81" s="967"/>
      <c r="Q81" s="967"/>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7"/>
      <c r="BA81" s="967"/>
      <c r="BB81" s="967"/>
      <c r="BC81" s="967"/>
      <c r="BD81" s="967"/>
      <c r="BE81" s="967"/>
      <c r="BF81" s="967"/>
      <c r="BG81" s="967"/>
      <c r="BH81" s="967"/>
      <c r="BI81" s="967"/>
      <c r="BJ81" s="967"/>
      <c r="BK81" s="967"/>
      <c r="BL81" s="967"/>
      <c r="BM81" s="967"/>
      <c r="BN81" s="967"/>
      <c r="BO81" s="967"/>
      <c r="BP81" s="967"/>
    </row>
    <row r="82" spans="3:68" ht="14.25">
      <c r="C82" s="967"/>
      <c r="D82" s="967"/>
      <c r="E82" s="967"/>
      <c r="F82" s="967"/>
      <c r="G82" s="967"/>
      <c r="H82" s="967"/>
      <c r="I82" s="967"/>
      <c r="J82" s="967"/>
      <c r="K82" s="967"/>
      <c r="L82" s="967"/>
      <c r="M82" s="967"/>
      <c r="N82" s="967"/>
      <c r="O82" s="967"/>
      <c r="P82" s="967"/>
      <c r="Q82" s="967"/>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7"/>
      <c r="BA82" s="967"/>
      <c r="BB82" s="967"/>
      <c r="BC82" s="967"/>
      <c r="BD82" s="967"/>
      <c r="BE82" s="967"/>
      <c r="BF82" s="967"/>
      <c r="BG82" s="967"/>
      <c r="BH82" s="967"/>
      <c r="BI82" s="967"/>
      <c r="BJ82" s="967"/>
      <c r="BK82" s="967"/>
      <c r="BL82" s="967"/>
      <c r="BM82" s="967"/>
      <c r="BN82" s="967"/>
      <c r="BO82" s="967"/>
      <c r="BP82" s="967"/>
    </row>
    <row r="83" spans="3:68" ht="14.25">
      <c r="C83" s="967"/>
      <c r="D83" s="967"/>
      <c r="E83" s="967"/>
      <c r="F83" s="967"/>
      <c r="G83" s="967"/>
      <c r="H83" s="967"/>
      <c r="I83" s="967"/>
      <c r="J83" s="967"/>
      <c r="K83" s="967"/>
      <c r="L83" s="967"/>
      <c r="M83" s="967"/>
      <c r="N83" s="967"/>
      <c r="O83" s="967"/>
      <c r="P83" s="967"/>
      <c r="Q83" s="967"/>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7"/>
      <c r="BA83" s="967"/>
      <c r="BB83" s="967"/>
      <c r="BC83" s="967"/>
      <c r="BD83" s="967"/>
      <c r="BE83" s="967"/>
      <c r="BF83" s="967"/>
      <c r="BG83" s="967"/>
      <c r="BH83" s="967"/>
      <c r="BI83" s="967"/>
      <c r="BJ83" s="967"/>
      <c r="BK83" s="967"/>
      <c r="BL83" s="967"/>
      <c r="BM83" s="967"/>
      <c r="BN83" s="967"/>
      <c r="BO83" s="967"/>
      <c r="BP83" s="967"/>
    </row>
    <row r="84" spans="3:68" ht="14.25">
      <c r="C84" s="967"/>
      <c r="D84" s="967"/>
      <c r="E84" s="967"/>
      <c r="F84" s="967"/>
      <c r="G84" s="967"/>
      <c r="H84" s="967"/>
      <c r="I84" s="967"/>
      <c r="J84" s="967"/>
      <c r="K84" s="967"/>
      <c r="L84" s="967"/>
      <c r="M84" s="967"/>
      <c r="N84" s="967"/>
      <c r="O84" s="967"/>
      <c r="P84" s="967"/>
      <c r="Q84" s="967"/>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7"/>
      <c r="BA84" s="967"/>
      <c r="BB84" s="967"/>
      <c r="BC84" s="967"/>
      <c r="BD84" s="967"/>
      <c r="BE84" s="967"/>
      <c r="BF84" s="967"/>
      <c r="BG84" s="967"/>
      <c r="BH84" s="967"/>
      <c r="BI84" s="967"/>
      <c r="BJ84" s="967"/>
      <c r="BK84" s="967"/>
      <c r="BL84" s="967"/>
      <c r="BM84" s="967"/>
      <c r="BN84" s="967"/>
      <c r="BO84" s="967"/>
      <c r="BP84" s="967"/>
    </row>
    <row r="85" spans="3:68" ht="14.25">
      <c r="C85" s="967"/>
      <c r="D85" s="967"/>
      <c r="E85" s="967"/>
      <c r="F85" s="967"/>
      <c r="G85" s="967"/>
      <c r="H85" s="967"/>
      <c r="I85" s="967"/>
      <c r="J85" s="967"/>
      <c r="K85" s="967"/>
      <c r="L85" s="967"/>
      <c r="M85" s="967"/>
      <c r="N85" s="967"/>
      <c r="O85" s="967"/>
      <c r="P85" s="967"/>
      <c r="Q85" s="967"/>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7"/>
      <c r="BA85" s="967"/>
      <c r="BB85" s="967"/>
      <c r="BC85" s="967"/>
      <c r="BD85" s="967"/>
      <c r="BE85" s="967"/>
      <c r="BF85" s="967"/>
      <c r="BG85" s="967"/>
      <c r="BH85" s="967"/>
      <c r="BI85" s="967"/>
      <c r="BJ85" s="967"/>
      <c r="BK85" s="967"/>
      <c r="BL85" s="967"/>
      <c r="BM85" s="967"/>
      <c r="BN85" s="967"/>
      <c r="BO85" s="967"/>
      <c r="BP85" s="967"/>
    </row>
    <row r="86" spans="3:68" ht="14.25">
      <c r="C86" s="967"/>
      <c r="D86" s="967"/>
      <c r="E86" s="967"/>
      <c r="F86" s="967"/>
      <c r="G86" s="967"/>
      <c r="H86" s="967"/>
      <c r="I86" s="967"/>
      <c r="J86" s="967"/>
      <c r="K86" s="967"/>
      <c r="L86" s="967"/>
      <c r="M86" s="967"/>
      <c r="N86" s="967"/>
      <c r="O86" s="967"/>
      <c r="P86" s="967"/>
      <c r="Q86" s="967"/>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7"/>
      <c r="BA86" s="967"/>
      <c r="BB86" s="967"/>
      <c r="BC86" s="967"/>
      <c r="BD86" s="967"/>
      <c r="BE86" s="967"/>
      <c r="BF86" s="967"/>
      <c r="BG86" s="967"/>
      <c r="BH86" s="967"/>
      <c r="BI86" s="967"/>
      <c r="BJ86" s="967"/>
      <c r="BK86" s="967"/>
      <c r="BL86" s="967"/>
      <c r="BM86" s="967"/>
      <c r="BN86" s="967"/>
      <c r="BO86" s="967"/>
      <c r="BP86" s="967"/>
    </row>
    <row r="87" spans="3:68" ht="14.25">
      <c r="C87" s="967"/>
      <c r="D87" s="967"/>
      <c r="E87" s="967"/>
      <c r="F87" s="967"/>
      <c r="G87" s="967"/>
      <c r="H87" s="967"/>
      <c r="I87" s="967"/>
      <c r="J87" s="967"/>
      <c r="K87" s="967"/>
      <c r="L87" s="967"/>
      <c r="M87" s="967"/>
      <c r="N87" s="967"/>
      <c r="O87" s="967"/>
      <c r="P87" s="967"/>
      <c r="Q87" s="967"/>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7"/>
      <c r="BA87" s="967"/>
      <c r="BB87" s="967"/>
      <c r="BC87" s="967"/>
      <c r="BD87" s="967"/>
      <c r="BE87" s="967"/>
      <c r="BF87" s="967"/>
      <c r="BG87" s="967"/>
      <c r="BH87" s="967"/>
      <c r="BI87" s="967"/>
      <c r="BJ87" s="967"/>
      <c r="BK87" s="967"/>
      <c r="BL87" s="967"/>
      <c r="BM87" s="967"/>
      <c r="BN87" s="967"/>
      <c r="BO87" s="967"/>
      <c r="BP87" s="967"/>
    </row>
    <row r="88" spans="3:68" ht="14.25">
      <c r="C88" s="967"/>
      <c r="D88" s="967"/>
      <c r="E88" s="967"/>
      <c r="F88" s="967"/>
      <c r="G88" s="967"/>
      <c r="H88" s="967"/>
      <c r="I88" s="967"/>
      <c r="J88" s="967"/>
      <c r="K88" s="967"/>
      <c r="L88" s="967"/>
      <c r="M88" s="967"/>
      <c r="N88" s="967"/>
      <c r="O88" s="967"/>
      <c r="P88" s="967"/>
      <c r="Q88" s="967"/>
      <c r="R88" s="967"/>
      <c r="S88" s="967"/>
      <c r="T88" s="967"/>
      <c r="U88" s="967"/>
      <c r="V88" s="967"/>
      <c r="W88" s="967"/>
      <c r="X88" s="967"/>
      <c r="Y88" s="967"/>
      <c r="Z88" s="967"/>
      <c r="AA88" s="967"/>
      <c r="AB88" s="967"/>
      <c r="AC88" s="967"/>
      <c r="AD88" s="967"/>
      <c r="AE88" s="967"/>
      <c r="AF88" s="967"/>
      <c r="AG88" s="967"/>
      <c r="AH88" s="967"/>
      <c r="AI88" s="967"/>
      <c r="AJ88" s="967"/>
      <c r="AK88" s="967"/>
      <c r="AL88" s="967"/>
      <c r="AM88" s="967"/>
      <c r="AN88" s="967"/>
      <c r="AO88" s="967"/>
      <c r="AP88" s="967"/>
      <c r="AQ88" s="967"/>
      <c r="AR88" s="967"/>
      <c r="AS88" s="967"/>
      <c r="AT88" s="967"/>
      <c r="AU88" s="967"/>
      <c r="AV88" s="967"/>
      <c r="AW88" s="967"/>
      <c r="AX88" s="967"/>
      <c r="AY88" s="967"/>
      <c r="AZ88" s="967"/>
      <c r="BA88" s="967"/>
      <c r="BB88" s="967"/>
      <c r="BC88" s="967"/>
      <c r="BD88" s="967"/>
      <c r="BE88" s="967"/>
      <c r="BF88" s="967"/>
      <c r="BG88" s="967"/>
      <c r="BH88" s="967"/>
      <c r="BI88" s="967"/>
      <c r="BJ88" s="967"/>
      <c r="BK88" s="967"/>
      <c r="BL88" s="967"/>
      <c r="BM88" s="967"/>
      <c r="BN88" s="967"/>
      <c r="BO88" s="967"/>
      <c r="BP88" s="967"/>
    </row>
    <row r="89" spans="3:68" ht="14.25">
      <c r="C89" s="967"/>
      <c r="D89" s="967"/>
      <c r="E89" s="967"/>
      <c r="F89" s="967"/>
      <c r="G89" s="967"/>
      <c r="H89" s="967"/>
      <c r="I89" s="967"/>
      <c r="J89" s="967"/>
      <c r="K89" s="967"/>
      <c r="L89" s="967"/>
      <c r="M89" s="967"/>
      <c r="N89" s="967"/>
      <c r="O89" s="967"/>
      <c r="P89" s="967"/>
      <c r="Q89" s="967"/>
      <c r="R89" s="967"/>
      <c r="S89" s="967"/>
      <c r="T89" s="967"/>
      <c r="U89" s="967"/>
      <c r="V89" s="967"/>
      <c r="W89" s="967"/>
      <c r="X89" s="967"/>
      <c r="Y89" s="967"/>
      <c r="Z89" s="967"/>
      <c r="AA89" s="967"/>
      <c r="AB89" s="967"/>
      <c r="AC89" s="967"/>
      <c r="AD89" s="967"/>
      <c r="AE89" s="967"/>
      <c r="AF89" s="967"/>
      <c r="AG89" s="967"/>
      <c r="AH89" s="967"/>
      <c r="AI89" s="967"/>
      <c r="AJ89" s="967"/>
      <c r="AK89" s="967"/>
      <c r="AL89" s="967"/>
      <c r="AM89" s="967"/>
      <c r="AN89" s="967"/>
      <c r="AO89" s="967"/>
      <c r="AP89" s="967"/>
      <c r="AQ89" s="967"/>
      <c r="AR89" s="967"/>
      <c r="AS89" s="967"/>
      <c r="AT89" s="967"/>
      <c r="AU89" s="967"/>
      <c r="AV89" s="967"/>
      <c r="AW89" s="967"/>
      <c r="AX89" s="967"/>
      <c r="AY89" s="967"/>
      <c r="AZ89" s="967"/>
      <c r="BA89" s="967"/>
      <c r="BB89" s="967"/>
      <c r="BC89" s="967"/>
      <c r="BD89" s="967"/>
      <c r="BE89" s="967"/>
      <c r="BF89" s="967"/>
      <c r="BG89" s="967"/>
      <c r="BH89" s="967"/>
      <c r="BI89" s="967"/>
      <c r="BJ89" s="967"/>
      <c r="BK89" s="967"/>
      <c r="BL89" s="967"/>
      <c r="BM89" s="967"/>
      <c r="BN89" s="967"/>
      <c r="BO89" s="967"/>
      <c r="BP89" s="967"/>
    </row>
    <row r="90" spans="3:68" ht="14.25">
      <c r="C90" s="967"/>
      <c r="D90" s="967"/>
      <c r="E90" s="967"/>
      <c r="F90" s="967"/>
      <c r="G90" s="967"/>
      <c r="H90" s="967"/>
      <c r="I90" s="967"/>
      <c r="J90" s="967"/>
      <c r="K90" s="967"/>
      <c r="L90" s="967"/>
      <c r="M90" s="967"/>
      <c r="N90" s="967"/>
      <c r="O90" s="967"/>
      <c r="P90" s="967"/>
      <c r="Q90" s="967"/>
      <c r="R90" s="967"/>
      <c r="S90" s="967"/>
      <c r="T90" s="967"/>
      <c r="U90" s="967"/>
      <c r="V90" s="967"/>
      <c r="W90" s="967"/>
      <c r="X90" s="967"/>
      <c r="Y90" s="967"/>
      <c r="Z90" s="967"/>
      <c r="AA90" s="967"/>
      <c r="AB90" s="967"/>
      <c r="AC90" s="967"/>
      <c r="AD90" s="967"/>
      <c r="AE90" s="967"/>
      <c r="AF90" s="967"/>
      <c r="AG90" s="967"/>
      <c r="AH90" s="967"/>
      <c r="AI90" s="967"/>
      <c r="AJ90" s="967"/>
      <c r="AK90" s="967"/>
      <c r="AL90" s="967"/>
      <c r="AM90" s="967"/>
      <c r="AN90" s="967"/>
      <c r="AO90" s="967"/>
      <c r="AP90" s="967"/>
      <c r="AQ90" s="967"/>
      <c r="AR90" s="967"/>
      <c r="AS90" s="967"/>
      <c r="AT90" s="967"/>
      <c r="AU90" s="967"/>
      <c r="AV90" s="967"/>
      <c r="AW90" s="967"/>
      <c r="AX90" s="967"/>
      <c r="AY90" s="967"/>
      <c r="AZ90" s="967"/>
      <c r="BA90" s="967"/>
      <c r="BB90" s="967"/>
      <c r="BC90" s="967"/>
      <c r="BD90" s="967"/>
      <c r="BE90" s="967"/>
      <c r="BF90" s="967"/>
      <c r="BG90" s="967"/>
      <c r="BH90" s="967"/>
      <c r="BI90" s="967"/>
      <c r="BJ90" s="967"/>
      <c r="BK90" s="967"/>
      <c r="BL90" s="967"/>
      <c r="BM90" s="967"/>
      <c r="BN90" s="967"/>
      <c r="BO90" s="967"/>
      <c r="BP90" s="967"/>
    </row>
    <row r="91" spans="3:68" ht="14.25">
      <c r="C91" s="967"/>
      <c r="D91" s="967"/>
      <c r="E91" s="967"/>
      <c r="F91" s="967"/>
      <c r="G91" s="967"/>
      <c r="H91" s="967"/>
      <c r="I91" s="967"/>
      <c r="J91" s="967"/>
      <c r="K91" s="967"/>
      <c r="L91" s="967"/>
      <c r="M91" s="967"/>
      <c r="N91" s="967"/>
      <c r="O91" s="967"/>
      <c r="P91" s="967"/>
      <c r="Q91" s="967"/>
      <c r="R91" s="967"/>
      <c r="S91" s="967"/>
      <c r="T91" s="967"/>
      <c r="U91" s="967"/>
      <c r="V91" s="967"/>
      <c r="W91" s="967"/>
      <c r="X91" s="967"/>
      <c r="Y91" s="967"/>
      <c r="Z91" s="967"/>
      <c r="AA91" s="967"/>
      <c r="AB91" s="967"/>
      <c r="AC91" s="967"/>
      <c r="AD91" s="967"/>
      <c r="AE91" s="967"/>
      <c r="AF91" s="967"/>
      <c r="AG91" s="967"/>
      <c r="AH91" s="967"/>
      <c r="AI91" s="967"/>
      <c r="AJ91" s="967"/>
      <c r="AK91" s="967"/>
      <c r="AL91" s="967"/>
      <c r="AM91" s="967"/>
      <c r="AN91" s="967"/>
      <c r="AO91" s="967"/>
      <c r="AP91" s="967"/>
      <c r="AQ91" s="967"/>
      <c r="AR91" s="967"/>
      <c r="AS91" s="967"/>
      <c r="AT91" s="967"/>
      <c r="AU91" s="967"/>
      <c r="AV91" s="967"/>
      <c r="AW91" s="967"/>
      <c r="AX91" s="967"/>
      <c r="AY91" s="967"/>
      <c r="AZ91" s="967"/>
      <c r="BA91" s="967"/>
      <c r="BB91" s="967"/>
      <c r="BC91" s="967"/>
      <c r="BD91" s="967"/>
      <c r="BE91" s="967"/>
      <c r="BF91" s="967"/>
      <c r="BG91" s="967"/>
      <c r="BH91" s="967"/>
      <c r="BI91" s="967"/>
      <c r="BJ91" s="967"/>
      <c r="BK91" s="967"/>
      <c r="BL91" s="967"/>
      <c r="BM91" s="967"/>
      <c r="BN91" s="967"/>
      <c r="BO91" s="967"/>
      <c r="BP91" s="967"/>
    </row>
    <row r="92" spans="3:68" ht="14.25">
      <c r="C92" s="967"/>
      <c r="D92" s="967"/>
      <c r="E92" s="967"/>
      <c r="F92" s="967"/>
      <c r="G92" s="967"/>
      <c r="H92" s="967"/>
      <c r="I92" s="967"/>
      <c r="J92" s="967"/>
      <c r="K92" s="967"/>
      <c r="L92" s="967"/>
      <c r="M92" s="967"/>
      <c r="N92" s="967"/>
      <c r="O92" s="967"/>
      <c r="P92" s="967"/>
      <c r="Q92" s="967"/>
      <c r="R92" s="967"/>
      <c r="S92" s="967"/>
      <c r="T92" s="967"/>
      <c r="U92" s="967"/>
      <c r="V92" s="967"/>
      <c r="W92" s="967"/>
      <c r="X92" s="967"/>
      <c r="Y92" s="967"/>
      <c r="Z92" s="967"/>
      <c r="AA92" s="967"/>
      <c r="AB92" s="967"/>
      <c r="AC92" s="967"/>
      <c r="AD92" s="967"/>
      <c r="AE92" s="967"/>
      <c r="AF92" s="967"/>
      <c r="AG92" s="967"/>
      <c r="AH92" s="967"/>
      <c r="AI92" s="967"/>
      <c r="AJ92" s="967"/>
      <c r="AK92" s="967"/>
      <c r="AL92" s="967"/>
      <c r="AM92" s="967"/>
      <c r="AN92" s="967"/>
      <c r="AO92" s="967"/>
      <c r="AP92" s="967"/>
      <c r="AQ92" s="967"/>
      <c r="AR92" s="967"/>
      <c r="AS92" s="967"/>
      <c r="AT92" s="967"/>
      <c r="AU92" s="967"/>
      <c r="AV92" s="967"/>
      <c r="AW92" s="967"/>
      <c r="AX92" s="967"/>
      <c r="AY92" s="967"/>
      <c r="AZ92" s="967"/>
      <c r="BA92" s="967"/>
      <c r="BB92" s="967"/>
      <c r="BC92" s="967"/>
      <c r="BD92" s="967"/>
      <c r="BE92" s="967"/>
      <c r="BF92" s="967"/>
      <c r="BG92" s="967"/>
      <c r="BH92" s="967"/>
      <c r="BI92" s="967"/>
      <c r="BJ92" s="967"/>
      <c r="BK92" s="967"/>
      <c r="BL92" s="967"/>
      <c r="BM92" s="967"/>
      <c r="BN92" s="967"/>
      <c r="BO92" s="967"/>
      <c r="BP92" s="967"/>
    </row>
    <row r="93" spans="3:68" ht="14.25">
      <c r="C93" s="967"/>
      <c r="D93" s="967"/>
      <c r="E93" s="967"/>
      <c r="F93" s="967"/>
      <c r="G93" s="967"/>
      <c r="H93" s="967"/>
      <c r="I93" s="967"/>
      <c r="J93" s="967"/>
      <c r="K93" s="967"/>
      <c r="L93" s="967"/>
      <c r="M93" s="967"/>
      <c r="N93" s="967"/>
      <c r="O93" s="967"/>
      <c r="P93" s="967"/>
      <c r="Q93" s="967"/>
      <c r="R93" s="967"/>
      <c r="S93" s="967"/>
      <c r="T93" s="967"/>
      <c r="U93" s="967"/>
      <c r="V93" s="967"/>
      <c r="W93" s="967"/>
      <c r="X93" s="967"/>
      <c r="Y93" s="967"/>
      <c r="Z93" s="967"/>
      <c r="AA93" s="967"/>
      <c r="AB93" s="967"/>
      <c r="AC93" s="967"/>
      <c r="AD93" s="967"/>
      <c r="AE93" s="967"/>
      <c r="AF93" s="967"/>
      <c r="AG93" s="967"/>
      <c r="AH93" s="967"/>
      <c r="AI93" s="967"/>
      <c r="AJ93" s="967"/>
      <c r="AK93" s="967"/>
      <c r="AL93" s="967"/>
      <c r="AM93" s="967"/>
      <c r="AN93" s="967"/>
      <c r="AO93" s="967"/>
      <c r="AP93" s="967"/>
      <c r="AQ93" s="967"/>
      <c r="AR93" s="967"/>
      <c r="AS93" s="967"/>
      <c r="AT93" s="967"/>
      <c r="AU93" s="967"/>
      <c r="AV93" s="967"/>
      <c r="AW93" s="967"/>
      <c r="AX93" s="967"/>
      <c r="AY93" s="967"/>
      <c r="AZ93" s="967"/>
      <c r="BA93" s="967"/>
      <c r="BB93" s="967"/>
      <c r="BC93" s="967"/>
      <c r="BD93" s="967"/>
      <c r="BE93" s="967"/>
      <c r="BF93" s="967"/>
      <c r="BG93" s="967"/>
      <c r="BH93" s="967"/>
      <c r="BI93" s="967"/>
      <c r="BJ93" s="967"/>
      <c r="BK93" s="967"/>
      <c r="BL93" s="967"/>
      <c r="BM93" s="967"/>
      <c r="BN93" s="967"/>
      <c r="BO93" s="967"/>
      <c r="BP93" s="967"/>
    </row>
    <row r="94" spans="3:68" ht="14.25">
      <c r="C94" s="967"/>
      <c r="D94" s="967"/>
      <c r="E94" s="967"/>
      <c r="F94" s="967"/>
      <c r="G94" s="967"/>
      <c r="H94" s="967"/>
      <c r="I94" s="967"/>
      <c r="J94" s="967"/>
      <c r="K94" s="967"/>
      <c r="L94" s="967"/>
      <c r="M94" s="967"/>
      <c r="N94" s="967"/>
      <c r="O94" s="967"/>
      <c r="P94" s="967"/>
      <c r="Q94" s="967"/>
      <c r="R94" s="967"/>
      <c r="S94" s="967"/>
      <c r="T94" s="967"/>
      <c r="U94" s="967"/>
      <c r="V94" s="967"/>
      <c r="W94" s="967"/>
      <c r="X94" s="967"/>
      <c r="Y94" s="967"/>
      <c r="Z94" s="967"/>
      <c r="AA94" s="967"/>
      <c r="AB94" s="967"/>
      <c r="AC94" s="967"/>
      <c r="AD94" s="967"/>
      <c r="AE94" s="967"/>
      <c r="AF94" s="967"/>
      <c r="AG94" s="967"/>
      <c r="AH94" s="967"/>
      <c r="AI94" s="967"/>
      <c r="AJ94" s="967"/>
      <c r="AK94" s="967"/>
      <c r="AL94" s="967"/>
      <c r="AM94" s="967"/>
      <c r="AN94" s="967"/>
      <c r="AO94" s="967"/>
      <c r="AP94" s="967"/>
      <c r="AQ94" s="967"/>
      <c r="AR94" s="967"/>
      <c r="AS94" s="967"/>
      <c r="AT94" s="967"/>
      <c r="AU94" s="967"/>
      <c r="AV94" s="967"/>
      <c r="AW94" s="967"/>
      <c r="AX94" s="967"/>
      <c r="AY94" s="967"/>
      <c r="AZ94" s="967"/>
      <c r="BA94" s="967"/>
      <c r="BB94" s="967"/>
      <c r="BC94" s="967"/>
      <c r="BD94" s="967"/>
      <c r="BE94" s="967"/>
      <c r="BF94" s="967"/>
      <c r="BG94" s="967"/>
      <c r="BH94" s="967"/>
      <c r="BI94" s="967"/>
      <c r="BJ94" s="967"/>
      <c r="BK94" s="967"/>
      <c r="BL94" s="967"/>
      <c r="BM94" s="967"/>
      <c r="BN94" s="967"/>
      <c r="BO94" s="967"/>
      <c r="BP94" s="967"/>
    </row>
    <row r="95" spans="3:68" ht="14.25">
      <c r="C95" s="967"/>
      <c r="D95" s="967"/>
      <c r="E95" s="967"/>
      <c r="F95" s="967"/>
      <c r="G95" s="967"/>
      <c r="H95" s="967"/>
      <c r="I95" s="967"/>
      <c r="J95" s="967"/>
      <c r="K95" s="967"/>
      <c r="L95" s="967"/>
      <c r="M95" s="967"/>
      <c r="N95" s="967"/>
      <c r="O95" s="967"/>
      <c r="P95" s="967"/>
      <c r="Q95" s="967"/>
      <c r="R95" s="967"/>
      <c r="S95" s="967"/>
      <c r="T95" s="967"/>
      <c r="U95" s="967"/>
      <c r="V95" s="967"/>
      <c r="W95" s="967"/>
      <c r="X95" s="967"/>
      <c r="Y95" s="967"/>
      <c r="Z95" s="967"/>
      <c r="AA95" s="967"/>
      <c r="AB95" s="967"/>
      <c r="AC95" s="967"/>
      <c r="AD95" s="967"/>
      <c r="AE95" s="967"/>
      <c r="AF95" s="967"/>
      <c r="AG95" s="967"/>
      <c r="AH95" s="967"/>
      <c r="AI95" s="967"/>
      <c r="AJ95" s="967"/>
      <c r="AK95" s="967"/>
      <c r="AL95" s="967"/>
      <c r="AM95" s="967"/>
      <c r="AN95" s="967"/>
      <c r="AO95" s="967"/>
      <c r="AP95" s="967"/>
      <c r="AQ95" s="967"/>
      <c r="AR95" s="967"/>
      <c r="AS95" s="967"/>
      <c r="AT95" s="967"/>
      <c r="AU95" s="967"/>
      <c r="AV95" s="967"/>
      <c r="AW95" s="967"/>
      <c r="AX95" s="967"/>
      <c r="AY95" s="967"/>
      <c r="AZ95" s="967"/>
      <c r="BA95" s="967"/>
      <c r="BB95" s="967"/>
      <c r="BC95" s="967"/>
      <c r="BD95" s="967"/>
      <c r="BE95" s="967"/>
      <c r="BF95" s="967"/>
      <c r="BG95" s="967"/>
      <c r="BH95" s="967"/>
      <c r="BI95" s="967"/>
      <c r="BJ95" s="967"/>
      <c r="BK95" s="967"/>
      <c r="BL95" s="967"/>
      <c r="BM95" s="967"/>
      <c r="BN95" s="967"/>
      <c r="BO95" s="967"/>
      <c r="BP95" s="967"/>
    </row>
    <row r="96" spans="3:68" ht="14.25">
      <c r="C96" s="967"/>
      <c r="D96" s="967"/>
      <c r="E96" s="967"/>
      <c r="F96" s="967"/>
      <c r="G96" s="967"/>
      <c r="H96" s="967"/>
      <c r="I96" s="967"/>
      <c r="J96" s="967"/>
      <c r="K96" s="967"/>
      <c r="L96" s="967"/>
      <c r="M96" s="967"/>
      <c r="N96" s="967"/>
      <c r="O96" s="967"/>
      <c r="P96" s="967"/>
      <c r="Q96" s="967"/>
      <c r="R96" s="967"/>
      <c r="S96" s="967"/>
      <c r="T96" s="967"/>
      <c r="U96" s="967"/>
      <c r="V96" s="967"/>
      <c r="W96" s="967"/>
      <c r="X96" s="967"/>
      <c r="Y96" s="967"/>
      <c r="Z96" s="967"/>
      <c r="AA96" s="967"/>
      <c r="AB96" s="967"/>
      <c r="AC96" s="967"/>
      <c r="AD96" s="967"/>
      <c r="AE96" s="967"/>
      <c r="AF96" s="967"/>
      <c r="AG96" s="967"/>
      <c r="AH96" s="967"/>
      <c r="AI96" s="967"/>
      <c r="AJ96" s="967"/>
      <c r="AK96" s="967"/>
      <c r="AL96" s="967"/>
      <c r="AM96" s="967"/>
      <c r="AN96" s="967"/>
      <c r="AO96" s="967"/>
      <c r="AP96" s="967"/>
      <c r="AQ96" s="967"/>
      <c r="AR96" s="967"/>
      <c r="AS96" s="967"/>
      <c r="AT96" s="967"/>
      <c r="AU96" s="967"/>
      <c r="AV96" s="967"/>
      <c r="AW96" s="967"/>
      <c r="AX96" s="967"/>
      <c r="AY96" s="967"/>
      <c r="AZ96" s="967"/>
      <c r="BA96" s="967"/>
      <c r="BB96" s="967"/>
      <c r="BC96" s="967"/>
      <c r="BD96" s="967"/>
      <c r="BE96" s="967"/>
      <c r="BF96" s="967"/>
      <c r="BG96" s="967"/>
      <c r="BH96" s="967"/>
      <c r="BI96" s="967"/>
      <c r="BJ96" s="967"/>
      <c r="BK96" s="967"/>
      <c r="BL96" s="967"/>
      <c r="BM96" s="967"/>
      <c r="BN96" s="967"/>
      <c r="BO96" s="967"/>
      <c r="BP96" s="967"/>
    </row>
    <row r="97" spans="3:68" ht="14.25">
      <c r="C97" s="967"/>
      <c r="D97" s="967"/>
      <c r="E97" s="967"/>
      <c r="F97" s="967"/>
      <c r="G97" s="967"/>
      <c r="H97" s="967"/>
      <c r="I97" s="967"/>
      <c r="J97" s="967"/>
      <c r="K97" s="967"/>
      <c r="L97" s="967"/>
      <c r="M97" s="967"/>
      <c r="N97" s="967"/>
      <c r="O97" s="967"/>
      <c r="P97" s="967"/>
      <c r="Q97" s="967"/>
      <c r="R97" s="967"/>
      <c r="S97" s="967"/>
      <c r="T97" s="967"/>
      <c r="U97" s="967"/>
      <c r="V97" s="967"/>
      <c r="W97" s="967"/>
      <c r="X97" s="967"/>
      <c r="Y97" s="967"/>
      <c r="Z97" s="967"/>
      <c r="AA97" s="967"/>
      <c r="AB97" s="967"/>
      <c r="AC97" s="967"/>
      <c r="AD97" s="967"/>
      <c r="AE97" s="967"/>
      <c r="AF97" s="967"/>
      <c r="AG97" s="967"/>
      <c r="AH97" s="967"/>
      <c r="AI97" s="967"/>
      <c r="AJ97" s="967"/>
      <c r="AK97" s="967"/>
      <c r="AL97" s="967"/>
      <c r="AM97" s="967"/>
      <c r="AN97" s="967"/>
      <c r="AO97" s="967"/>
      <c r="AP97" s="967"/>
      <c r="AQ97" s="967"/>
      <c r="AR97" s="967"/>
      <c r="AS97" s="967"/>
      <c r="AT97" s="967"/>
      <c r="AU97" s="967"/>
      <c r="AV97" s="967"/>
      <c r="AW97" s="967"/>
      <c r="AX97" s="967"/>
      <c r="AY97" s="967"/>
      <c r="AZ97" s="967"/>
      <c r="BA97" s="967"/>
      <c r="BB97" s="967"/>
      <c r="BC97" s="967"/>
      <c r="BD97" s="967"/>
      <c r="BE97" s="967"/>
      <c r="BF97" s="967"/>
      <c r="BG97" s="967"/>
      <c r="BH97" s="967"/>
      <c r="BI97" s="967"/>
      <c r="BJ97" s="967"/>
      <c r="BK97" s="967"/>
      <c r="BL97" s="967"/>
      <c r="BM97" s="967"/>
      <c r="BN97" s="967"/>
      <c r="BO97" s="967"/>
      <c r="BP97" s="967"/>
    </row>
    <row r="98" spans="3:68" ht="14.25">
      <c r="C98" s="967"/>
      <c r="D98" s="967"/>
      <c r="E98" s="967"/>
      <c r="F98" s="967"/>
      <c r="G98" s="967"/>
      <c r="H98" s="967"/>
      <c r="I98" s="967"/>
      <c r="J98" s="967"/>
      <c r="K98" s="967"/>
      <c r="L98" s="967"/>
      <c r="M98" s="967"/>
      <c r="N98" s="967"/>
      <c r="O98" s="967"/>
      <c r="P98" s="967"/>
      <c r="Q98" s="967"/>
      <c r="R98" s="967"/>
      <c r="S98" s="967"/>
      <c r="T98" s="967"/>
      <c r="U98" s="967"/>
      <c r="V98" s="967"/>
      <c r="W98" s="967"/>
      <c r="X98" s="967"/>
      <c r="Y98" s="967"/>
      <c r="Z98" s="967"/>
      <c r="AA98" s="967"/>
      <c r="AB98" s="967"/>
      <c r="AC98" s="967"/>
      <c r="AD98" s="967"/>
      <c r="AE98" s="967"/>
      <c r="AF98" s="967"/>
      <c r="AG98" s="967"/>
      <c r="AH98" s="967"/>
      <c r="AI98" s="967"/>
      <c r="AJ98" s="967"/>
      <c r="AK98" s="967"/>
      <c r="AL98" s="967"/>
      <c r="AM98" s="967"/>
      <c r="AN98" s="967"/>
      <c r="AO98" s="967"/>
      <c r="AP98" s="967"/>
      <c r="AQ98" s="967"/>
      <c r="AR98" s="967"/>
      <c r="AS98" s="967"/>
      <c r="AT98" s="967"/>
      <c r="AU98" s="967"/>
      <c r="AV98" s="967"/>
      <c r="AW98" s="967"/>
      <c r="AX98" s="967"/>
      <c r="AY98" s="967"/>
      <c r="AZ98" s="967"/>
      <c r="BA98" s="967"/>
      <c r="BB98" s="967"/>
      <c r="BC98" s="967"/>
      <c r="BD98" s="967"/>
      <c r="BE98" s="967"/>
      <c r="BF98" s="967"/>
      <c r="BG98" s="967"/>
      <c r="BH98" s="967"/>
      <c r="BI98" s="967"/>
      <c r="BJ98" s="967"/>
      <c r="BK98" s="967"/>
      <c r="BL98" s="967"/>
      <c r="BM98" s="967"/>
      <c r="BN98" s="967"/>
      <c r="BO98" s="967"/>
      <c r="BP98" s="967"/>
    </row>
    <row r="99" spans="3:68" ht="14.25">
      <c r="C99" s="967"/>
      <c r="D99" s="967"/>
      <c r="E99" s="967"/>
      <c r="F99" s="967"/>
      <c r="G99" s="967"/>
      <c r="H99" s="967"/>
      <c r="I99" s="967"/>
      <c r="J99" s="967"/>
      <c r="K99" s="967"/>
      <c r="L99" s="967"/>
      <c r="M99" s="967"/>
      <c r="N99" s="967"/>
      <c r="O99" s="967"/>
      <c r="P99" s="967"/>
      <c r="Q99" s="967"/>
      <c r="R99" s="967"/>
      <c r="S99" s="967"/>
      <c r="T99" s="967"/>
      <c r="U99" s="967"/>
      <c r="V99" s="967"/>
      <c r="W99" s="967"/>
      <c r="X99" s="967"/>
      <c r="Y99" s="967"/>
      <c r="Z99" s="967"/>
      <c r="AA99" s="967"/>
      <c r="AB99" s="967"/>
      <c r="AC99" s="967"/>
      <c r="AD99" s="967"/>
      <c r="AE99" s="967"/>
      <c r="AF99" s="967"/>
      <c r="AG99" s="967"/>
      <c r="AH99" s="967"/>
      <c r="AI99" s="967"/>
      <c r="AJ99" s="967"/>
      <c r="AK99" s="967"/>
      <c r="AL99" s="967"/>
      <c r="AM99" s="967"/>
      <c r="AN99" s="967"/>
      <c r="AO99" s="967"/>
      <c r="AP99" s="967"/>
      <c r="AQ99" s="967"/>
      <c r="AR99" s="967"/>
      <c r="AS99" s="967"/>
      <c r="AT99" s="967"/>
      <c r="AU99" s="967"/>
      <c r="AV99" s="967"/>
      <c r="AW99" s="967"/>
      <c r="AX99" s="967"/>
      <c r="AY99" s="967"/>
      <c r="AZ99" s="967"/>
      <c r="BA99" s="967"/>
      <c r="BB99" s="967"/>
      <c r="BC99" s="967"/>
      <c r="BD99" s="967"/>
      <c r="BE99" s="967"/>
      <c r="BF99" s="967"/>
      <c r="BG99" s="967"/>
      <c r="BH99" s="967"/>
      <c r="BI99" s="967"/>
      <c r="BJ99" s="967"/>
      <c r="BK99" s="967"/>
      <c r="BL99" s="967"/>
      <c r="BM99" s="967"/>
      <c r="BN99" s="967"/>
      <c r="BO99" s="967"/>
      <c r="BP99" s="967"/>
    </row>
    <row r="100" spans="3:68" ht="14.25">
      <c r="C100" s="967"/>
      <c r="D100" s="967"/>
      <c r="E100" s="967"/>
      <c r="F100" s="967"/>
      <c r="G100" s="967"/>
      <c r="H100" s="967"/>
      <c r="I100" s="967"/>
      <c r="J100" s="967"/>
      <c r="K100" s="967"/>
      <c r="L100" s="967"/>
      <c r="M100" s="967"/>
      <c r="N100" s="967"/>
      <c r="O100" s="967"/>
      <c r="P100" s="967"/>
      <c r="Q100" s="967"/>
      <c r="R100" s="967"/>
      <c r="S100" s="967"/>
      <c r="T100" s="967"/>
      <c r="U100" s="967"/>
      <c r="V100" s="967"/>
      <c r="W100" s="967"/>
      <c r="X100" s="967"/>
      <c r="Y100" s="967"/>
      <c r="Z100" s="967"/>
      <c r="AA100" s="967"/>
      <c r="AB100" s="967"/>
      <c r="AC100" s="967"/>
      <c r="AD100" s="967"/>
      <c r="AE100" s="967"/>
      <c r="AF100" s="967"/>
      <c r="AG100" s="967"/>
      <c r="AH100" s="967"/>
      <c r="AI100" s="967"/>
      <c r="AJ100" s="967"/>
      <c r="AK100" s="967"/>
      <c r="AL100" s="967"/>
      <c r="AM100" s="967"/>
      <c r="AN100" s="967"/>
      <c r="AO100" s="967"/>
      <c r="AP100" s="967"/>
      <c r="AQ100" s="967"/>
      <c r="AR100" s="967"/>
      <c r="AS100" s="967"/>
      <c r="AT100" s="967"/>
      <c r="AU100" s="967"/>
      <c r="AV100" s="967"/>
      <c r="AW100" s="967"/>
      <c r="AX100" s="967"/>
      <c r="AY100" s="967"/>
      <c r="AZ100" s="967"/>
      <c r="BA100" s="967"/>
      <c r="BB100" s="967"/>
      <c r="BC100" s="967"/>
      <c r="BD100" s="967"/>
      <c r="BE100" s="967"/>
      <c r="BF100" s="967"/>
      <c r="BG100" s="967"/>
      <c r="BH100" s="967"/>
      <c r="BI100" s="967"/>
      <c r="BJ100" s="967"/>
      <c r="BK100" s="967"/>
      <c r="BL100" s="967"/>
      <c r="BM100" s="967"/>
      <c r="BN100" s="967"/>
      <c r="BO100" s="967"/>
      <c r="BP100" s="967"/>
    </row>
    <row r="101" spans="3:68" ht="14.25">
      <c r="C101" s="967"/>
      <c r="D101" s="967"/>
      <c r="E101" s="967"/>
      <c r="F101" s="967"/>
      <c r="G101" s="967"/>
      <c r="H101" s="967"/>
      <c r="I101" s="967"/>
      <c r="J101" s="967"/>
      <c r="K101" s="967"/>
      <c r="L101" s="967"/>
      <c r="M101" s="967"/>
      <c r="N101" s="967"/>
      <c r="O101" s="967"/>
      <c r="P101" s="967"/>
      <c r="Q101" s="967"/>
      <c r="R101" s="967"/>
      <c r="S101" s="967"/>
      <c r="T101" s="967"/>
      <c r="U101" s="967"/>
      <c r="V101" s="967"/>
      <c r="W101" s="967"/>
      <c r="X101" s="967"/>
      <c r="Y101" s="967"/>
      <c r="Z101" s="967"/>
      <c r="AA101" s="967"/>
      <c r="AB101" s="967"/>
      <c r="AC101" s="967"/>
      <c r="AD101" s="967"/>
      <c r="AE101" s="967"/>
      <c r="AF101" s="967"/>
      <c r="AG101" s="967"/>
      <c r="AH101" s="967"/>
      <c r="AI101" s="967"/>
      <c r="AJ101" s="967"/>
      <c r="AK101" s="967"/>
      <c r="AL101" s="967"/>
      <c r="AM101" s="967"/>
      <c r="AN101" s="967"/>
      <c r="AO101" s="967"/>
      <c r="AP101" s="967"/>
      <c r="AQ101" s="967"/>
      <c r="AR101" s="967"/>
      <c r="AS101" s="967"/>
      <c r="AT101" s="967"/>
      <c r="AU101" s="967"/>
      <c r="AV101" s="967"/>
      <c r="AW101" s="967"/>
      <c r="AX101" s="967"/>
      <c r="AY101" s="967"/>
      <c r="AZ101" s="967"/>
      <c r="BA101" s="967"/>
      <c r="BB101" s="967"/>
      <c r="BC101" s="967"/>
      <c r="BD101" s="967"/>
      <c r="BE101" s="967"/>
      <c r="BF101" s="967"/>
      <c r="BG101" s="967"/>
      <c r="BH101" s="967"/>
      <c r="BI101" s="967"/>
      <c r="BJ101" s="967"/>
      <c r="BK101" s="967"/>
      <c r="BL101" s="967"/>
      <c r="BM101" s="967"/>
      <c r="BN101" s="967"/>
      <c r="BO101" s="967"/>
      <c r="BP101" s="967"/>
    </row>
    <row r="102" spans="3:68" ht="14.25">
      <c r="C102" s="967"/>
      <c r="D102" s="967"/>
      <c r="E102" s="967"/>
      <c r="F102" s="967"/>
      <c r="G102" s="967"/>
      <c r="H102" s="967"/>
      <c r="I102" s="967"/>
      <c r="J102" s="967"/>
      <c r="K102" s="967"/>
      <c r="L102" s="967"/>
      <c r="M102" s="967"/>
      <c r="N102" s="967"/>
      <c r="O102" s="967"/>
      <c r="P102" s="967"/>
      <c r="Q102" s="967"/>
      <c r="R102" s="967"/>
      <c r="S102" s="967"/>
      <c r="T102" s="967"/>
      <c r="U102" s="967"/>
      <c r="V102" s="967"/>
      <c r="W102" s="967"/>
      <c r="X102" s="967"/>
      <c r="Y102" s="967"/>
      <c r="Z102" s="967"/>
      <c r="AA102" s="967"/>
      <c r="AB102" s="967"/>
      <c r="AC102" s="967"/>
      <c r="AD102" s="967"/>
      <c r="AE102" s="967"/>
      <c r="AF102" s="967"/>
      <c r="AG102" s="967"/>
      <c r="AH102" s="967"/>
      <c r="AI102" s="967"/>
      <c r="AJ102" s="967"/>
      <c r="AK102" s="967"/>
      <c r="AL102" s="967"/>
      <c r="AM102" s="967"/>
      <c r="AN102" s="967"/>
      <c r="AO102" s="967"/>
      <c r="AP102" s="967"/>
      <c r="AQ102" s="967"/>
      <c r="AR102" s="967"/>
      <c r="AS102" s="967"/>
      <c r="AT102" s="967"/>
      <c r="AU102" s="967"/>
      <c r="AV102" s="967"/>
      <c r="AW102" s="967"/>
      <c r="AX102" s="967"/>
      <c r="AY102" s="967"/>
      <c r="AZ102" s="967"/>
      <c r="BA102" s="967"/>
      <c r="BB102" s="967"/>
      <c r="BC102" s="967"/>
      <c r="BD102" s="967"/>
      <c r="BE102" s="967"/>
      <c r="BF102" s="967"/>
      <c r="BG102" s="967"/>
      <c r="BH102" s="967"/>
      <c r="BI102" s="967"/>
      <c r="BJ102" s="967"/>
      <c r="BK102" s="967"/>
      <c r="BL102" s="967"/>
      <c r="BM102" s="967"/>
      <c r="BN102" s="967"/>
      <c r="BO102" s="967"/>
      <c r="BP102" s="967"/>
    </row>
    <row r="103" spans="3:68" ht="14.25">
      <c r="C103" s="967"/>
      <c r="D103" s="967"/>
      <c r="E103" s="967"/>
      <c r="F103" s="967"/>
      <c r="G103" s="967"/>
      <c r="H103" s="967"/>
      <c r="I103" s="967"/>
      <c r="J103" s="967"/>
      <c r="K103" s="967"/>
      <c r="L103" s="967"/>
      <c r="M103" s="967"/>
      <c r="N103" s="967"/>
      <c r="O103" s="967"/>
      <c r="P103" s="967"/>
      <c r="Q103" s="967"/>
      <c r="R103" s="967"/>
      <c r="S103" s="967"/>
      <c r="T103" s="967"/>
      <c r="U103" s="967"/>
      <c r="V103" s="967"/>
      <c r="W103" s="967"/>
      <c r="X103" s="967"/>
      <c r="Y103" s="967"/>
      <c r="Z103" s="967"/>
      <c r="AA103" s="967"/>
      <c r="AB103" s="967"/>
      <c r="AC103" s="967"/>
      <c r="AD103" s="967"/>
      <c r="AE103" s="967"/>
      <c r="AF103" s="967"/>
      <c r="AG103" s="967"/>
      <c r="AH103" s="967"/>
      <c r="AI103" s="967"/>
      <c r="AJ103" s="967"/>
      <c r="AK103" s="967"/>
      <c r="AL103" s="967"/>
      <c r="AM103" s="967"/>
      <c r="AN103" s="967"/>
      <c r="AO103" s="967"/>
      <c r="AP103" s="967"/>
      <c r="AQ103" s="967"/>
      <c r="AR103" s="967"/>
      <c r="AS103" s="967"/>
      <c r="AT103" s="967"/>
      <c r="AU103" s="967"/>
      <c r="AV103" s="967"/>
      <c r="AW103" s="967"/>
      <c r="AX103" s="967"/>
      <c r="AY103" s="967"/>
      <c r="AZ103" s="967"/>
      <c r="BA103" s="967"/>
      <c r="BB103" s="967"/>
      <c r="BC103" s="967"/>
      <c r="BD103" s="967"/>
      <c r="BE103" s="967"/>
      <c r="BF103" s="967"/>
      <c r="BG103" s="967"/>
      <c r="BH103" s="967"/>
      <c r="BI103" s="967"/>
      <c r="BJ103" s="967"/>
      <c r="BK103" s="967"/>
      <c r="BL103" s="967"/>
      <c r="BM103" s="967"/>
      <c r="BN103" s="967"/>
      <c r="BO103" s="967"/>
      <c r="BP103" s="967"/>
    </row>
    <row r="104" spans="3:68" ht="14.25">
      <c r="C104" s="967"/>
      <c r="D104" s="967"/>
      <c r="E104" s="967"/>
      <c r="F104" s="967"/>
      <c r="G104" s="967"/>
      <c r="H104" s="967"/>
      <c r="I104" s="967"/>
      <c r="J104" s="967"/>
      <c r="K104" s="967"/>
      <c r="L104" s="967"/>
      <c r="M104" s="967"/>
      <c r="N104" s="967"/>
      <c r="O104" s="967"/>
      <c r="P104" s="967"/>
      <c r="Q104" s="967"/>
      <c r="R104" s="967"/>
      <c r="S104" s="967"/>
      <c r="T104" s="967"/>
      <c r="U104" s="967"/>
      <c r="V104" s="967"/>
      <c r="W104" s="967"/>
      <c r="X104" s="967"/>
      <c r="Y104" s="967"/>
      <c r="Z104" s="967"/>
      <c r="AA104" s="967"/>
      <c r="AB104" s="967"/>
      <c r="AC104" s="967"/>
      <c r="AD104" s="967"/>
      <c r="AE104" s="967"/>
      <c r="AF104" s="967"/>
      <c r="AG104" s="967"/>
      <c r="AH104" s="967"/>
      <c r="AI104" s="967"/>
      <c r="AJ104" s="967"/>
      <c r="AK104" s="967"/>
      <c r="AL104" s="967"/>
      <c r="AM104" s="967"/>
      <c r="AN104" s="967"/>
      <c r="AO104" s="967"/>
      <c r="AP104" s="967"/>
      <c r="AQ104" s="967"/>
      <c r="AR104" s="967"/>
      <c r="AS104" s="967"/>
      <c r="AT104" s="967"/>
      <c r="AU104" s="967"/>
      <c r="AV104" s="967"/>
      <c r="AW104" s="967"/>
      <c r="AX104" s="967"/>
      <c r="AY104" s="967"/>
      <c r="AZ104" s="967"/>
      <c r="BA104" s="967"/>
      <c r="BB104" s="967"/>
      <c r="BC104" s="967"/>
      <c r="BD104" s="967"/>
      <c r="BE104" s="967"/>
      <c r="BF104" s="967"/>
      <c r="BG104" s="967"/>
      <c r="BH104" s="967"/>
      <c r="BI104" s="967"/>
      <c r="BJ104" s="967"/>
      <c r="BK104" s="967"/>
      <c r="BL104" s="967"/>
      <c r="BM104" s="967"/>
      <c r="BN104" s="967"/>
      <c r="BO104" s="967"/>
      <c r="BP104" s="967"/>
    </row>
    <row r="105" spans="3:68" ht="14.25">
      <c r="C105" s="967"/>
      <c r="D105" s="967"/>
      <c r="E105" s="967"/>
      <c r="F105" s="967"/>
      <c r="G105" s="967"/>
      <c r="H105" s="967"/>
      <c r="I105" s="967"/>
      <c r="J105" s="967"/>
      <c r="K105" s="967"/>
      <c r="L105" s="967"/>
      <c r="M105" s="967"/>
      <c r="N105" s="967"/>
      <c r="O105" s="967"/>
      <c r="P105" s="967"/>
      <c r="Q105" s="967"/>
      <c r="R105" s="967"/>
      <c r="S105" s="967"/>
      <c r="T105" s="967"/>
      <c r="U105" s="967"/>
      <c r="V105" s="967"/>
      <c r="W105" s="967"/>
      <c r="X105" s="967"/>
      <c r="Y105" s="967"/>
      <c r="Z105" s="967"/>
      <c r="AA105" s="967"/>
      <c r="AB105" s="967"/>
      <c r="AC105" s="967"/>
      <c r="AD105" s="967"/>
      <c r="AE105" s="967"/>
      <c r="AF105" s="967"/>
      <c r="AG105" s="967"/>
      <c r="AH105" s="967"/>
      <c r="AI105" s="967"/>
      <c r="AJ105" s="967"/>
      <c r="AK105" s="967"/>
      <c r="AL105" s="967"/>
      <c r="AM105" s="967"/>
      <c r="AN105" s="967"/>
      <c r="AO105" s="967"/>
      <c r="AP105" s="967"/>
      <c r="AQ105" s="967"/>
      <c r="AR105" s="967"/>
      <c r="AS105" s="967"/>
      <c r="AT105" s="967"/>
      <c r="AU105" s="967"/>
      <c r="AV105" s="967"/>
      <c r="AW105" s="967"/>
      <c r="AX105" s="967"/>
      <c r="AY105" s="967"/>
      <c r="AZ105" s="967"/>
      <c r="BA105" s="967"/>
      <c r="BB105" s="967"/>
      <c r="BC105" s="967"/>
      <c r="BD105" s="967"/>
      <c r="BE105" s="967"/>
      <c r="BF105" s="967"/>
      <c r="BG105" s="967"/>
      <c r="BH105" s="967"/>
      <c r="BI105" s="967"/>
      <c r="BJ105" s="967"/>
      <c r="BK105" s="967"/>
      <c r="BL105" s="967"/>
      <c r="BM105" s="967"/>
      <c r="BN105" s="967"/>
      <c r="BO105" s="967"/>
      <c r="BP105" s="967"/>
    </row>
    <row r="106" spans="3:68" ht="14.25">
      <c r="C106" s="967"/>
      <c r="D106" s="967"/>
      <c r="E106" s="967"/>
      <c r="F106" s="967"/>
      <c r="G106" s="967"/>
      <c r="H106" s="967"/>
      <c r="I106" s="967"/>
      <c r="J106" s="967"/>
      <c r="K106" s="967"/>
      <c r="L106" s="967"/>
      <c r="M106" s="967"/>
      <c r="N106" s="967"/>
      <c r="O106" s="967"/>
      <c r="P106" s="967"/>
      <c r="Q106" s="967"/>
      <c r="R106" s="967"/>
      <c r="S106" s="967"/>
      <c r="T106" s="967"/>
      <c r="U106" s="967"/>
      <c r="V106" s="967"/>
      <c r="W106" s="967"/>
      <c r="X106" s="967"/>
      <c r="Y106" s="967"/>
      <c r="Z106" s="967"/>
      <c r="AA106" s="967"/>
      <c r="AB106" s="967"/>
      <c r="AC106" s="967"/>
      <c r="AD106" s="967"/>
      <c r="AE106" s="967"/>
      <c r="AF106" s="967"/>
      <c r="AG106" s="967"/>
      <c r="AH106" s="967"/>
      <c r="AI106" s="967"/>
      <c r="AJ106" s="967"/>
      <c r="AK106" s="967"/>
      <c r="AL106" s="967"/>
      <c r="AM106" s="967"/>
      <c r="AN106" s="967"/>
      <c r="AO106" s="967"/>
      <c r="AP106" s="967"/>
      <c r="AQ106" s="967"/>
      <c r="AR106" s="967"/>
      <c r="AS106" s="967"/>
      <c r="AT106" s="967"/>
      <c r="AU106" s="967"/>
      <c r="AV106" s="967"/>
      <c r="AW106" s="967"/>
      <c r="AX106" s="967"/>
      <c r="AY106" s="967"/>
      <c r="AZ106" s="967"/>
      <c r="BA106" s="967"/>
      <c r="BB106" s="967"/>
      <c r="BC106" s="967"/>
      <c r="BD106" s="967"/>
      <c r="BE106" s="967"/>
      <c r="BF106" s="967"/>
      <c r="BG106" s="967"/>
      <c r="BH106" s="967"/>
      <c r="BI106" s="967"/>
      <c r="BJ106" s="967"/>
      <c r="BK106" s="967"/>
      <c r="BL106" s="967"/>
      <c r="BM106" s="967"/>
      <c r="BN106" s="967"/>
      <c r="BO106" s="967"/>
      <c r="BP106" s="967"/>
    </row>
    <row r="107" spans="3:68" ht="14.25">
      <c r="C107" s="967"/>
      <c r="D107" s="967"/>
      <c r="E107" s="967"/>
      <c r="F107" s="967"/>
      <c r="G107" s="967"/>
      <c r="H107" s="967"/>
      <c r="I107" s="967"/>
      <c r="J107" s="967"/>
      <c r="K107" s="967"/>
      <c r="L107" s="967"/>
      <c r="M107" s="967"/>
      <c r="N107" s="967"/>
      <c r="O107" s="967"/>
      <c r="P107" s="967"/>
      <c r="Q107" s="967"/>
      <c r="R107" s="967"/>
      <c r="S107" s="967"/>
      <c r="T107" s="967"/>
      <c r="U107" s="967"/>
      <c r="V107" s="967"/>
      <c r="W107" s="967"/>
      <c r="X107" s="967"/>
      <c r="Y107" s="967"/>
      <c r="Z107" s="967"/>
      <c r="AA107" s="967"/>
      <c r="AB107" s="967"/>
      <c r="AC107" s="967"/>
      <c r="AD107" s="967"/>
      <c r="AE107" s="967"/>
      <c r="AF107" s="967"/>
      <c r="AG107" s="967"/>
      <c r="AH107" s="967"/>
      <c r="AI107" s="967"/>
      <c r="AJ107" s="967"/>
      <c r="AK107" s="967"/>
      <c r="AL107" s="967"/>
      <c r="AM107" s="967"/>
      <c r="AN107" s="967"/>
      <c r="AO107" s="967"/>
      <c r="AP107" s="967"/>
      <c r="AQ107" s="967"/>
      <c r="AR107" s="967"/>
      <c r="AS107" s="967"/>
      <c r="AT107" s="967"/>
      <c r="AU107" s="967"/>
      <c r="AV107" s="967"/>
      <c r="AW107" s="967"/>
      <c r="AX107" s="967"/>
      <c r="AY107" s="967"/>
      <c r="AZ107" s="967"/>
      <c r="BA107" s="967"/>
      <c r="BB107" s="967"/>
      <c r="BC107" s="967"/>
      <c r="BD107" s="967"/>
      <c r="BE107" s="967"/>
      <c r="BF107" s="967"/>
      <c r="BG107" s="967"/>
      <c r="BH107" s="967"/>
      <c r="BI107" s="967"/>
      <c r="BJ107" s="967"/>
      <c r="BK107" s="967"/>
      <c r="BL107" s="967"/>
      <c r="BM107" s="967"/>
      <c r="BN107" s="967"/>
      <c r="BO107" s="967"/>
      <c r="BP107" s="967"/>
    </row>
    <row r="108" spans="3:68" ht="14.25">
      <c r="C108" s="967"/>
      <c r="D108" s="967"/>
      <c r="E108" s="967"/>
      <c r="F108" s="967"/>
      <c r="G108" s="967"/>
      <c r="H108" s="967"/>
      <c r="I108" s="967"/>
      <c r="J108" s="967"/>
      <c r="K108" s="967"/>
      <c r="L108" s="967"/>
      <c r="M108" s="967"/>
      <c r="N108" s="967"/>
      <c r="O108" s="967"/>
      <c r="P108" s="967"/>
      <c r="Q108" s="967"/>
      <c r="R108" s="967"/>
      <c r="S108" s="967"/>
      <c r="T108" s="967"/>
      <c r="U108" s="967"/>
      <c r="V108" s="967"/>
      <c r="W108" s="967"/>
      <c r="X108" s="967"/>
      <c r="Y108" s="967"/>
      <c r="Z108" s="967"/>
      <c r="AA108" s="967"/>
      <c r="AB108" s="967"/>
      <c r="AC108" s="967"/>
      <c r="AD108" s="967"/>
      <c r="AE108" s="967"/>
      <c r="AF108" s="967"/>
      <c r="AG108" s="967"/>
      <c r="AH108" s="967"/>
      <c r="AI108" s="967"/>
      <c r="AJ108" s="967"/>
      <c r="AK108" s="967"/>
      <c r="AL108" s="967"/>
      <c r="AM108" s="967"/>
      <c r="AN108" s="967"/>
      <c r="AO108" s="967"/>
      <c r="AP108" s="967"/>
      <c r="AQ108" s="967"/>
      <c r="AR108" s="967"/>
      <c r="AS108" s="967"/>
      <c r="AT108" s="967"/>
      <c r="AU108" s="967"/>
      <c r="AV108" s="967"/>
      <c r="AW108" s="967"/>
      <c r="AX108" s="967"/>
      <c r="AY108" s="967"/>
      <c r="AZ108" s="967"/>
      <c r="BA108" s="967"/>
      <c r="BB108" s="967"/>
      <c r="BC108" s="967"/>
      <c r="BD108" s="967"/>
      <c r="BE108" s="967"/>
      <c r="BF108" s="967"/>
      <c r="BG108" s="967"/>
      <c r="BH108" s="967"/>
      <c r="BI108" s="967"/>
      <c r="BJ108" s="967"/>
      <c r="BK108" s="967"/>
      <c r="BL108" s="967"/>
      <c r="BM108" s="967"/>
      <c r="BN108" s="967"/>
      <c r="BO108" s="967"/>
      <c r="BP108" s="967"/>
    </row>
    <row r="109" spans="3:68" ht="14.25">
      <c r="C109" s="967"/>
      <c r="D109" s="967"/>
      <c r="E109" s="967"/>
      <c r="F109" s="967"/>
      <c r="G109" s="967"/>
      <c r="H109" s="967"/>
      <c r="I109" s="967"/>
      <c r="J109" s="967"/>
      <c r="K109" s="967"/>
      <c r="L109" s="967"/>
      <c r="M109" s="967"/>
      <c r="N109" s="967"/>
      <c r="O109" s="967"/>
      <c r="P109" s="967"/>
      <c r="Q109" s="967"/>
      <c r="R109" s="967"/>
      <c r="S109" s="967"/>
      <c r="T109" s="967"/>
      <c r="U109" s="967"/>
      <c r="V109" s="967"/>
      <c r="W109" s="967"/>
      <c r="X109" s="967"/>
      <c r="Y109" s="967"/>
      <c r="Z109" s="967"/>
      <c r="AA109" s="967"/>
      <c r="AB109" s="967"/>
      <c r="AC109" s="967"/>
      <c r="AD109" s="967"/>
      <c r="AE109" s="967"/>
      <c r="AF109" s="967"/>
      <c r="AG109" s="967"/>
      <c r="AH109" s="967"/>
      <c r="AI109" s="967"/>
      <c r="AJ109" s="967"/>
      <c r="AK109" s="967"/>
      <c r="AL109" s="967"/>
      <c r="AM109" s="967"/>
      <c r="AN109" s="967"/>
      <c r="AO109" s="967"/>
      <c r="AP109" s="967"/>
      <c r="AQ109" s="967"/>
      <c r="AR109" s="967"/>
      <c r="AS109" s="967"/>
      <c r="AT109" s="967"/>
      <c r="AU109" s="967"/>
      <c r="AV109" s="967"/>
      <c r="AW109" s="967"/>
      <c r="AX109" s="967"/>
      <c r="AY109" s="967"/>
      <c r="AZ109" s="967"/>
      <c r="BA109" s="967"/>
      <c r="BB109" s="967"/>
      <c r="BC109" s="967"/>
      <c r="BD109" s="967"/>
      <c r="BE109" s="967"/>
      <c r="BF109" s="967"/>
      <c r="BG109" s="967"/>
      <c r="BH109" s="967"/>
      <c r="BI109" s="967"/>
      <c r="BJ109" s="967"/>
      <c r="BK109" s="967"/>
      <c r="BL109" s="967"/>
      <c r="BM109" s="967"/>
      <c r="BN109" s="967"/>
      <c r="BO109" s="967"/>
      <c r="BP109" s="967"/>
    </row>
    <row r="110" spans="3:68" ht="14.25">
      <c r="C110" s="967"/>
      <c r="D110" s="967"/>
      <c r="E110" s="967"/>
      <c r="F110" s="967"/>
      <c r="G110" s="967"/>
      <c r="H110" s="967"/>
      <c r="I110" s="967"/>
      <c r="J110" s="967"/>
      <c r="K110" s="967"/>
      <c r="L110" s="967"/>
      <c r="M110" s="967"/>
      <c r="N110" s="967"/>
      <c r="O110" s="967"/>
      <c r="P110" s="967"/>
      <c r="Q110" s="967"/>
      <c r="R110" s="967"/>
      <c r="S110" s="967"/>
      <c r="T110" s="967"/>
      <c r="U110" s="967"/>
      <c r="V110" s="967"/>
      <c r="W110" s="967"/>
      <c r="X110" s="967"/>
      <c r="Y110" s="967"/>
      <c r="Z110" s="967"/>
      <c r="AA110" s="967"/>
      <c r="AB110" s="967"/>
      <c r="AC110" s="967"/>
      <c r="AD110" s="967"/>
      <c r="AE110" s="967"/>
      <c r="AF110" s="967"/>
      <c r="AG110" s="967"/>
      <c r="AH110" s="967"/>
      <c r="AI110" s="967"/>
      <c r="AJ110" s="967"/>
      <c r="AK110" s="967"/>
      <c r="AL110" s="967"/>
      <c r="AM110" s="967"/>
      <c r="AN110" s="967"/>
      <c r="AO110" s="967"/>
      <c r="AP110" s="967"/>
      <c r="AQ110" s="967"/>
      <c r="AR110" s="967"/>
      <c r="AS110" s="967"/>
      <c r="AT110" s="967"/>
      <c r="AU110" s="967"/>
      <c r="AV110" s="967"/>
      <c r="AW110" s="967"/>
      <c r="AX110" s="967"/>
      <c r="AY110" s="967"/>
      <c r="AZ110" s="967"/>
      <c r="BA110" s="967"/>
      <c r="BB110" s="967"/>
      <c r="BC110" s="967"/>
      <c r="BD110" s="967"/>
      <c r="BE110" s="967"/>
      <c r="BF110" s="967"/>
      <c r="BG110" s="967"/>
      <c r="BH110" s="967"/>
      <c r="BI110" s="967"/>
      <c r="BJ110" s="967"/>
      <c r="BK110" s="967"/>
      <c r="BL110" s="967"/>
      <c r="BM110" s="967"/>
      <c r="BN110" s="967"/>
      <c r="BO110" s="967"/>
      <c r="BP110" s="967"/>
    </row>
    <row r="111" spans="3:68" ht="14.25">
      <c r="C111" s="967"/>
      <c r="D111" s="967"/>
      <c r="E111" s="967"/>
      <c r="F111" s="967"/>
      <c r="G111" s="967"/>
      <c r="H111" s="967"/>
      <c r="I111" s="967"/>
      <c r="J111" s="967"/>
      <c r="K111" s="967"/>
      <c r="L111" s="967"/>
      <c r="M111" s="967"/>
      <c r="N111" s="967"/>
      <c r="O111" s="967"/>
      <c r="P111" s="967"/>
      <c r="Q111" s="967"/>
      <c r="R111" s="967"/>
      <c r="S111" s="967"/>
      <c r="T111" s="967"/>
      <c r="U111" s="967"/>
      <c r="V111" s="967"/>
      <c r="W111" s="967"/>
      <c r="X111" s="967"/>
      <c r="Y111" s="967"/>
      <c r="Z111" s="967"/>
      <c r="AA111" s="967"/>
      <c r="AB111" s="967"/>
      <c r="AC111" s="967"/>
      <c r="AD111" s="967"/>
      <c r="AE111" s="967"/>
      <c r="AF111" s="967"/>
      <c r="AG111" s="967"/>
      <c r="AH111" s="967"/>
      <c r="AI111" s="967"/>
      <c r="AJ111" s="967"/>
      <c r="AK111" s="967"/>
      <c r="AL111" s="967"/>
      <c r="AM111" s="967"/>
      <c r="AN111" s="967"/>
      <c r="AO111" s="967"/>
      <c r="AP111" s="967"/>
      <c r="AQ111" s="967"/>
      <c r="AR111" s="967"/>
      <c r="AS111" s="967"/>
      <c r="AT111" s="967"/>
      <c r="AU111" s="967"/>
      <c r="AV111" s="967"/>
      <c r="AW111" s="967"/>
      <c r="AX111" s="967"/>
      <c r="AY111" s="967"/>
      <c r="AZ111" s="967"/>
      <c r="BA111" s="967"/>
      <c r="BB111" s="967"/>
      <c r="BC111" s="967"/>
      <c r="BD111" s="967"/>
      <c r="BE111" s="967"/>
      <c r="BF111" s="967"/>
      <c r="BG111" s="967"/>
      <c r="BH111" s="967"/>
      <c r="BI111" s="967"/>
      <c r="BJ111" s="967"/>
      <c r="BK111" s="967"/>
      <c r="BL111" s="967"/>
      <c r="BM111" s="967"/>
      <c r="BN111" s="967"/>
      <c r="BO111" s="967"/>
      <c r="BP111" s="967"/>
    </row>
    <row r="112" spans="3:68" ht="14.25">
      <c r="C112" s="967"/>
      <c r="D112" s="967"/>
      <c r="E112" s="967"/>
      <c r="F112" s="967"/>
      <c r="G112" s="967"/>
      <c r="H112" s="967"/>
      <c r="I112" s="967"/>
      <c r="J112" s="967"/>
      <c r="K112" s="967"/>
      <c r="L112" s="967"/>
      <c r="M112" s="967"/>
      <c r="N112" s="967"/>
      <c r="O112" s="967"/>
      <c r="P112" s="967"/>
      <c r="Q112" s="967"/>
      <c r="R112" s="967"/>
      <c r="S112" s="967"/>
      <c r="T112" s="967"/>
      <c r="U112" s="967"/>
      <c r="V112" s="967"/>
      <c r="W112" s="967"/>
      <c r="X112" s="967"/>
      <c r="Y112" s="967"/>
      <c r="Z112" s="967"/>
      <c r="AA112" s="967"/>
      <c r="AB112" s="967"/>
      <c r="AC112" s="967"/>
      <c r="AD112" s="967"/>
      <c r="AE112" s="967"/>
      <c r="AF112" s="967"/>
      <c r="AG112" s="967"/>
      <c r="AH112" s="967"/>
      <c r="AI112" s="967"/>
      <c r="AJ112" s="967"/>
      <c r="AK112" s="967"/>
      <c r="AL112" s="967"/>
      <c r="AM112" s="967"/>
      <c r="AN112" s="967"/>
      <c r="AO112" s="967"/>
      <c r="AP112" s="967"/>
      <c r="AQ112" s="967"/>
      <c r="AR112" s="967"/>
      <c r="AS112" s="967"/>
      <c r="AT112" s="967"/>
      <c r="AU112" s="967"/>
      <c r="AV112" s="967"/>
      <c r="AW112" s="967"/>
      <c r="AX112" s="967"/>
      <c r="AY112" s="967"/>
      <c r="AZ112" s="967"/>
      <c r="BA112" s="967"/>
      <c r="BB112" s="967"/>
      <c r="BC112" s="967"/>
      <c r="BD112" s="967"/>
      <c r="BE112" s="967"/>
      <c r="BF112" s="967"/>
      <c r="BG112" s="967"/>
      <c r="BH112" s="967"/>
      <c r="BI112" s="967"/>
      <c r="BJ112" s="967"/>
      <c r="BK112" s="967"/>
      <c r="BL112" s="967"/>
      <c r="BM112" s="967"/>
      <c r="BN112" s="967"/>
      <c r="BO112" s="967"/>
      <c r="BP112" s="967"/>
    </row>
    <row r="113" spans="3:68" ht="14.25">
      <c r="C113" s="967"/>
      <c r="D113" s="967"/>
      <c r="E113" s="967"/>
      <c r="F113" s="967"/>
      <c r="G113" s="967"/>
      <c r="H113" s="967"/>
      <c r="I113" s="967"/>
      <c r="J113" s="967"/>
      <c r="K113" s="967"/>
      <c r="L113" s="967"/>
      <c r="M113" s="967"/>
      <c r="N113" s="967"/>
      <c r="O113" s="967"/>
      <c r="P113" s="967"/>
      <c r="Q113" s="967"/>
      <c r="R113" s="967"/>
      <c r="S113" s="967"/>
      <c r="T113" s="967"/>
      <c r="U113" s="967"/>
      <c r="V113" s="967"/>
      <c r="W113" s="967"/>
      <c r="X113" s="967"/>
      <c r="Y113" s="967"/>
      <c r="Z113" s="967"/>
      <c r="AA113" s="967"/>
      <c r="AB113" s="967"/>
      <c r="AC113" s="967"/>
      <c r="AD113" s="967"/>
      <c r="AE113" s="967"/>
      <c r="AF113" s="967"/>
      <c r="AG113" s="967"/>
      <c r="AH113" s="967"/>
      <c r="AI113" s="967"/>
      <c r="AJ113" s="967"/>
      <c r="AK113" s="967"/>
      <c r="AL113" s="967"/>
      <c r="AM113" s="967"/>
      <c r="AN113" s="967"/>
      <c r="AO113" s="967"/>
      <c r="AP113" s="967"/>
      <c r="AQ113" s="967"/>
      <c r="AR113" s="967"/>
      <c r="AS113" s="967"/>
      <c r="AT113" s="967"/>
      <c r="AU113" s="967"/>
      <c r="AV113" s="967"/>
      <c r="AW113" s="967"/>
      <c r="AX113" s="967"/>
      <c r="AY113" s="967"/>
      <c r="AZ113" s="967"/>
      <c r="BA113" s="967"/>
      <c r="BB113" s="967"/>
      <c r="BC113" s="967"/>
      <c r="BD113" s="967"/>
      <c r="BE113" s="967"/>
      <c r="BF113" s="967"/>
      <c r="BG113" s="967"/>
      <c r="BH113" s="967"/>
      <c r="BI113" s="967"/>
      <c r="BJ113" s="967"/>
      <c r="BK113" s="967"/>
      <c r="BL113" s="967"/>
      <c r="BM113" s="967"/>
      <c r="BN113" s="967"/>
      <c r="BO113" s="967"/>
      <c r="BP113" s="967"/>
    </row>
    <row r="114" spans="3:68" ht="14.25">
      <c r="C114" s="967"/>
      <c r="D114" s="967"/>
      <c r="E114" s="967"/>
      <c r="F114" s="967"/>
      <c r="G114" s="967"/>
      <c r="H114" s="967"/>
      <c r="I114" s="967"/>
      <c r="J114" s="967"/>
      <c r="K114" s="967"/>
      <c r="L114" s="967"/>
      <c r="M114" s="967"/>
      <c r="N114" s="967"/>
      <c r="O114" s="967"/>
      <c r="P114" s="967"/>
      <c r="Q114" s="967"/>
      <c r="R114" s="967"/>
      <c r="S114" s="967"/>
      <c r="T114" s="967"/>
      <c r="U114" s="967"/>
      <c r="V114" s="967"/>
      <c r="W114" s="967"/>
      <c r="X114" s="967"/>
      <c r="Y114" s="967"/>
      <c r="Z114" s="967"/>
      <c r="AA114" s="967"/>
      <c r="AB114" s="967"/>
      <c r="AC114" s="967"/>
      <c r="AD114" s="967"/>
      <c r="AE114" s="967"/>
      <c r="AF114" s="967"/>
      <c r="AG114" s="967"/>
      <c r="AH114" s="967"/>
      <c r="AI114" s="967"/>
      <c r="AJ114" s="967"/>
      <c r="AK114" s="967"/>
      <c r="AL114" s="967"/>
      <c r="AM114" s="967"/>
      <c r="AN114" s="967"/>
      <c r="AO114" s="967"/>
      <c r="AP114" s="967"/>
      <c r="AQ114" s="967"/>
      <c r="AR114" s="967"/>
      <c r="AS114" s="967"/>
      <c r="AT114" s="967"/>
      <c r="AU114" s="967"/>
      <c r="AV114" s="967"/>
      <c r="AW114" s="967"/>
      <c r="AX114" s="967"/>
      <c r="AY114" s="967"/>
      <c r="AZ114" s="967"/>
      <c r="BA114" s="967"/>
      <c r="BB114" s="967"/>
      <c r="BC114" s="967"/>
      <c r="BD114" s="967"/>
      <c r="BE114" s="967"/>
      <c r="BF114" s="967"/>
      <c r="BG114" s="967"/>
      <c r="BH114" s="967"/>
      <c r="BI114" s="967"/>
      <c r="BJ114" s="967"/>
      <c r="BK114" s="967"/>
      <c r="BL114" s="967"/>
      <c r="BM114" s="967"/>
      <c r="BN114" s="967"/>
      <c r="BO114" s="967"/>
      <c r="BP114" s="967"/>
    </row>
    <row r="115" spans="3:68" ht="14.25">
      <c r="C115" s="967"/>
      <c r="D115" s="967"/>
      <c r="E115" s="967"/>
      <c r="F115" s="967"/>
      <c r="G115" s="967"/>
      <c r="H115" s="967"/>
      <c r="I115" s="967"/>
      <c r="J115" s="967"/>
      <c r="K115" s="967"/>
      <c r="L115" s="967"/>
      <c r="M115" s="967"/>
      <c r="N115" s="967"/>
      <c r="O115" s="967"/>
      <c r="P115" s="967"/>
      <c r="Q115" s="967"/>
      <c r="R115" s="967"/>
      <c r="S115" s="967"/>
      <c r="T115" s="967"/>
      <c r="U115" s="967"/>
      <c r="V115" s="967"/>
      <c r="W115" s="967"/>
      <c r="X115" s="967"/>
      <c r="Y115" s="967"/>
      <c r="Z115" s="967"/>
      <c r="AA115" s="967"/>
      <c r="AB115" s="967"/>
      <c r="AC115" s="967"/>
      <c r="AD115" s="967"/>
      <c r="AE115" s="967"/>
      <c r="AF115" s="967"/>
      <c r="AG115" s="967"/>
      <c r="AH115" s="967"/>
      <c r="AI115" s="967"/>
      <c r="AJ115" s="967"/>
      <c r="AK115" s="967"/>
      <c r="AL115" s="967"/>
      <c r="AM115" s="967"/>
      <c r="AN115" s="967"/>
      <c r="AO115" s="967"/>
      <c r="AP115" s="967"/>
      <c r="AQ115" s="967"/>
      <c r="AR115" s="967"/>
      <c r="AS115" s="967"/>
      <c r="AT115" s="967"/>
      <c r="AU115" s="967"/>
      <c r="AV115" s="967"/>
      <c r="AW115" s="967"/>
      <c r="AX115" s="967"/>
      <c r="AY115" s="967"/>
      <c r="AZ115" s="967"/>
      <c r="BA115" s="967"/>
      <c r="BB115" s="967"/>
      <c r="BC115" s="967"/>
      <c r="BD115" s="967"/>
      <c r="BE115" s="967"/>
      <c r="BF115" s="967"/>
      <c r="BG115" s="967"/>
      <c r="BH115" s="967"/>
      <c r="BI115" s="967"/>
      <c r="BJ115" s="967"/>
      <c r="BK115" s="967"/>
      <c r="BL115" s="967"/>
      <c r="BM115" s="967"/>
      <c r="BN115" s="967"/>
      <c r="BO115" s="967"/>
      <c r="BP115" s="967"/>
    </row>
    <row r="116" spans="3:68" ht="14.25">
      <c r="C116" s="967"/>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7"/>
      <c r="AA116" s="967"/>
      <c r="AB116" s="967"/>
      <c r="AC116" s="967"/>
      <c r="AD116" s="967"/>
      <c r="AE116" s="967"/>
      <c r="AF116" s="967"/>
      <c r="AG116" s="967"/>
      <c r="AH116" s="967"/>
      <c r="AI116" s="967"/>
      <c r="AJ116" s="967"/>
      <c r="AK116" s="967"/>
      <c r="AL116" s="967"/>
      <c r="AM116" s="967"/>
      <c r="AN116" s="967"/>
      <c r="AO116" s="967"/>
      <c r="AP116" s="967"/>
      <c r="AQ116" s="967"/>
      <c r="AR116" s="967"/>
      <c r="AS116" s="967"/>
      <c r="AT116" s="967"/>
      <c r="AU116" s="967"/>
      <c r="AV116" s="967"/>
      <c r="AW116" s="967"/>
      <c r="AX116" s="967"/>
      <c r="AY116" s="967"/>
      <c r="AZ116" s="967"/>
      <c r="BA116" s="967"/>
      <c r="BB116" s="967"/>
      <c r="BC116" s="967"/>
      <c r="BD116" s="967"/>
      <c r="BE116" s="967"/>
      <c r="BF116" s="967"/>
      <c r="BG116" s="967"/>
      <c r="BH116" s="967"/>
      <c r="BI116" s="967"/>
      <c r="BJ116" s="967"/>
      <c r="BK116" s="967"/>
      <c r="BL116" s="967"/>
      <c r="BM116" s="967"/>
      <c r="BN116" s="967"/>
      <c r="BO116" s="967"/>
      <c r="BP116" s="967"/>
    </row>
    <row r="117" spans="3:68" ht="14.25">
      <c r="C117" s="967"/>
      <c r="D117" s="967"/>
      <c r="E117" s="967"/>
      <c r="F117" s="967"/>
      <c r="G117" s="967"/>
      <c r="H117" s="967"/>
      <c r="I117" s="967"/>
      <c r="J117" s="967"/>
      <c r="K117" s="967"/>
      <c r="L117" s="967"/>
      <c r="M117" s="967"/>
      <c r="N117" s="967"/>
      <c r="O117" s="967"/>
      <c r="P117" s="967"/>
      <c r="Q117" s="967"/>
      <c r="R117" s="967"/>
      <c r="S117" s="967"/>
      <c r="T117" s="967"/>
      <c r="U117" s="967"/>
      <c r="V117" s="967"/>
      <c r="W117" s="967"/>
      <c r="X117" s="967"/>
      <c r="Y117" s="967"/>
      <c r="Z117" s="967"/>
      <c r="AA117" s="967"/>
      <c r="AB117" s="967"/>
      <c r="AC117" s="967"/>
      <c r="AD117" s="967"/>
      <c r="AE117" s="967"/>
      <c r="AF117" s="967"/>
      <c r="AG117" s="967"/>
      <c r="AH117" s="967"/>
      <c r="AI117" s="967"/>
      <c r="AJ117" s="967"/>
      <c r="AK117" s="967"/>
      <c r="AL117" s="967"/>
      <c r="AM117" s="967"/>
      <c r="AN117" s="967"/>
      <c r="AO117" s="967"/>
      <c r="AP117" s="967"/>
      <c r="AQ117" s="967"/>
      <c r="AR117" s="967"/>
      <c r="AS117" s="967"/>
      <c r="AT117" s="967"/>
      <c r="AU117" s="967"/>
      <c r="AV117" s="967"/>
      <c r="AW117" s="967"/>
      <c r="AX117" s="967"/>
      <c r="AY117" s="967"/>
      <c r="AZ117" s="967"/>
      <c r="BA117" s="967"/>
      <c r="BB117" s="967"/>
      <c r="BC117" s="967"/>
      <c r="BD117" s="967"/>
      <c r="BE117" s="967"/>
      <c r="BF117" s="967"/>
      <c r="BG117" s="967"/>
      <c r="BH117" s="967"/>
      <c r="BI117" s="967"/>
      <c r="BJ117" s="967"/>
      <c r="BK117" s="967"/>
      <c r="BL117" s="967"/>
      <c r="BM117" s="967"/>
      <c r="BN117" s="967"/>
      <c r="BO117" s="967"/>
      <c r="BP117" s="967"/>
    </row>
    <row r="118" spans="3:68" ht="14.25">
      <c r="C118" s="967"/>
      <c r="D118" s="967"/>
      <c r="E118" s="967"/>
      <c r="F118" s="967"/>
      <c r="G118" s="967"/>
      <c r="H118" s="967"/>
      <c r="I118" s="967"/>
      <c r="J118" s="967"/>
      <c r="K118" s="967"/>
      <c r="L118" s="967"/>
      <c r="M118" s="967"/>
      <c r="N118" s="967"/>
      <c r="O118" s="967"/>
      <c r="P118" s="967"/>
      <c r="Q118" s="967"/>
      <c r="R118" s="967"/>
      <c r="S118" s="967"/>
      <c r="T118" s="967"/>
      <c r="U118" s="967"/>
      <c r="V118" s="967"/>
      <c r="W118" s="967"/>
      <c r="X118" s="967"/>
      <c r="Y118" s="967"/>
      <c r="Z118" s="967"/>
      <c r="AA118" s="967"/>
      <c r="AB118" s="967"/>
      <c r="AC118" s="967"/>
      <c r="AD118" s="967"/>
      <c r="AE118" s="967"/>
      <c r="AF118" s="967"/>
      <c r="AG118" s="967"/>
      <c r="AH118" s="967"/>
      <c r="AI118" s="967"/>
      <c r="AJ118" s="967"/>
      <c r="AK118" s="967"/>
      <c r="AL118" s="967"/>
      <c r="AM118" s="967"/>
      <c r="AN118" s="967"/>
      <c r="AO118" s="967"/>
      <c r="AP118" s="967"/>
      <c r="AQ118" s="967"/>
      <c r="AR118" s="967"/>
      <c r="AS118" s="967"/>
      <c r="AT118" s="967"/>
      <c r="AU118" s="967"/>
      <c r="AV118" s="967"/>
      <c r="AW118" s="967"/>
      <c r="AX118" s="967"/>
      <c r="AY118" s="967"/>
      <c r="AZ118" s="967"/>
      <c r="BA118" s="967"/>
      <c r="BB118" s="967"/>
      <c r="BC118" s="967"/>
      <c r="BD118" s="967"/>
      <c r="BE118" s="967"/>
      <c r="BF118" s="967"/>
      <c r="BG118" s="967"/>
      <c r="BH118" s="967"/>
      <c r="BI118" s="967"/>
      <c r="BJ118" s="967"/>
      <c r="BK118" s="967"/>
      <c r="BL118" s="967"/>
      <c r="BM118" s="967"/>
      <c r="BN118" s="967"/>
      <c r="BO118" s="967"/>
      <c r="BP118" s="967"/>
    </row>
    <row r="119" spans="3:68" ht="14.25">
      <c r="C119" s="967"/>
      <c r="D119" s="967"/>
      <c r="E119" s="967"/>
      <c r="F119" s="967"/>
      <c r="G119" s="967"/>
      <c r="H119" s="967"/>
      <c r="I119" s="967"/>
      <c r="J119" s="967"/>
      <c r="K119" s="967"/>
      <c r="L119" s="967"/>
      <c r="M119" s="967"/>
      <c r="N119" s="967"/>
      <c r="O119" s="967"/>
      <c r="P119" s="967"/>
      <c r="Q119" s="967"/>
      <c r="R119" s="967"/>
      <c r="S119" s="967"/>
      <c r="T119" s="967"/>
      <c r="U119" s="967"/>
      <c r="V119" s="967"/>
      <c r="W119" s="967"/>
      <c r="X119" s="967"/>
      <c r="Y119" s="967"/>
      <c r="Z119" s="967"/>
      <c r="AA119" s="967"/>
      <c r="AB119" s="967"/>
      <c r="AC119" s="967"/>
      <c r="AD119" s="967"/>
      <c r="AE119" s="967"/>
      <c r="AF119" s="967"/>
      <c r="AG119" s="967"/>
      <c r="AH119" s="967"/>
      <c r="AI119" s="967"/>
      <c r="AJ119" s="967"/>
      <c r="AK119" s="967"/>
      <c r="AL119" s="967"/>
      <c r="AM119" s="967"/>
      <c r="AN119" s="967"/>
      <c r="AO119" s="967"/>
      <c r="AP119" s="967"/>
      <c r="AQ119" s="967"/>
      <c r="AR119" s="967"/>
      <c r="AS119" s="967"/>
      <c r="AT119" s="967"/>
      <c r="AU119" s="967"/>
      <c r="AV119" s="967"/>
      <c r="AW119" s="967"/>
      <c r="AX119" s="967"/>
      <c r="AY119" s="967"/>
      <c r="AZ119" s="967"/>
      <c r="BA119" s="967"/>
      <c r="BB119" s="967"/>
      <c r="BC119" s="967"/>
      <c r="BD119" s="967"/>
      <c r="BE119" s="967"/>
      <c r="BF119" s="967"/>
      <c r="BG119" s="967"/>
      <c r="BH119" s="967"/>
      <c r="BI119" s="967"/>
      <c r="BJ119" s="967"/>
      <c r="BK119" s="967"/>
      <c r="BL119" s="967"/>
      <c r="BM119" s="967"/>
      <c r="BN119" s="967"/>
      <c r="BO119" s="967"/>
      <c r="BP119" s="967"/>
    </row>
    <row r="120" spans="3:68" ht="14.25">
      <c r="C120" s="967"/>
      <c r="D120" s="967"/>
      <c r="E120" s="967"/>
      <c r="F120" s="967"/>
      <c r="G120" s="967"/>
      <c r="H120" s="967"/>
      <c r="I120" s="967"/>
      <c r="J120" s="967"/>
      <c r="K120" s="967"/>
      <c r="L120" s="967"/>
      <c r="M120" s="967"/>
      <c r="N120" s="967"/>
      <c r="O120" s="967"/>
      <c r="P120" s="967"/>
      <c r="Q120" s="967"/>
      <c r="R120" s="967"/>
      <c r="S120" s="967"/>
      <c r="T120" s="967"/>
      <c r="U120" s="967"/>
      <c r="V120" s="967"/>
      <c r="W120" s="967"/>
      <c r="X120" s="967"/>
      <c r="Y120" s="967"/>
      <c r="Z120" s="967"/>
      <c r="AA120" s="967"/>
      <c r="AB120" s="967"/>
      <c r="AC120" s="967"/>
      <c r="AD120" s="967"/>
      <c r="AE120" s="967"/>
      <c r="AF120" s="967"/>
      <c r="AG120" s="967"/>
      <c r="AH120" s="967"/>
      <c r="AI120" s="967"/>
      <c r="AJ120" s="967"/>
      <c r="AK120" s="967"/>
      <c r="AL120" s="967"/>
      <c r="AM120" s="967"/>
      <c r="AN120" s="967"/>
      <c r="AO120" s="967"/>
      <c r="AP120" s="967"/>
      <c r="AQ120" s="967"/>
      <c r="AR120" s="967"/>
      <c r="AS120" s="967"/>
      <c r="AT120" s="967"/>
      <c r="AU120" s="967"/>
      <c r="AV120" s="967"/>
      <c r="AW120" s="967"/>
      <c r="AX120" s="967"/>
      <c r="AY120" s="967"/>
      <c r="AZ120" s="967"/>
      <c r="BA120" s="967"/>
      <c r="BB120" s="967"/>
      <c r="BC120" s="967"/>
      <c r="BD120" s="967"/>
      <c r="BE120" s="967"/>
      <c r="BF120" s="967"/>
      <c r="BG120" s="967"/>
      <c r="BH120" s="967"/>
      <c r="BI120" s="967"/>
      <c r="BJ120" s="967"/>
      <c r="BK120" s="967"/>
      <c r="BL120" s="967"/>
      <c r="BM120" s="967"/>
      <c r="BN120" s="967"/>
      <c r="BO120" s="967"/>
      <c r="BP120" s="967"/>
    </row>
    <row r="121" spans="3:68" ht="14.25">
      <c r="C121" s="967"/>
      <c r="D121" s="967"/>
      <c r="E121" s="967"/>
      <c r="F121" s="967"/>
      <c r="G121" s="967"/>
      <c r="H121" s="967"/>
      <c r="I121" s="967"/>
      <c r="J121" s="967"/>
      <c r="K121" s="967"/>
      <c r="L121" s="967"/>
      <c r="M121" s="967"/>
      <c r="N121" s="967"/>
      <c r="O121" s="967"/>
      <c r="P121" s="967"/>
      <c r="Q121" s="967"/>
      <c r="R121" s="967"/>
      <c r="S121" s="967"/>
      <c r="T121" s="967"/>
      <c r="U121" s="967"/>
      <c r="V121" s="967"/>
      <c r="W121" s="967"/>
      <c r="X121" s="967"/>
      <c r="Y121" s="967"/>
      <c r="Z121" s="967"/>
      <c r="AA121" s="967"/>
      <c r="AB121" s="967"/>
      <c r="AC121" s="967"/>
      <c r="AD121" s="967"/>
      <c r="AE121" s="967"/>
      <c r="AF121" s="967"/>
      <c r="AG121" s="967"/>
      <c r="AH121" s="967"/>
      <c r="AI121" s="967"/>
      <c r="AJ121" s="967"/>
      <c r="AK121" s="967"/>
      <c r="AL121" s="967"/>
      <c r="AM121" s="967"/>
      <c r="AN121" s="967"/>
      <c r="AO121" s="967"/>
      <c r="AP121" s="967"/>
      <c r="AQ121" s="967"/>
      <c r="AR121" s="967"/>
      <c r="AS121" s="967"/>
      <c r="AT121" s="967"/>
      <c r="AU121" s="967"/>
      <c r="AV121" s="967"/>
      <c r="AW121" s="967"/>
      <c r="AX121" s="967"/>
      <c r="AY121" s="967"/>
      <c r="AZ121" s="967"/>
      <c r="BA121" s="967"/>
      <c r="BB121" s="967"/>
      <c r="BC121" s="967"/>
      <c r="BD121" s="967"/>
      <c r="BE121" s="967"/>
      <c r="BF121" s="967"/>
      <c r="BG121" s="967"/>
      <c r="BH121" s="967"/>
      <c r="BI121" s="967"/>
      <c r="BJ121" s="967"/>
      <c r="BK121" s="967"/>
      <c r="BL121" s="967"/>
      <c r="BM121" s="967"/>
      <c r="BN121" s="967"/>
      <c r="BO121" s="967"/>
      <c r="BP121" s="967"/>
    </row>
    <row r="122" spans="3:68" ht="14.25">
      <c r="C122" s="967"/>
      <c r="D122" s="967"/>
      <c r="E122" s="967"/>
      <c r="F122" s="967"/>
      <c r="G122" s="967"/>
      <c r="H122" s="967"/>
      <c r="I122" s="967"/>
      <c r="J122" s="967"/>
      <c r="K122" s="967"/>
      <c r="L122" s="967"/>
      <c r="M122" s="967"/>
      <c r="N122" s="967"/>
      <c r="O122" s="967"/>
      <c r="P122" s="967"/>
      <c r="Q122" s="967"/>
      <c r="R122" s="967"/>
      <c r="S122" s="967"/>
      <c r="T122" s="967"/>
      <c r="U122" s="967"/>
      <c r="V122" s="967"/>
      <c r="W122" s="967"/>
      <c r="X122" s="967"/>
      <c r="Y122" s="967"/>
      <c r="Z122" s="967"/>
      <c r="AA122" s="967"/>
      <c r="AB122" s="967"/>
      <c r="AC122" s="967"/>
      <c r="AD122" s="967"/>
      <c r="AE122" s="967"/>
      <c r="AF122" s="967"/>
      <c r="AG122" s="967"/>
      <c r="AH122" s="967"/>
      <c r="AI122" s="967"/>
      <c r="AJ122" s="967"/>
      <c r="AK122" s="967"/>
      <c r="AL122" s="967"/>
      <c r="AM122" s="967"/>
      <c r="AN122" s="967"/>
      <c r="AO122" s="967"/>
      <c r="AP122" s="967"/>
      <c r="AQ122" s="967"/>
      <c r="AR122" s="967"/>
      <c r="AS122" s="967"/>
      <c r="AT122" s="967"/>
      <c r="AU122" s="967"/>
      <c r="AV122" s="967"/>
      <c r="AW122" s="967"/>
      <c r="AX122" s="967"/>
      <c r="AY122" s="967"/>
      <c r="AZ122" s="967"/>
      <c r="BA122" s="967"/>
      <c r="BB122" s="967"/>
      <c r="BC122" s="967"/>
      <c r="BD122" s="967"/>
      <c r="BE122" s="967"/>
      <c r="BF122" s="967"/>
      <c r="BG122" s="967"/>
      <c r="BH122" s="967"/>
      <c r="BI122" s="967"/>
      <c r="BJ122" s="967"/>
      <c r="BK122" s="967"/>
      <c r="BL122" s="967"/>
      <c r="BM122" s="967"/>
      <c r="BN122" s="967"/>
      <c r="BO122" s="967"/>
      <c r="BP122" s="967"/>
    </row>
    <row r="123" spans="3:68" ht="14.25">
      <c r="C123" s="967"/>
      <c r="D123" s="967"/>
      <c r="E123" s="967"/>
      <c r="F123" s="967"/>
      <c r="G123" s="967"/>
      <c r="H123" s="967"/>
      <c r="I123" s="967"/>
      <c r="J123" s="967"/>
      <c r="K123" s="967"/>
      <c r="L123" s="967"/>
      <c r="M123" s="967"/>
      <c r="N123" s="967"/>
      <c r="O123" s="967"/>
      <c r="P123" s="967"/>
      <c r="Q123" s="967"/>
      <c r="R123" s="967"/>
      <c r="S123" s="967"/>
      <c r="T123" s="967"/>
      <c r="U123" s="967"/>
      <c r="V123" s="967"/>
      <c r="W123" s="967"/>
      <c r="X123" s="967"/>
      <c r="Y123" s="967"/>
      <c r="Z123" s="967"/>
      <c r="AA123" s="967"/>
      <c r="AB123" s="967"/>
      <c r="AC123" s="967"/>
      <c r="AD123" s="967"/>
      <c r="AE123" s="967"/>
      <c r="AF123" s="967"/>
      <c r="AG123" s="967"/>
      <c r="AH123" s="967"/>
      <c r="AI123" s="967"/>
      <c r="AJ123" s="967"/>
      <c r="AK123" s="967"/>
      <c r="AL123" s="967"/>
      <c r="AM123" s="967"/>
      <c r="AN123" s="967"/>
      <c r="AO123" s="967"/>
      <c r="AP123" s="967"/>
      <c r="AQ123" s="967"/>
      <c r="AR123" s="967"/>
      <c r="AS123" s="967"/>
      <c r="AT123" s="967"/>
      <c r="AU123" s="967"/>
      <c r="AV123" s="967"/>
      <c r="AW123" s="967"/>
      <c r="AX123" s="967"/>
      <c r="AY123" s="967"/>
      <c r="AZ123" s="967"/>
      <c r="BA123" s="967"/>
      <c r="BB123" s="967"/>
      <c r="BC123" s="967"/>
      <c r="BD123" s="967"/>
      <c r="BE123" s="967"/>
      <c r="BF123" s="967"/>
      <c r="BG123" s="967"/>
      <c r="BH123" s="967"/>
      <c r="BI123" s="967"/>
      <c r="BJ123" s="967"/>
      <c r="BK123" s="967"/>
      <c r="BL123" s="967"/>
      <c r="BM123" s="967"/>
      <c r="BN123" s="967"/>
      <c r="BO123" s="967"/>
      <c r="BP123" s="967"/>
    </row>
    <row r="124" spans="3:68" ht="14.25">
      <c r="C124" s="967"/>
      <c r="D124" s="967"/>
      <c r="E124" s="967"/>
      <c r="F124" s="967"/>
      <c r="G124" s="967"/>
      <c r="H124" s="967"/>
      <c r="I124" s="967"/>
      <c r="J124" s="967"/>
      <c r="K124" s="967"/>
      <c r="L124" s="967"/>
      <c r="M124" s="967"/>
      <c r="N124" s="967"/>
      <c r="O124" s="967"/>
      <c r="P124" s="967"/>
      <c r="Q124" s="967"/>
      <c r="R124" s="967"/>
      <c r="S124" s="967"/>
      <c r="T124" s="967"/>
      <c r="U124" s="967"/>
      <c r="V124" s="967"/>
      <c r="W124" s="967"/>
      <c r="X124" s="967"/>
      <c r="Y124" s="967"/>
      <c r="Z124" s="967"/>
      <c r="AA124" s="967"/>
      <c r="AB124" s="967"/>
      <c r="AC124" s="967"/>
      <c r="AD124" s="967"/>
      <c r="AE124" s="967"/>
      <c r="AF124" s="967"/>
      <c r="AG124" s="967"/>
      <c r="AH124" s="967"/>
      <c r="AI124" s="967"/>
      <c r="AJ124" s="967"/>
      <c r="AK124" s="967"/>
      <c r="AL124" s="967"/>
      <c r="AM124" s="967"/>
      <c r="AN124" s="967"/>
      <c r="AO124" s="967"/>
      <c r="AP124" s="967"/>
      <c r="AQ124" s="967"/>
      <c r="AR124" s="967"/>
      <c r="AS124" s="967"/>
      <c r="AT124" s="967"/>
      <c r="AU124" s="967"/>
      <c r="AV124" s="967"/>
      <c r="AW124" s="967"/>
      <c r="AX124" s="967"/>
      <c r="AY124" s="967"/>
      <c r="AZ124" s="967"/>
      <c r="BA124" s="967"/>
      <c r="BB124" s="967"/>
      <c r="BC124" s="967"/>
      <c r="BD124" s="967"/>
      <c r="BE124" s="967"/>
      <c r="BF124" s="967"/>
      <c r="BG124" s="967"/>
      <c r="BH124" s="967"/>
      <c r="BI124" s="967"/>
      <c r="BJ124" s="967"/>
      <c r="BK124" s="967"/>
      <c r="BL124" s="967"/>
      <c r="BM124" s="967"/>
      <c r="BN124" s="967"/>
      <c r="BO124" s="967"/>
      <c r="BP124" s="967"/>
    </row>
    <row r="125" spans="3:68" ht="14.25">
      <c r="C125" s="967"/>
      <c r="D125" s="967"/>
      <c r="E125" s="967"/>
      <c r="F125" s="967"/>
      <c r="G125" s="967"/>
      <c r="H125" s="967"/>
      <c r="I125" s="967"/>
      <c r="J125" s="967"/>
      <c r="K125" s="967"/>
      <c r="L125" s="967"/>
      <c r="M125" s="967"/>
      <c r="N125" s="967"/>
      <c r="O125" s="967"/>
      <c r="P125" s="967"/>
      <c r="Q125" s="967"/>
      <c r="R125" s="967"/>
      <c r="S125" s="967"/>
      <c r="T125" s="967"/>
      <c r="U125" s="967"/>
      <c r="V125" s="967"/>
      <c r="W125" s="967"/>
      <c r="X125" s="967"/>
      <c r="Y125" s="967"/>
      <c r="Z125" s="967"/>
      <c r="AA125" s="967"/>
      <c r="AB125" s="967"/>
      <c r="AC125" s="967"/>
      <c r="AD125" s="967"/>
      <c r="AE125" s="967"/>
      <c r="AF125" s="967"/>
      <c r="AG125" s="967"/>
      <c r="AH125" s="967"/>
      <c r="AI125" s="967"/>
      <c r="AJ125" s="967"/>
      <c r="AK125" s="967"/>
      <c r="AL125" s="967"/>
      <c r="AM125" s="967"/>
      <c r="AN125" s="967"/>
      <c r="AO125" s="967"/>
      <c r="AP125" s="967"/>
      <c r="AQ125" s="967"/>
      <c r="AR125" s="967"/>
      <c r="AS125" s="967"/>
      <c r="AT125" s="967"/>
      <c r="AU125" s="967"/>
      <c r="AV125" s="967"/>
      <c r="AW125" s="967"/>
      <c r="AX125" s="967"/>
      <c r="AY125" s="967"/>
      <c r="AZ125" s="967"/>
      <c r="BA125" s="967"/>
      <c r="BB125" s="967"/>
      <c r="BC125" s="967"/>
      <c r="BD125" s="967"/>
      <c r="BE125" s="967"/>
      <c r="BF125" s="967"/>
      <c r="BG125" s="967"/>
      <c r="BH125" s="967"/>
      <c r="BI125" s="967"/>
      <c r="BJ125" s="967"/>
      <c r="BK125" s="967"/>
      <c r="BL125" s="967"/>
      <c r="BM125" s="967"/>
      <c r="BN125" s="967"/>
      <c r="BO125" s="967"/>
      <c r="BP125" s="967"/>
    </row>
    <row r="126" spans="3:68" ht="14.25">
      <c r="C126" s="967"/>
      <c r="D126" s="967"/>
      <c r="E126" s="967"/>
      <c r="F126" s="967"/>
      <c r="G126" s="967"/>
      <c r="H126" s="967"/>
      <c r="I126" s="967"/>
      <c r="J126" s="967"/>
      <c r="K126" s="967"/>
      <c r="L126" s="967"/>
      <c r="M126" s="967"/>
      <c r="N126" s="967"/>
      <c r="O126" s="967"/>
      <c r="P126" s="967"/>
      <c r="Q126" s="967"/>
      <c r="R126" s="967"/>
      <c r="S126" s="967"/>
      <c r="T126" s="967"/>
      <c r="U126" s="967"/>
      <c r="V126" s="967"/>
      <c r="W126" s="967"/>
      <c r="X126" s="967"/>
      <c r="Y126" s="967"/>
      <c r="Z126" s="967"/>
      <c r="AA126" s="967"/>
      <c r="AB126" s="967"/>
      <c r="AC126" s="967"/>
      <c r="AD126" s="967"/>
      <c r="AE126" s="967"/>
      <c r="AF126" s="967"/>
      <c r="AG126" s="967"/>
      <c r="AH126" s="967"/>
      <c r="AI126" s="967"/>
      <c r="AJ126" s="967"/>
      <c r="AK126" s="967"/>
      <c r="AL126" s="967"/>
      <c r="AM126" s="967"/>
      <c r="AN126" s="967"/>
      <c r="AO126" s="967"/>
      <c r="AP126" s="967"/>
      <c r="AQ126" s="967"/>
      <c r="AR126" s="967"/>
      <c r="AS126" s="967"/>
      <c r="AT126" s="967"/>
      <c r="AU126" s="967"/>
      <c r="AV126" s="967"/>
      <c r="AW126" s="967"/>
      <c r="AX126" s="967"/>
      <c r="AY126" s="967"/>
      <c r="AZ126" s="967"/>
      <c r="BA126" s="967"/>
      <c r="BB126" s="967"/>
      <c r="BC126" s="967"/>
      <c r="BD126" s="967"/>
      <c r="BE126" s="967"/>
      <c r="BF126" s="967"/>
      <c r="BG126" s="967"/>
      <c r="BH126" s="967"/>
      <c r="BI126" s="967"/>
      <c r="BJ126" s="967"/>
      <c r="BK126" s="967"/>
      <c r="BL126" s="967"/>
      <c r="BM126" s="967"/>
      <c r="BN126" s="967"/>
      <c r="BO126" s="967"/>
      <c r="BP126" s="967"/>
    </row>
    <row r="127" spans="3:68" ht="14.25">
      <c r="C127" s="967"/>
      <c r="D127" s="967"/>
      <c r="E127" s="967"/>
      <c r="F127" s="967"/>
      <c r="G127" s="967"/>
      <c r="H127" s="967"/>
      <c r="I127" s="967"/>
      <c r="J127" s="967"/>
      <c r="K127" s="967"/>
      <c r="L127" s="967"/>
      <c r="M127" s="967"/>
      <c r="N127" s="967"/>
      <c r="O127" s="967"/>
      <c r="P127" s="967"/>
      <c r="Q127" s="967"/>
      <c r="R127" s="967"/>
      <c r="S127" s="967"/>
      <c r="T127" s="967"/>
      <c r="U127" s="967"/>
      <c r="V127" s="967"/>
      <c r="W127" s="967"/>
      <c r="X127" s="967"/>
      <c r="Y127" s="967"/>
      <c r="Z127" s="967"/>
      <c r="AA127" s="967"/>
      <c r="AB127" s="967"/>
      <c r="AC127" s="967"/>
      <c r="AD127" s="967"/>
      <c r="AE127" s="967"/>
      <c r="AF127" s="967"/>
      <c r="AG127" s="967"/>
      <c r="AH127" s="967"/>
      <c r="AI127" s="967"/>
      <c r="AJ127" s="967"/>
      <c r="AK127" s="967"/>
      <c r="AL127" s="967"/>
      <c r="AM127" s="967"/>
      <c r="AN127" s="967"/>
      <c r="AO127" s="967"/>
      <c r="AP127" s="967"/>
      <c r="AQ127" s="967"/>
      <c r="AR127" s="967"/>
      <c r="AS127" s="967"/>
      <c r="AT127" s="967"/>
      <c r="AU127" s="967"/>
      <c r="AV127" s="967"/>
      <c r="AW127" s="967"/>
      <c r="AX127" s="967"/>
      <c r="AY127" s="967"/>
      <c r="AZ127" s="967"/>
      <c r="BA127" s="967"/>
      <c r="BB127" s="967"/>
      <c r="BC127" s="967"/>
      <c r="BD127" s="967"/>
      <c r="BE127" s="967"/>
      <c r="BF127" s="967"/>
      <c r="BG127" s="967"/>
      <c r="BH127" s="967"/>
      <c r="BI127" s="967"/>
      <c r="BJ127" s="967"/>
      <c r="BK127" s="967"/>
      <c r="BL127" s="967"/>
      <c r="BM127" s="967"/>
      <c r="BN127" s="967"/>
      <c r="BO127" s="967"/>
      <c r="BP127" s="967"/>
    </row>
    <row r="128" spans="3:68" ht="14.25">
      <c r="C128" s="967"/>
      <c r="D128" s="967"/>
      <c r="E128" s="967"/>
      <c r="F128" s="967"/>
      <c r="G128" s="967"/>
      <c r="H128" s="967"/>
      <c r="I128" s="967"/>
      <c r="J128" s="967"/>
      <c r="K128" s="967"/>
      <c r="L128" s="967"/>
      <c r="M128" s="967"/>
      <c r="N128" s="967"/>
      <c r="O128" s="967"/>
      <c r="P128" s="967"/>
      <c r="Q128" s="967"/>
      <c r="R128" s="967"/>
      <c r="S128" s="967"/>
      <c r="T128" s="967"/>
      <c r="U128" s="967"/>
      <c r="V128" s="967"/>
      <c r="W128" s="967"/>
      <c r="X128" s="967"/>
      <c r="Y128" s="967"/>
      <c r="Z128" s="967"/>
      <c r="AA128" s="967"/>
      <c r="AB128" s="967"/>
      <c r="AC128" s="967"/>
      <c r="AD128" s="967"/>
      <c r="AE128" s="967"/>
      <c r="AF128" s="967"/>
      <c r="AG128" s="967"/>
      <c r="AH128" s="967"/>
      <c r="AI128" s="967"/>
      <c r="AJ128" s="967"/>
      <c r="AK128" s="967"/>
      <c r="AL128" s="967"/>
      <c r="AM128" s="967"/>
      <c r="AN128" s="967"/>
      <c r="AO128" s="967"/>
      <c r="AP128" s="967"/>
      <c r="AQ128" s="967"/>
      <c r="AR128" s="967"/>
      <c r="AS128" s="967"/>
      <c r="AT128" s="967"/>
      <c r="AU128" s="967"/>
      <c r="AV128" s="967"/>
      <c r="AW128" s="967"/>
      <c r="AX128" s="967"/>
      <c r="AY128" s="967"/>
      <c r="AZ128" s="967"/>
      <c r="BA128" s="967"/>
      <c r="BB128" s="967"/>
      <c r="BC128" s="967"/>
      <c r="BD128" s="967"/>
      <c r="BE128" s="967"/>
      <c r="BF128" s="967"/>
      <c r="BG128" s="967"/>
      <c r="BH128" s="967"/>
      <c r="BI128" s="967"/>
      <c r="BJ128" s="967"/>
      <c r="BK128" s="967"/>
      <c r="BL128" s="967"/>
      <c r="BM128" s="967"/>
      <c r="BN128" s="967"/>
      <c r="BO128" s="967"/>
      <c r="BP128" s="967"/>
    </row>
    <row r="129" spans="3:68" ht="14.25">
      <c r="C129" s="967"/>
      <c r="D129" s="967"/>
      <c r="E129" s="967"/>
      <c r="F129" s="967"/>
      <c r="G129" s="967"/>
      <c r="H129" s="967"/>
      <c r="I129" s="967"/>
      <c r="J129" s="967"/>
      <c r="K129" s="967"/>
      <c r="L129" s="967"/>
      <c r="M129" s="967"/>
      <c r="N129" s="967"/>
      <c r="O129" s="967"/>
      <c r="P129" s="967"/>
      <c r="Q129" s="967"/>
      <c r="R129" s="967"/>
      <c r="S129" s="967"/>
      <c r="T129" s="967"/>
      <c r="U129" s="967"/>
      <c r="V129" s="967"/>
      <c r="W129" s="967"/>
      <c r="X129" s="967"/>
      <c r="Y129" s="967"/>
      <c r="Z129" s="967"/>
      <c r="AA129" s="967"/>
      <c r="AB129" s="967"/>
      <c r="AC129" s="967"/>
      <c r="AD129" s="967"/>
      <c r="AE129" s="967"/>
      <c r="AF129" s="967"/>
      <c r="AG129" s="967"/>
      <c r="AH129" s="967"/>
      <c r="AI129" s="967"/>
      <c r="AJ129" s="967"/>
      <c r="AK129" s="967"/>
      <c r="AL129" s="967"/>
      <c r="AM129" s="967"/>
      <c r="AN129" s="967"/>
      <c r="AO129" s="967"/>
      <c r="AP129" s="967"/>
      <c r="AQ129" s="967"/>
      <c r="AR129" s="967"/>
      <c r="AS129" s="967"/>
      <c r="AT129" s="967"/>
      <c r="AU129" s="967"/>
      <c r="AV129" s="967"/>
      <c r="AW129" s="967"/>
      <c r="AX129" s="967"/>
      <c r="AY129" s="967"/>
      <c r="AZ129" s="967"/>
      <c r="BA129" s="967"/>
      <c r="BB129" s="967"/>
      <c r="BC129" s="967"/>
      <c r="BD129" s="967"/>
      <c r="BE129" s="967"/>
      <c r="BF129" s="967"/>
      <c r="BG129" s="967"/>
      <c r="BH129" s="967"/>
      <c r="BI129" s="967"/>
      <c r="BJ129" s="967"/>
      <c r="BK129" s="967"/>
      <c r="BL129" s="967"/>
      <c r="BM129" s="967"/>
      <c r="BN129" s="967"/>
      <c r="BO129" s="967"/>
      <c r="BP129" s="967"/>
    </row>
    <row r="130" spans="3:68" ht="14.25">
      <c r="C130" s="967"/>
      <c r="D130" s="967"/>
      <c r="E130" s="967"/>
      <c r="F130" s="967"/>
      <c r="G130" s="967"/>
      <c r="H130" s="967"/>
      <c r="I130" s="967"/>
      <c r="J130" s="967"/>
      <c r="K130" s="967"/>
      <c r="L130" s="967"/>
      <c r="M130" s="967"/>
      <c r="N130" s="967"/>
      <c r="O130" s="967"/>
      <c r="P130" s="967"/>
      <c r="Q130" s="967"/>
      <c r="R130" s="967"/>
      <c r="S130" s="967"/>
      <c r="T130" s="967"/>
      <c r="U130" s="967"/>
      <c r="V130" s="967"/>
      <c r="W130" s="967"/>
      <c r="X130" s="967"/>
      <c r="Y130" s="967"/>
      <c r="Z130" s="967"/>
      <c r="AA130" s="967"/>
      <c r="AB130" s="967"/>
      <c r="AC130" s="967"/>
      <c r="AD130" s="967"/>
      <c r="AE130" s="967"/>
      <c r="AF130" s="967"/>
      <c r="AG130" s="967"/>
      <c r="AH130" s="967"/>
      <c r="AI130" s="967"/>
      <c r="AJ130" s="967"/>
      <c r="AK130" s="967"/>
      <c r="AL130" s="967"/>
      <c r="AM130" s="967"/>
      <c r="AN130" s="967"/>
      <c r="AO130" s="967"/>
      <c r="AP130" s="967"/>
      <c r="AQ130" s="967"/>
      <c r="AR130" s="967"/>
      <c r="AS130" s="967"/>
      <c r="AT130" s="967"/>
      <c r="AU130" s="967"/>
      <c r="AV130" s="967"/>
      <c r="AW130" s="967"/>
      <c r="AX130" s="967"/>
      <c r="AY130" s="967"/>
      <c r="AZ130" s="967"/>
      <c r="BA130" s="967"/>
      <c r="BB130" s="967"/>
      <c r="BC130" s="967"/>
      <c r="BD130" s="967"/>
      <c r="BE130" s="967"/>
      <c r="BF130" s="967"/>
      <c r="BG130" s="967"/>
      <c r="BH130" s="967"/>
      <c r="BI130" s="967"/>
      <c r="BJ130" s="967"/>
      <c r="BK130" s="967"/>
      <c r="BL130" s="967"/>
      <c r="BM130" s="967"/>
      <c r="BN130" s="967"/>
      <c r="BO130" s="967"/>
      <c r="BP130" s="967"/>
    </row>
    <row r="131" spans="3:68" ht="14.25">
      <c r="C131" s="967"/>
      <c r="D131" s="967"/>
      <c r="E131" s="967"/>
      <c r="F131" s="967"/>
      <c r="G131" s="967"/>
      <c r="H131" s="967"/>
      <c r="I131" s="967"/>
      <c r="J131" s="967"/>
      <c r="K131" s="967"/>
      <c r="L131" s="967"/>
      <c r="M131" s="967"/>
      <c r="N131" s="967"/>
      <c r="O131" s="967"/>
      <c r="P131" s="967"/>
      <c r="Q131" s="967"/>
      <c r="R131" s="967"/>
      <c r="S131" s="967"/>
      <c r="T131" s="967"/>
      <c r="U131" s="967"/>
      <c r="V131" s="967"/>
      <c r="W131" s="967"/>
      <c r="X131" s="967"/>
      <c r="Y131" s="967"/>
      <c r="Z131" s="967"/>
      <c r="AA131" s="967"/>
      <c r="AB131" s="967"/>
      <c r="AC131" s="967"/>
      <c r="AD131" s="967"/>
      <c r="AE131" s="967"/>
      <c r="AF131" s="967"/>
      <c r="AG131" s="967"/>
      <c r="AH131" s="967"/>
      <c r="AI131" s="967"/>
      <c r="AJ131" s="967"/>
      <c r="AK131" s="967"/>
      <c r="AL131" s="967"/>
      <c r="AM131" s="967"/>
      <c r="AN131" s="967"/>
      <c r="AO131" s="967"/>
      <c r="AP131" s="967"/>
      <c r="AQ131" s="967"/>
      <c r="AR131" s="967"/>
      <c r="AS131" s="967"/>
      <c r="AT131" s="967"/>
      <c r="AU131" s="967"/>
      <c r="AV131" s="967"/>
      <c r="AW131" s="967"/>
      <c r="AX131" s="967"/>
      <c r="AY131" s="967"/>
      <c r="AZ131" s="967"/>
      <c r="BA131" s="967"/>
      <c r="BB131" s="967"/>
      <c r="BC131" s="967"/>
      <c r="BD131" s="967"/>
      <c r="BE131" s="967"/>
      <c r="BF131" s="967"/>
      <c r="BG131" s="967"/>
      <c r="BH131" s="967"/>
      <c r="BI131" s="967"/>
      <c r="BJ131" s="967"/>
      <c r="BK131" s="967"/>
      <c r="BL131" s="967"/>
      <c r="BM131" s="967"/>
      <c r="BN131" s="967"/>
      <c r="BO131" s="967"/>
      <c r="BP131" s="967"/>
    </row>
    <row r="132" spans="3:68" ht="14.25">
      <c r="C132" s="967"/>
      <c r="D132" s="967"/>
      <c r="E132" s="967"/>
      <c r="F132" s="967"/>
      <c r="G132" s="967"/>
      <c r="H132" s="967"/>
      <c r="I132" s="967"/>
      <c r="J132" s="967"/>
      <c r="K132" s="967"/>
      <c r="L132" s="967"/>
      <c r="M132" s="967"/>
      <c r="N132" s="967"/>
      <c r="O132" s="967"/>
      <c r="P132" s="967"/>
      <c r="Q132" s="967"/>
      <c r="R132" s="967"/>
      <c r="S132" s="967"/>
      <c r="T132" s="967"/>
      <c r="U132" s="967"/>
      <c r="V132" s="967"/>
      <c r="W132" s="967"/>
      <c r="X132" s="967"/>
      <c r="Y132" s="967"/>
      <c r="Z132" s="967"/>
      <c r="AA132" s="967"/>
      <c r="AB132" s="967"/>
      <c r="AC132" s="967"/>
      <c r="AD132" s="967"/>
      <c r="AE132" s="967"/>
      <c r="AF132" s="967"/>
      <c r="AG132" s="967"/>
      <c r="AH132" s="967"/>
      <c r="AI132" s="967"/>
      <c r="AJ132" s="967"/>
      <c r="AK132" s="967"/>
      <c r="AL132" s="967"/>
      <c r="AM132" s="967"/>
      <c r="AN132" s="967"/>
      <c r="AO132" s="967"/>
      <c r="AP132" s="967"/>
      <c r="AQ132" s="967"/>
      <c r="AR132" s="967"/>
      <c r="AS132" s="967"/>
      <c r="AT132" s="967"/>
      <c r="AU132" s="967"/>
      <c r="AV132" s="967"/>
      <c r="AW132" s="967"/>
      <c r="AX132" s="967"/>
      <c r="AY132" s="967"/>
      <c r="AZ132" s="967"/>
      <c r="BA132" s="967"/>
      <c r="BB132" s="967"/>
      <c r="BC132" s="967"/>
      <c r="BD132" s="967"/>
      <c r="BE132" s="967"/>
      <c r="BF132" s="967"/>
      <c r="BG132" s="967"/>
      <c r="BH132" s="967"/>
      <c r="BI132" s="967"/>
      <c r="BJ132" s="967"/>
      <c r="BK132" s="967"/>
      <c r="BL132" s="967"/>
      <c r="BM132" s="967"/>
      <c r="BN132" s="967"/>
      <c r="BO132" s="967"/>
      <c r="BP132" s="967"/>
    </row>
    <row r="133" spans="3:68" ht="14.25">
      <c r="C133" s="967"/>
      <c r="D133" s="967"/>
      <c r="E133" s="967"/>
      <c r="F133" s="967"/>
      <c r="G133" s="967"/>
      <c r="H133" s="967"/>
      <c r="I133" s="967"/>
      <c r="J133" s="967"/>
      <c r="K133" s="967"/>
      <c r="L133" s="967"/>
      <c r="M133" s="967"/>
      <c r="N133" s="967"/>
      <c r="O133" s="967"/>
      <c r="P133" s="967"/>
      <c r="Q133" s="967"/>
      <c r="R133" s="967"/>
      <c r="S133" s="967"/>
      <c r="T133" s="967"/>
      <c r="U133" s="967"/>
      <c r="V133" s="967"/>
      <c r="W133" s="967"/>
      <c r="X133" s="967"/>
      <c r="Y133" s="967"/>
      <c r="Z133" s="967"/>
      <c r="AA133" s="967"/>
      <c r="AB133" s="967"/>
      <c r="AC133" s="967"/>
      <c r="AD133" s="967"/>
      <c r="AE133" s="967"/>
      <c r="AF133" s="967"/>
      <c r="AG133" s="967"/>
      <c r="AH133" s="967"/>
      <c r="AI133" s="967"/>
      <c r="AJ133" s="967"/>
      <c r="AK133" s="967"/>
      <c r="AL133" s="967"/>
      <c r="AM133" s="967"/>
      <c r="AN133" s="967"/>
      <c r="AO133" s="967"/>
      <c r="AP133" s="967"/>
      <c r="AQ133" s="967"/>
      <c r="AR133" s="967"/>
      <c r="AS133" s="967"/>
      <c r="AT133" s="967"/>
      <c r="AU133" s="967"/>
      <c r="AV133" s="967"/>
      <c r="AW133" s="967"/>
      <c r="AX133" s="967"/>
      <c r="AY133" s="967"/>
      <c r="AZ133" s="967"/>
      <c r="BA133" s="967"/>
      <c r="BB133" s="967"/>
      <c r="BC133" s="967"/>
      <c r="BD133" s="967"/>
      <c r="BE133" s="967"/>
      <c r="BF133" s="967"/>
      <c r="BG133" s="967"/>
      <c r="BH133" s="967"/>
      <c r="BI133" s="967"/>
      <c r="BJ133" s="967"/>
      <c r="BK133" s="967"/>
      <c r="BL133" s="967"/>
      <c r="BM133" s="967"/>
      <c r="BN133" s="967"/>
      <c r="BO133" s="967"/>
      <c r="BP133" s="967"/>
    </row>
    <row r="134" spans="3:68" ht="14.25">
      <c r="C134" s="967"/>
      <c r="D134" s="967"/>
      <c r="E134" s="967"/>
      <c r="F134" s="967"/>
      <c r="G134" s="967"/>
      <c r="H134" s="967"/>
      <c r="I134" s="967"/>
      <c r="J134" s="967"/>
      <c r="K134" s="967"/>
      <c r="L134" s="967"/>
      <c r="M134" s="967"/>
      <c r="N134" s="967"/>
      <c r="O134" s="967"/>
      <c r="P134" s="967"/>
      <c r="Q134" s="967"/>
      <c r="R134" s="967"/>
      <c r="S134" s="967"/>
      <c r="T134" s="967"/>
      <c r="U134" s="967"/>
      <c r="V134" s="967"/>
      <c r="W134" s="967"/>
      <c r="X134" s="967"/>
      <c r="Y134" s="967"/>
      <c r="Z134" s="967"/>
      <c r="AA134" s="967"/>
      <c r="AB134" s="967"/>
      <c r="AC134" s="967"/>
      <c r="AD134" s="967"/>
      <c r="AE134" s="967"/>
      <c r="AF134" s="967"/>
      <c r="AG134" s="967"/>
      <c r="AH134" s="967"/>
      <c r="AI134" s="967"/>
      <c r="AJ134" s="967"/>
      <c r="AK134" s="967"/>
      <c r="AL134" s="967"/>
      <c r="AM134" s="967"/>
      <c r="AN134" s="967"/>
      <c r="AO134" s="967"/>
      <c r="AP134" s="967"/>
      <c r="AQ134" s="967"/>
      <c r="AR134" s="967"/>
      <c r="AS134" s="967"/>
      <c r="AT134" s="967"/>
      <c r="AU134" s="967"/>
      <c r="AV134" s="967"/>
      <c r="AW134" s="967"/>
      <c r="AX134" s="967"/>
      <c r="AY134" s="967"/>
      <c r="AZ134" s="967"/>
      <c r="BA134" s="967"/>
      <c r="BB134" s="967"/>
      <c r="BC134" s="967"/>
      <c r="BD134" s="967"/>
      <c r="BE134" s="967"/>
      <c r="BF134" s="967"/>
      <c r="BG134" s="967"/>
      <c r="BH134" s="967"/>
      <c r="BI134" s="967"/>
      <c r="BJ134" s="967"/>
      <c r="BK134" s="967"/>
      <c r="BL134" s="967"/>
      <c r="BM134" s="967"/>
      <c r="BN134" s="967"/>
      <c r="BO134" s="967"/>
      <c r="BP134" s="967"/>
    </row>
    <row r="135" spans="3:68" ht="14.25">
      <c r="C135" s="967"/>
      <c r="D135" s="967"/>
      <c r="E135" s="967"/>
      <c r="F135" s="967"/>
      <c r="G135" s="967"/>
      <c r="H135" s="967"/>
      <c r="I135" s="967"/>
      <c r="J135" s="967"/>
      <c r="K135" s="967"/>
      <c r="L135" s="967"/>
      <c r="M135" s="967"/>
      <c r="N135" s="967"/>
      <c r="O135" s="967"/>
      <c r="P135" s="967"/>
      <c r="Q135" s="967"/>
      <c r="R135" s="967"/>
      <c r="S135" s="967"/>
      <c r="T135" s="967"/>
      <c r="U135" s="967"/>
      <c r="V135" s="967"/>
      <c r="W135" s="967"/>
      <c r="X135" s="967"/>
      <c r="Y135" s="967"/>
      <c r="Z135" s="967"/>
      <c r="AA135" s="967"/>
      <c r="AB135" s="967"/>
      <c r="AC135" s="967"/>
      <c r="AD135" s="967"/>
      <c r="AE135" s="967"/>
      <c r="AF135" s="967"/>
      <c r="AG135" s="967"/>
      <c r="AH135" s="967"/>
      <c r="AI135" s="967"/>
      <c r="AJ135" s="967"/>
      <c r="AK135" s="967"/>
      <c r="AL135" s="967"/>
      <c r="AM135" s="967"/>
      <c r="AN135" s="967"/>
      <c r="AO135" s="967"/>
      <c r="AP135" s="967"/>
      <c r="AQ135" s="967"/>
      <c r="AR135" s="967"/>
      <c r="AS135" s="967"/>
      <c r="AT135" s="967"/>
      <c r="AU135" s="967"/>
      <c r="AV135" s="967"/>
      <c r="AW135" s="967"/>
      <c r="AX135" s="967"/>
      <c r="AY135" s="967"/>
      <c r="AZ135" s="967"/>
      <c r="BA135" s="967"/>
      <c r="BB135" s="967"/>
      <c r="BC135" s="967"/>
      <c r="BD135" s="967"/>
      <c r="BE135" s="967"/>
      <c r="BF135" s="967"/>
      <c r="BG135" s="967"/>
      <c r="BH135" s="967"/>
      <c r="BI135" s="967"/>
      <c r="BJ135" s="967"/>
      <c r="BK135" s="967"/>
      <c r="BL135" s="967"/>
      <c r="BM135" s="967"/>
      <c r="BN135" s="967"/>
      <c r="BO135" s="967"/>
      <c r="BP135" s="967"/>
    </row>
    <row r="136" spans="3:68" ht="14.25">
      <c r="C136" s="967"/>
      <c r="D136" s="967"/>
      <c r="E136" s="967"/>
      <c r="F136" s="967"/>
      <c r="G136" s="967"/>
      <c r="H136" s="967"/>
      <c r="I136" s="967"/>
      <c r="J136" s="967"/>
      <c r="K136" s="967"/>
      <c r="L136" s="967"/>
      <c r="M136" s="967"/>
      <c r="N136" s="967"/>
      <c r="O136" s="967"/>
      <c r="P136" s="967"/>
      <c r="Q136" s="967"/>
      <c r="R136" s="967"/>
      <c r="S136" s="967"/>
      <c r="T136" s="967"/>
      <c r="U136" s="967"/>
      <c r="V136" s="967"/>
      <c r="W136" s="967"/>
      <c r="X136" s="967"/>
      <c r="Y136" s="967"/>
      <c r="Z136" s="967"/>
      <c r="AA136" s="967"/>
      <c r="AB136" s="967"/>
      <c r="AC136" s="967"/>
      <c r="AD136" s="967"/>
      <c r="AE136" s="967"/>
      <c r="AF136" s="967"/>
      <c r="AG136" s="967"/>
      <c r="AH136" s="967"/>
      <c r="AI136" s="967"/>
      <c r="AJ136" s="967"/>
      <c r="AK136" s="967"/>
      <c r="AL136" s="967"/>
      <c r="AM136" s="967"/>
      <c r="AN136" s="967"/>
      <c r="AO136" s="967"/>
      <c r="AP136" s="967"/>
      <c r="AQ136" s="967"/>
      <c r="AR136" s="967"/>
      <c r="AS136" s="967"/>
      <c r="AT136" s="967"/>
      <c r="AU136" s="967"/>
      <c r="AV136" s="967"/>
      <c r="AW136" s="967"/>
      <c r="AX136" s="967"/>
      <c r="AY136" s="967"/>
      <c r="AZ136" s="967"/>
      <c r="BA136" s="967"/>
      <c r="BB136" s="967"/>
      <c r="BC136" s="967"/>
      <c r="BD136" s="967"/>
      <c r="BE136" s="967"/>
      <c r="BF136" s="967"/>
      <c r="BG136" s="967"/>
      <c r="BH136" s="967"/>
      <c r="BI136" s="967"/>
      <c r="BJ136" s="967"/>
      <c r="BK136" s="967"/>
      <c r="BL136" s="967"/>
      <c r="BM136" s="967"/>
      <c r="BN136" s="967"/>
      <c r="BO136" s="967"/>
      <c r="BP136" s="967"/>
    </row>
    <row r="137" spans="3:68" ht="14.25">
      <c r="C137" s="967"/>
      <c r="D137" s="967"/>
      <c r="E137" s="967"/>
      <c r="F137" s="967"/>
      <c r="G137" s="967"/>
      <c r="H137" s="967"/>
      <c r="I137" s="967"/>
      <c r="J137" s="967"/>
      <c r="K137" s="967"/>
      <c r="L137" s="967"/>
      <c r="M137" s="967"/>
      <c r="N137" s="967"/>
      <c r="O137" s="967"/>
      <c r="P137" s="967"/>
      <c r="Q137" s="967"/>
      <c r="R137" s="967"/>
      <c r="S137" s="967"/>
      <c r="T137" s="967"/>
      <c r="U137" s="967"/>
      <c r="V137" s="967"/>
      <c r="W137" s="967"/>
      <c r="X137" s="967"/>
      <c r="Y137" s="967"/>
      <c r="Z137" s="967"/>
      <c r="AA137" s="967"/>
      <c r="AB137" s="967"/>
      <c r="AC137" s="967"/>
      <c r="AD137" s="967"/>
      <c r="AE137" s="967"/>
      <c r="AF137" s="967"/>
      <c r="AG137" s="967"/>
      <c r="AH137" s="967"/>
      <c r="AI137" s="967"/>
      <c r="AJ137" s="967"/>
      <c r="AK137" s="967"/>
      <c r="AL137" s="967"/>
      <c r="AM137" s="967"/>
      <c r="AN137" s="967"/>
      <c r="AO137" s="967"/>
      <c r="AP137" s="967"/>
      <c r="AQ137" s="967"/>
      <c r="AR137" s="967"/>
      <c r="AS137" s="967"/>
      <c r="AT137" s="967"/>
      <c r="AU137" s="967"/>
      <c r="AV137" s="967"/>
      <c r="AW137" s="967"/>
      <c r="AX137" s="967"/>
      <c r="AY137" s="967"/>
      <c r="AZ137" s="967"/>
      <c r="BA137" s="967"/>
      <c r="BB137" s="967"/>
      <c r="BC137" s="967"/>
      <c r="BD137" s="967"/>
      <c r="BE137" s="967"/>
      <c r="BF137" s="967"/>
      <c r="BG137" s="967"/>
      <c r="BH137" s="967"/>
      <c r="BI137" s="967"/>
      <c r="BJ137" s="967"/>
      <c r="BK137" s="967"/>
      <c r="BL137" s="967"/>
      <c r="BM137" s="967"/>
      <c r="BN137" s="967"/>
      <c r="BO137" s="967"/>
      <c r="BP137" s="967"/>
    </row>
    <row r="138" spans="3:68" ht="14.25">
      <c r="C138" s="967"/>
      <c r="D138" s="967"/>
      <c r="E138" s="967"/>
      <c r="F138" s="967"/>
      <c r="G138" s="967"/>
      <c r="H138" s="967"/>
      <c r="I138" s="967"/>
      <c r="J138" s="967"/>
      <c r="K138" s="967"/>
      <c r="L138" s="967"/>
      <c r="M138" s="967"/>
      <c r="N138" s="967"/>
      <c r="O138" s="967"/>
      <c r="P138" s="967"/>
      <c r="Q138" s="967"/>
      <c r="R138" s="967"/>
      <c r="S138" s="967"/>
      <c r="T138" s="967"/>
      <c r="U138" s="967"/>
      <c r="V138" s="967"/>
      <c r="W138" s="967"/>
      <c r="X138" s="967"/>
      <c r="Y138" s="967"/>
      <c r="Z138" s="967"/>
      <c r="AA138" s="967"/>
      <c r="AB138" s="967"/>
      <c r="AC138" s="967"/>
      <c r="AD138" s="967"/>
      <c r="AE138" s="967"/>
      <c r="AF138" s="967"/>
      <c r="AG138" s="967"/>
      <c r="AH138" s="967"/>
      <c r="AI138" s="967"/>
      <c r="AJ138" s="967"/>
      <c r="AK138" s="967"/>
      <c r="AL138" s="967"/>
      <c r="AM138" s="967"/>
      <c r="AN138" s="967"/>
      <c r="AO138" s="967"/>
      <c r="AP138" s="967"/>
      <c r="AQ138" s="967"/>
      <c r="AR138" s="967"/>
      <c r="AS138" s="967"/>
      <c r="AT138" s="967"/>
      <c r="AU138" s="967"/>
      <c r="AV138" s="967"/>
      <c r="AW138" s="967"/>
      <c r="AX138" s="967"/>
      <c r="AY138" s="967"/>
      <c r="AZ138" s="967"/>
      <c r="BA138" s="967"/>
      <c r="BB138" s="967"/>
      <c r="BC138" s="967"/>
      <c r="BD138" s="967"/>
      <c r="BE138" s="967"/>
      <c r="BF138" s="967"/>
      <c r="BG138" s="967"/>
      <c r="BH138" s="967"/>
      <c r="BI138" s="967"/>
      <c r="BJ138" s="967"/>
      <c r="BK138" s="967"/>
      <c r="BL138" s="967"/>
      <c r="BM138" s="967"/>
      <c r="BN138" s="967"/>
      <c r="BO138" s="967"/>
      <c r="BP138" s="967"/>
    </row>
    <row r="139" spans="3:68" ht="14.25">
      <c r="C139" s="967"/>
      <c r="D139" s="967"/>
      <c r="E139" s="967"/>
      <c r="F139" s="967"/>
      <c r="G139" s="967"/>
      <c r="H139" s="967"/>
      <c r="I139" s="967"/>
      <c r="J139" s="967"/>
      <c r="K139" s="967"/>
      <c r="L139" s="967"/>
      <c r="M139" s="967"/>
      <c r="N139" s="967"/>
      <c r="O139" s="967"/>
      <c r="P139" s="967"/>
      <c r="Q139" s="967"/>
      <c r="R139" s="967"/>
      <c r="S139" s="967"/>
      <c r="T139" s="967"/>
      <c r="U139" s="967"/>
      <c r="V139" s="967"/>
      <c r="W139" s="967"/>
      <c r="X139" s="967"/>
      <c r="Y139" s="967"/>
      <c r="Z139" s="967"/>
      <c r="AA139" s="967"/>
      <c r="AB139" s="967"/>
      <c r="AC139" s="967"/>
      <c r="AD139" s="967"/>
      <c r="AE139" s="967"/>
      <c r="AF139" s="967"/>
      <c r="AG139" s="967"/>
      <c r="AH139" s="967"/>
      <c r="AI139" s="967"/>
      <c r="AJ139" s="967"/>
      <c r="AK139" s="967"/>
      <c r="AL139" s="967"/>
      <c r="AM139" s="967"/>
      <c r="AN139" s="967"/>
      <c r="AO139" s="967"/>
      <c r="AP139" s="967"/>
      <c r="AQ139" s="967"/>
      <c r="AR139" s="967"/>
      <c r="AS139" s="967"/>
      <c r="AT139" s="967"/>
      <c r="AU139" s="967"/>
      <c r="AV139" s="967"/>
      <c r="AW139" s="967"/>
      <c r="AX139" s="967"/>
      <c r="AY139" s="967"/>
      <c r="AZ139" s="967"/>
      <c r="BA139" s="967"/>
      <c r="BB139" s="967"/>
      <c r="BC139" s="967"/>
      <c r="BD139" s="967"/>
      <c r="BE139" s="967"/>
      <c r="BF139" s="967"/>
      <c r="BG139" s="967"/>
      <c r="BH139" s="967"/>
      <c r="BI139" s="967"/>
      <c r="BJ139" s="967"/>
      <c r="BK139" s="967"/>
      <c r="BL139" s="967"/>
      <c r="BM139" s="967"/>
      <c r="BN139" s="967"/>
      <c r="BO139" s="967"/>
      <c r="BP139" s="967"/>
    </row>
    <row r="140" spans="3:68" ht="14.25">
      <c r="C140" s="967"/>
      <c r="D140" s="967"/>
      <c r="E140" s="967"/>
      <c r="F140" s="967"/>
      <c r="G140" s="967"/>
      <c r="H140" s="967"/>
      <c r="I140" s="967"/>
      <c r="J140" s="967"/>
      <c r="K140" s="967"/>
      <c r="L140" s="967"/>
      <c r="M140" s="967"/>
      <c r="N140" s="967"/>
      <c r="O140" s="967"/>
      <c r="P140" s="967"/>
      <c r="Q140" s="967"/>
      <c r="R140" s="967"/>
      <c r="S140" s="967"/>
      <c r="T140" s="967"/>
      <c r="U140" s="967"/>
      <c r="V140" s="967"/>
      <c r="W140" s="967"/>
      <c r="X140" s="967"/>
      <c r="Y140" s="967"/>
      <c r="Z140" s="967"/>
      <c r="AA140" s="967"/>
      <c r="AB140" s="967"/>
      <c r="AC140" s="967"/>
      <c r="AD140" s="967"/>
      <c r="AE140" s="967"/>
      <c r="AF140" s="967"/>
      <c r="AG140" s="967"/>
      <c r="AH140" s="967"/>
      <c r="AI140" s="967"/>
      <c r="AJ140" s="967"/>
      <c r="AK140" s="967"/>
      <c r="AL140" s="967"/>
      <c r="AM140" s="967"/>
      <c r="AN140" s="967"/>
      <c r="AO140" s="967"/>
      <c r="AP140" s="967"/>
      <c r="AQ140" s="967"/>
      <c r="AR140" s="967"/>
      <c r="AS140" s="967"/>
      <c r="AT140" s="967"/>
      <c r="AU140" s="967"/>
      <c r="AV140" s="967"/>
      <c r="AW140" s="967"/>
      <c r="AX140" s="967"/>
      <c r="AY140" s="967"/>
      <c r="AZ140" s="967"/>
      <c r="BA140" s="967"/>
      <c r="BB140" s="967"/>
      <c r="BC140" s="967"/>
      <c r="BD140" s="967"/>
      <c r="BE140" s="967"/>
      <c r="BF140" s="967"/>
      <c r="BG140" s="967"/>
      <c r="BH140" s="967"/>
      <c r="BI140" s="967"/>
      <c r="BJ140" s="967"/>
      <c r="BK140" s="967"/>
      <c r="BL140" s="967"/>
      <c r="BM140" s="967"/>
      <c r="BN140" s="967"/>
      <c r="BO140" s="967"/>
      <c r="BP140" s="967"/>
    </row>
    <row r="141" spans="3:68" ht="14.25">
      <c r="C141" s="967"/>
      <c r="D141" s="967"/>
      <c r="E141" s="967"/>
      <c r="F141" s="967"/>
      <c r="G141" s="967"/>
      <c r="H141" s="967"/>
      <c r="I141" s="967"/>
      <c r="J141" s="967"/>
      <c r="K141" s="967"/>
      <c r="L141" s="967"/>
      <c r="M141" s="967"/>
      <c r="N141" s="967"/>
      <c r="O141" s="967"/>
      <c r="P141" s="967"/>
      <c r="Q141" s="967"/>
      <c r="R141" s="967"/>
      <c r="S141" s="967"/>
      <c r="T141" s="967"/>
      <c r="U141" s="967"/>
      <c r="V141" s="967"/>
      <c r="W141" s="967"/>
      <c r="X141" s="967"/>
      <c r="Y141" s="967"/>
      <c r="Z141" s="967"/>
      <c r="AA141" s="967"/>
      <c r="AB141" s="967"/>
      <c r="AC141" s="967"/>
      <c r="AD141" s="967"/>
      <c r="AE141" s="967"/>
      <c r="AF141" s="967"/>
      <c r="AG141" s="967"/>
      <c r="AH141" s="967"/>
      <c r="AI141" s="967"/>
      <c r="AJ141" s="967"/>
      <c r="AK141" s="967"/>
      <c r="AL141" s="967"/>
      <c r="AM141" s="967"/>
      <c r="AN141" s="967"/>
      <c r="AO141" s="967"/>
      <c r="AP141" s="967"/>
      <c r="AQ141" s="967"/>
      <c r="AR141" s="967"/>
      <c r="AS141" s="967"/>
      <c r="AT141" s="967"/>
      <c r="AU141" s="967"/>
      <c r="AV141" s="967"/>
      <c r="AW141" s="967"/>
      <c r="AX141" s="967"/>
      <c r="AY141" s="967"/>
      <c r="AZ141" s="967"/>
      <c r="BA141" s="967"/>
      <c r="BB141" s="967"/>
      <c r="BC141" s="967"/>
      <c r="BD141" s="967"/>
      <c r="BE141" s="967"/>
      <c r="BF141" s="967"/>
      <c r="BG141" s="967"/>
      <c r="BH141" s="967"/>
      <c r="BI141" s="967"/>
      <c r="BJ141" s="967"/>
      <c r="BK141" s="967"/>
      <c r="BL141" s="967"/>
      <c r="BM141" s="967"/>
      <c r="BN141" s="967"/>
      <c r="BO141" s="967"/>
      <c r="BP141" s="967"/>
    </row>
    <row r="142" spans="3:68" ht="14.25">
      <c r="C142" s="967"/>
      <c r="D142" s="967"/>
      <c r="E142" s="967"/>
      <c r="F142" s="967"/>
      <c r="G142" s="967"/>
      <c r="H142" s="967"/>
      <c r="I142" s="967"/>
      <c r="J142" s="967"/>
      <c r="K142" s="967"/>
      <c r="L142" s="967"/>
      <c r="M142" s="967"/>
      <c r="N142" s="967"/>
      <c r="O142" s="967"/>
      <c r="P142" s="967"/>
      <c r="Q142" s="967"/>
      <c r="R142" s="967"/>
      <c r="S142" s="967"/>
      <c r="T142" s="967"/>
      <c r="U142" s="967"/>
      <c r="V142" s="967"/>
      <c r="W142" s="967"/>
      <c r="X142" s="967"/>
      <c r="Y142" s="967"/>
      <c r="Z142" s="967"/>
      <c r="AA142" s="967"/>
      <c r="AB142" s="967"/>
      <c r="AC142" s="967"/>
      <c r="AD142" s="967"/>
      <c r="AE142" s="967"/>
      <c r="AF142" s="967"/>
      <c r="AG142" s="967"/>
      <c r="AH142" s="967"/>
      <c r="AI142" s="967"/>
      <c r="AJ142" s="967"/>
      <c r="AK142" s="967"/>
      <c r="AL142" s="967"/>
      <c r="AM142" s="967"/>
      <c r="AN142" s="967"/>
      <c r="AO142" s="967"/>
      <c r="AP142" s="967"/>
      <c r="AQ142" s="967"/>
      <c r="AR142" s="967"/>
      <c r="AS142" s="967"/>
      <c r="AT142" s="967"/>
      <c r="AU142" s="967"/>
      <c r="AV142" s="967"/>
      <c r="AW142" s="967"/>
      <c r="AX142" s="967"/>
      <c r="AY142" s="967"/>
      <c r="AZ142" s="967"/>
      <c r="BA142" s="967"/>
      <c r="BB142" s="967"/>
      <c r="BC142" s="967"/>
      <c r="BD142" s="967"/>
      <c r="BE142" s="967"/>
      <c r="BF142" s="967"/>
      <c r="BG142" s="967"/>
      <c r="BH142" s="967"/>
      <c r="BI142" s="967"/>
      <c r="BJ142" s="967"/>
      <c r="BK142" s="967"/>
      <c r="BL142" s="967"/>
      <c r="BM142" s="967"/>
      <c r="BN142" s="967"/>
      <c r="BO142" s="967"/>
      <c r="BP142" s="967"/>
    </row>
    <row r="143" spans="3:68" ht="14.25">
      <c r="C143" s="967"/>
      <c r="D143" s="967"/>
      <c r="E143" s="967"/>
      <c r="F143" s="967"/>
      <c r="G143" s="967"/>
      <c r="H143" s="967"/>
      <c r="I143" s="967"/>
      <c r="J143" s="967"/>
      <c r="K143" s="967"/>
      <c r="L143" s="967"/>
      <c r="M143" s="967"/>
      <c r="N143" s="967"/>
      <c r="O143" s="967"/>
      <c r="P143" s="967"/>
      <c r="Q143" s="967"/>
      <c r="R143" s="967"/>
      <c r="S143" s="967"/>
      <c r="T143" s="967"/>
      <c r="U143" s="967"/>
      <c r="V143" s="967"/>
      <c r="W143" s="967"/>
      <c r="X143" s="967"/>
      <c r="Y143" s="967"/>
      <c r="Z143" s="967"/>
      <c r="AA143" s="967"/>
      <c r="AB143" s="967"/>
      <c r="AC143" s="967"/>
      <c r="AD143" s="967"/>
      <c r="AE143" s="967"/>
      <c r="AF143" s="967"/>
      <c r="AG143" s="967"/>
      <c r="AH143" s="967"/>
      <c r="AI143" s="967"/>
      <c r="AJ143" s="967"/>
      <c r="AK143" s="967"/>
      <c r="AL143" s="967"/>
      <c r="AM143" s="967"/>
      <c r="AN143" s="967"/>
      <c r="AO143" s="967"/>
      <c r="AP143" s="967"/>
      <c r="AQ143" s="967"/>
      <c r="AR143" s="967"/>
      <c r="AS143" s="967"/>
      <c r="AT143" s="967"/>
      <c r="AU143" s="967"/>
      <c r="AV143" s="967"/>
      <c r="AW143" s="967"/>
      <c r="AX143" s="967"/>
      <c r="AY143" s="967"/>
      <c r="AZ143" s="967"/>
      <c r="BA143" s="967"/>
      <c r="BB143" s="967"/>
      <c r="BC143" s="967"/>
      <c r="BD143" s="967"/>
      <c r="BE143" s="967"/>
      <c r="BF143" s="967"/>
      <c r="BG143" s="967"/>
      <c r="BH143" s="967"/>
      <c r="BI143" s="967"/>
      <c r="BJ143" s="967"/>
      <c r="BK143" s="967"/>
      <c r="BL143" s="967"/>
      <c r="BM143" s="967"/>
      <c r="BN143" s="967"/>
      <c r="BO143" s="967"/>
      <c r="BP143" s="967"/>
    </row>
    <row r="144" spans="3:68" ht="14.25">
      <c r="C144" s="967"/>
      <c r="D144" s="967"/>
      <c r="E144" s="967"/>
      <c r="F144" s="967"/>
      <c r="G144" s="967"/>
      <c r="H144" s="967"/>
      <c r="I144" s="967"/>
      <c r="J144" s="967"/>
      <c r="K144" s="967"/>
      <c r="L144" s="967"/>
      <c r="M144" s="967"/>
      <c r="N144" s="967"/>
      <c r="O144" s="967"/>
      <c r="P144" s="967"/>
      <c r="Q144" s="967"/>
      <c r="R144" s="967"/>
      <c r="S144" s="967"/>
      <c r="T144" s="967"/>
      <c r="U144" s="967"/>
      <c r="V144" s="967"/>
      <c r="W144" s="967"/>
      <c r="X144" s="967"/>
      <c r="Y144" s="967"/>
      <c r="Z144" s="967"/>
      <c r="AA144" s="967"/>
      <c r="AB144" s="967"/>
      <c r="AC144" s="967"/>
      <c r="AD144" s="967"/>
      <c r="AE144" s="967"/>
      <c r="AF144" s="967"/>
      <c r="AG144" s="967"/>
      <c r="AH144" s="967"/>
      <c r="AI144" s="967"/>
      <c r="AJ144" s="967"/>
      <c r="AK144" s="967"/>
      <c r="AL144" s="967"/>
      <c r="AM144" s="967"/>
      <c r="AN144" s="967"/>
      <c r="AO144" s="967"/>
      <c r="AP144" s="967"/>
      <c r="AQ144" s="967"/>
      <c r="AR144" s="967"/>
      <c r="AS144" s="967"/>
      <c r="AT144" s="967"/>
      <c r="AU144" s="967"/>
      <c r="AV144" s="967"/>
      <c r="AW144" s="967"/>
      <c r="AX144" s="967"/>
      <c r="AY144" s="967"/>
      <c r="AZ144" s="967"/>
      <c r="BA144" s="967"/>
      <c r="BB144" s="967"/>
      <c r="BC144" s="967"/>
      <c r="BD144" s="967"/>
      <c r="BE144" s="967"/>
      <c r="BF144" s="967"/>
      <c r="BG144" s="967"/>
      <c r="BH144" s="967"/>
      <c r="BI144" s="967"/>
      <c r="BJ144" s="967"/>
      <c r="BK144" s="967"/>
      <c r="BL144" s="967"/>
      <c r="BM144" s="967"/>
      <c r="BN144" s="967"/>
      <c r="BO144" s="967"/>
      <c r="BP144" s="967"/>
    </row>
    <row r="145" spans="3:68" ht="14.25">
      <c r="C145" s="967"/>
      <c r="D145" s="967"/>
      <c r="E145" s="967"/>
      <c r="F145" s="967"/>
      <c r="G145" s="967"/>
      <c r="H145" s="967"/>
      <c r="I145" s="967"/>
      <c r="J145" s="967"/>
      <c r="K145" s="967"/>
      <c r="L145" s="967"/>
      <c r="M145" s="967"/>
      <c r="N145" s="967"/>
      <c r="O145" s="967"/>
      <c r="P145" s="967"/>
      <c r="Q145" s="967"/>
      <c r="R145" s="967"/>
      <c r="S145" s="967"/>
      <c r="T145" s="967"/>
      <c r="U145" s="967"/>
      <c r="V145" s="967"/>
      <c r="W145" s="967"/>
      <c r="X145" s="967"/>
      <c r="Y145" s="967"/>
      <c r="Z145" s="967"/>
      <c r="AA145" s="967"/>
      <c r="AB145" s="967"/>
      <c r="AC145" s="967"/>
      <c r="AD145" s="967"/>
      <c r="AE145" s="967"/>
      <c r="AF145" s="967"/>
      <c r="AG145" s="967"/>
      <c r="AH145" s="967"/>
      <c r="AI145" s="967"/>
      <c r="AJ145" s="967"/>
      <c r="AK145" s="967"/>
      <c r="AL145" s="967"/>
      <c r="AM145" s="967"/>
      <c r="AN145" s="967"/>
      <c r="AO145" s="967"/>
      <c r="AP145" s="967"/>
      <c r="AQ145" s="967"/>
      <c r="AR145" s="967"/>
      <c r="AS145" s="967"/>
      <c r="AT145" s="967"/>
      <c r="AU145" s="967"/>
      <c r="AV145" s="967"/>
      <c r="AW145" s="967"/>
      <c r="AX145" s="967"/>
      <c r="AY145" s="967"/>
      <c r="AZ145" s="967"/>
      <c r="BA145" s="967"/>
      <c r="BB145" s="967"/>
      <c r="BC145" s="967"/>
      <c r="BD145" s="967"/>
      <c r="BE145" s="967"/>
      <c r="BF145" s="967"/>
      <c r="BG145" s="967"/>
      <c r="BH145" s="967"/>
      <c r="BI145" s="967"/>
      <c r="BJ145" s="967"/>
      <c r="BK145" s="967"/>
      <c r="BL145" s="967"/>
      <c r="BM145" s="967"/>
      <c r="BN145" s="967"/>
      <c r="BO145" s="967"/>
      <c r="BP145" s="967"/>
    </row>
    <row r="146" spans="3:68" ht="14.25">
      <c r="C146" s="967"/>
      <c r="D146" s="967"/>
      <c r="E146" s="967"/>
      <c r="F146" s="967"/>
      <c r="G146" s="967"/>
      <c r="H146" s="967"/>
      <c r="I146" s="967"/>
      <c r="J146" s="967"/>
      <c r="K146" s="967"/>
      <c r="L146" s="967"/>
      <c r="M146" s="967"/>
      <c r="N146" s="967"/>
      <c r="O146" s="967"/>
      <c r="P146" s="967"/>
      <c r="Q146" s="967"/>
      <c r="R146" s="967"/>
      <c r="S146" s="967"/>
      <c r="T146" s="967"/>
      <c r="U146" s="967"/>
      <c r="V146" s="967"/>
      <c r="W146" s="967"/>
      <c r="X146" s="967"/>
      <c r="Y146" s="967"/>
      <c r="Z146" s="967"/>
      <c r="AA146" s="967"/>
      <c r="AB146" s="967"/>
      <c r="AC146" s="967"/>
      <c r="AD146" s="967"/>
      <c r="AE146" s="967"/>
      <c r="AF146" s="967"/>
      <c r="AG146" s="967"/>
      <c r="AH146" s="967"/>
      <c r="AI146" s="967"/>
      <c r="AJ146" s="967"/>
      <c r="AK146" s="967"/>
      <c r="AL146" s="967"/>
      <c r="AM146" s="967"/>
      <c r="AN146" s="967"/>
      <c r="AO146" s="967"/>
      <c r="AP146" s="967"/>
      <c r="AQ146" s="967"/>
      <c r="AR146" s="967"/>
      <c r="AS146" s="967"/>
      <c r="AT146" s="967"/>
      <c r="AU146" s="967"/>
      <c r="AV146" s="967"/>
      <c r="AW146" s="967"/>
      <c r="AX146" s="967"/>
      <c r="AY146" s="967"/>
      <c r="AZ146" s="967"/>
      <c r="BA146" s="967"/>
      <c r="BB146" s="967"/>
      <c r="BC146" s="967"/>
      <c r="BD146" s="967"/>
      <c r="BE146" s="967"/>
      <c r="BF146" s="967"/>
      <c r="BG146" s="967"/>
      <c r="BH146" s="967"/>
      <c r="BI146" s="967"/>
      <c r="BJ146" s="967"/>
      <c r="BK146" s="967"/>
      <c r="BL146" s="967"/>
      <c r="BM146" s="967"/>
      <c r="BN146" s="967"/>
      <c r="BO146" s="967"/>
      <c r="BP146" s="967"/>
    </row>
    <row r="147" spans="3:68" ht="14.25">
      <c r="C147" s="967"/>
      <c r="D147" s="967"/>
      <c r="E147" s="967"/>
      <c r="F147" s="967"/>
      <c r="G147" s="967"/>
      <c r="H147" s="967"/>
      <c r="I147" s="967"/>
      <c r="J147" s="967"/>
      <c r="K147" s="967"/>
      <c r="L147" s="967"/>
      <c r="M147" s="967"/>
      <c r="N147" s="967"/>
      <c r="O147" s="967"/>
      <c r="P147" s="967"/>
      <c r="Q147" s="967"/>
      <c r="R147" s="967"/>
      <c r="S147" s="967"/>
      <c r="T147" s="967"/>
      <c r="U147" s="967"/>
      <c r="V147" s="967"/>
      <c r="W147" s="967"/>
      <c r="X147" s="967"/>
      <c r="Y147" s="967"/>
      <c r="Z147" s="967"/>
      <c r="AA147" s="967"/>
      <c r="AB147" s="967"/>
      <c r="AC147" s="967"/>
      <c r="AD147" s="967"/>
      <c r="AE147" s="967"/>
      <c r="AF147" s="967"/>
      <c r="AG147" s="967"/>
      <c r="AH147" s="967"/>
      <c r="AI147" s="967"/>
      <c r="AJ147" s="967"/>
      <c r="AK147" s="967"/>
      <c r="AL147" s="967"/>
      <c r="AM147" s="967"/>
      <c r="AN147" s="967"/>
      <c r="AO147" s="967"/>
      <c r="AP147" s="967"/>
      <c r="AQ147" s="967"/>
      <c r="AR147" s="967"/>
      <c r="AS147" s="967"/>
      <c r="AT147" s="967"/>
      <c r="AU147" s="967"/>
      <c r="AV147" s="967"/>
      <c r="AW147" s="967"/>
      <c r="AX147" s="967"/>
      <c r="AY147" s="967"/>
      <c r="AZ147" s="967"/>
      <c r="BA147" s="967"/>
      <c r="BB147" s="967"/>
      <c r="BC147" s="967"/>
      <c r="BD147" s="967"/>
      <c r="BE147" s="967"/>
      <c r="BF147" s="967"/>
      <c r="BG147" s="967"/>
      <c r="BH147" s="967"/>
      <c r="BI147" s="967"/>
      <c r="BJ147" s="967"/>
      <c r="BK147" s="967"/>
      <c r="BL147" s="967"/>
      <c r="BM147" s="967"/>
      <c r="BN147" s="967"/>
      <c r="BO147" s="967"/>
      <c r="BP147" s="967"/>
    </row>
    <row r="148" spans="3:68" ht="14.25">
      <c r="C148" s="967"/>
      <c r="D148" s="967"/>
      <c r="E148" s="967"/>
      <c r="F148" s="967"/>
      <c r="G148" s="967"/>
      <c r="H148" s="967"/>
      <c r="I148" s="967"/>
      <c r="J148" s="967"/>
      <c r="K148" s="967"/>
      <c r="L148" s="967"/>
      <c r="M148" s="967"/>
      <c r="N148" s="967"/>
      <c r="O148" s="967"/>
      <c r="P148" s="967"/>
      <c r="Q148" s="967"/>
      <c r="R148" s="967"/>
      <c r="S148" s="967"/>
      <c r="T148" s="967"/>
      <c r="U148" s="967"/>
      <c r="V148" s="967"/>
      <c r="W148" s="967"/>
      <c r="X148" s="967"/>
      <c r="Y148" s="967"/>
      <c r="Z148" s="967"/>
      <c r="AA148" s="967"/>
      <c r="AB148" s="967"/>
      <c r="AC148" s="967"/>
      <c r="AD148" s="967"/>
      <c r="AE148" s="967"/>
      <c r="AF148" s="967"/>
      <c r="AG148" s="967"/>
      <c r="AH148" s="967"/>
      <c r="AI148" s="967"/>
      <c r="AJ148" s="967"/>
      <c r="AK148" s="967"/>
      <c r="AL148" s="967"/>
      <c r="AM148" s="967"/>
      <c r="AN148" s="967"/>
      <c r="AO148" s="967"/>
      <c r="AP148" s="967"/>
      <c r="AQ148" s="967"/>
      <c r="AR148" s="967"/>
      <c r="AS148" s="967"/>
      <c r="AT148" s="967"/>
      <c r="AU148" s="967"/>
      <c r="AV148" s="967"/>
      <c r="AW148" s="967"/>
      <c r="AX148" s="967"/>
      <c r="AY148" s="967"/>
      <c r="AZ148" s="967"/>
      <c r="BA148" s="967"/>
      <c r="BB148" s="967"/>
      <c r="BC148" s="967"/>
      <c r="BD148" s="967"/>
      <c r="BE148" s="967"/>
      <c r="BF148" s="967"/>
      <c r="BG148" s="967"/>
      <c r="BH148" s="967"/>
      <c r="BI148" s="967"/>
      <c r="BJ148" s="967"/>
      <c r="BK148" s="967"/>
      <c r="BL148" s="967"/>
      <c r="BM148" s="967"/>
      <c r="BN148" s="967"/>
      <c r="BO148" s="967"/>
      <c r="BP148" s="967"/>
    </row>
    <row r="149" spans="3:68" ht="14.25">
      <c r="C149" s="967"/>
      <c r="D149" s="967"/>
      <c r="E149" s="967"/>
      <c r="F149" s="967"/>
      <c r="G149" s="967"/>
      <c r="H149" s="967"/>
      <c r="I149" s="967"/>
      <c r="J149" s="967"/>
      <c r="K149" s="967"/>
      <c r="L149" s="967"/>
      <c r="M149" s="967"/>
      <c r="N149" s="967"/>
      <c r="O149" s="967"/>
      <c r="P149" s="967"/>
      <c r="Q149" s="967"/>
      <c r="R149" s="967"/>
      <c r="S149" s="967"/>
      <c r="T149" s="967"/>
      <c r="U149" s="967"/>
      <c r="V149" s="967"/>
      <c r="W149" s="967"/>
      <c r="X149" s="967"/>
      <c r="Y149" s="967"/>
      <c r="Z149" s="967"/>
      <c r="AA149" s="967"/>
      <c r="AB149" s="967"/>
      <c r="AC149" s="967"/>
      <c r="AD149" s="967"/>
      <c r="AE149" s="967"/>
      <c r="AF149" s="967"/>
      <c r="AG149" s="967"/>
      <c r="AH149" s="967"/>
      <c r="AI149" s="967"/>
      <c r="AJ149" s="967"/>
      <c r="AK149" s="967"/>
      <c r="AL149" s="967"/>
      <c r="AM149" s="967"/>
      <c r="AN149" s="967"/>
      <c r="AO149" s="967"/>
      <c r="AP149" s="967"/>
      <c r="AQ149" s="967"/>
      <c r="AR149" s="967"/>
      <c r="AS149" s="967"/>
      <c r="AT149" s="967"/>
      <c r="AU149" s="967"/>
      <c r="AV149" s="967"/>
      <c r="AW149" s="967"/>
      <c r="AX149" s="967"/>
      <c r="AY149" s="967"/>
      <c r="AZ149" s="967"/>
      <c r="BA149" s="967"/>
      <c r="BB149" s="967"/>
      <c r="BC149" s="967"/>
      <c r="BD149" s="967"/>
      <c r="BE149" s="967"/>
      <c r="BF149" s="967"/>
      <c r="BG149" s="967"/>
      <c r="BH149" s="967"/>
      <c r="BI149" s="967"/>
      <c r="BJ149" s="967"/>
      <c r="BK149" s="967"/>
      <c r="BL149" s="967"/>
      <c r="BM149" s="967"/>
      <c r="BN149" s="967"/>
      <c r="BO149" s="967"/>
      <c r="BP149" s="967"/>
    </row>
    <row r="150" spans="3:68" ht="14.25">
      <c r="C150" s="967"/>
      <c r="D150" s="967"/>
      <c r="E150" s="967"/>
      <c r="F150" s="967"/>
      <c r="G150" s="967"/>
      <c r="H150" s="967"/>
      <c r="I150" s="967"/>
      <c r="J150" s="967"/>
      <c r="K150" s="967"/>
      <c r="L150" s="967"/>
      <c r="M150" s="967"/>
      <c r="N150" s="967"/>
      <c r="O150" s="967"/>
      <c r="P150" s="967"/>
      <c r="Q150" s="967"/>
      <c r="R150" s="967"/>
      <c r="S150" s="967"/>
      <c r="T150" s="967"/>
      <c r="U150" s="967"/>
      <c r="V150" s="967"/>
      <c r="W150" s="967"/>
      <c r="X150" s="967"/>
      <c r="Y150" s="967"/>
      <c r="Z150" s="967"/>
      <c r="AA150" s="967"/>
      <c r="AB150" s="967"/>
      <c r="AC150" s="967"/>
      <c r="AD150" s="967"/>
      <c r="AE150" s="967"/>
      <c r="AF150" s="967"/>
      <c r="AG150" s="967"/>
      <c r="AH150" s="967"/>
      <c r="AI150" s="967"/>
      <c r="AJ150" s="967"/>
      <c r="AK150" s="967"/>
      <c r="AL150" s="967"/>
      <c r="AM150" s="967"/>
      <c r="AN150" s="967"/>
      <c r="AO150" s="967"/>
      <c r="AP150" s="967"/>
      <c r="AQ150" s="967"/>
      <c r="AR150" s="967"/>
      <c r="AS150" s="967"/>
      <c r="AT150" s="967"/>
      <c r="AU150" s="967"/>
      <c r="AV150" s="967"/>
      <c r="AW150" s="967"/>
      <c r="AX150" s="967"/>
      <c r="AY150" s="967"/>
      <c r="AZ150" s="967"/>
      <c r="BA150" s="967"/>
      <c r="BB150" s="967"/>
      <c r="BC150" s="967"/>
      <c r="BD150" s="967"/>
      <c r="BE150" s="967"/>
      <c r="BF150" s="967"/>
      <c r="BG150" s="967"/>
      <c r="BH150" s="967"/>
      <c r="BI150" s="967"/>
      <c r="BJ150" s="967"/>
      <c r="BK150" s="967"/>
      <c r="BL150" s="967"/>
      <c r="BM150" s="967"/>
      <c r="BN150" s="967"/>
      <c r="BO150" s="967"/>
      <c r="BP150" s="967"/>
    </row>
    <row r="151" spans="3:68" ht="14.25">
      <c r="C151" s="967"/>
      <c r="D151" s="967"/>
      <c r="E151" s="967"/>
      <c r="F151" s="967"/>
      <c r="G151" s="967"/>
      <c r="H151" s="967"/>
      <c r="I151" s="967"/>
      <c r="J151" s="967"/>
      <c r="K151" s="967"/>
      <c r="L151" s="967"/>
      <c r="M151" s="967"/>
      <c r="N151" s="967"/>
      <c r="O151" s="967"/>
      <c r="P151" s="967"/>
      <c r="Q151" s="967"/>
      <c r="R151" s="967"/>
      <c r="S151" s="967"/>
      <c r="T151" s="967"/>
      <c r="U151" s="967"/>
      <c r="V151" s="967"/>
      <c r="W151" s="967"/>
      <c r="X151" s="967"/>
      <c r="Y151" s="967"/>
      <c r="Z151" s="967"/>
      <c r="AA151" s="967"/>
      <c r="AB151" s="967"/>
      <c r="AC151" s="967"/>
      <c r="AD151" s="967"/>
      <c r="AE151" s="967"/>
      <c r="AF151" s="967"/>
      <c r="AG151" s="967"/>
      <c r="AH151" s="967"/>
      <c r="AI151" s="967"/>
      <c r="AJ151" s="967"/>
      <c r="AK151" s="967"/>
      <c r="AL151" s="967"/>
      <c r="AM151" s="967"/>
      <c r="AN151" s="967"/>
      <c r="AO151" s="967"/>
      <c r="AP151" s="967"/>
      <c r="AQ151" s="967"/>
      <c r="AR151" s="967"/>
      <c r="AS151" s="967"/>
      <c r="AT151" s="967"/>
      <c r="AU151" s="967"/>
      <c r="AV151" s="967"/>
      <c r="AW151" s="967"/>
      <c r="AX151" s="967"/>
      <c r="AY151" s="967"/>
      <c r="AZ151" s="967"/>
      <c r="BA151" s="967"/>
      <c r="BB151" s="967"/>
      <c r="BC151" s="967"/>
      <c r="BD151" s="967"/>
      <c r="BE151" s="967"/>
      <c r="BF151" s="967"/>
      <c r="BG151" s="967"/>
      <c r="BH151" s="967"/>
      <c r="BI151" s="967"/>
      <c r="BJ151" s="967"/>
      <c r="BK151" s="967"/>
      <c r="BL151" s="967"/>
      <c r="BM151" s="967"/>
      <c r="BN151" s="967"/>
      <c r="BO151" s="967"/>
      <c r="BP151" s="967"/>
    </row>
    <row r="152" spans="3:68" ht="14.25">
      <c r="C152" s="967"/>
      <c r="D152" s="967"/>
      <c r="E152" s="967"/>
      <c r="F152" s="967"/>
      <c r="G152" s="967"/>
      <c r="H152" s="967"/>
      <c r="I152" s="967"/>
      <c r="J152" s="967"/>
      <c r="K152" s="967"/>
      <c r="L152" s="967"/>
      <c r="M152" s="967"/>
      <c r="N152" s="967"/>
      <c r="O152" s="967"/>
      <c r="P152" s="967"/>
      <c r="Q152" s="967"/>
      <c r="R152" s="967"/>
      <c r="S152" s="967"/>
      <c r="T152" s="967"/>
      <c r="U152" s="967"/>
      <c r="V152" s="967"/>
      <c r="W152" s="967"/>
      <c r="X152" s="967"/>
      <c r="Y152" s="967"/>
      <c r="Z152" s="967"/>
      <c r="AA152" s="967"/>
      <c r="AB152" s="967"/>
      <c r="AC152" s="967"/>
      <c r="AD152" s="967"/>
      <c r="AE152" s="967"/>
      <c r="AF152" s="967"/>
      <c r="AG152" s="967"/>
      <c r="AH152" s="967"/>
      <c r="AI152" s="967"/>
      <c r="AJ152" s="967"/>
      <c r="AK152" s="967"/>
      <c r="AL152" s="967"/>
      <c r="AM152" s="967"/>
      <c r="AN152" s="967"/>
      <c r="AO152" s="967"/>
      <c r="AP152" s="967"/>
      <c r="AQ152" s="967"/>
      <c r="AR152" s="967"/>
      <c r="AS152" s="967"/>
      <c r="AT152" s="967"/>
      <c r="AU152" s="967"/>
      <c r="AV152" s="967"/>
      <c r="AW152" s="967"/>
      <c r="AX152" s="967"/>
      <c r="AY152" s="967"/>
      <c r="AZ152" s="967"/>
      <c r="BA152" s="967"/>
      <c r="BB152" s="967"/>
      <c r="BC152" s="967"/>
      <c r="BD152" s="967"/>
      <c r="BE152" s="967"/>
      <c r="BF152" s="967"/>
      <c r="BG152" s="967"/>
      <c r="BH152" s="967"/>
      <c r="BI152" s="967"/>
      <c r="BJ152" s="967"/>
      <c r="BK152" s="967"/>
      <c r="BL152" s="967"/>
      <c r="BM152" s="967"/>
      <c r="BN152" s="967"/>
      <c r="BO152" s="967"/>
      <c r="BP152" s="967"/>
    </row>
    <row r="153" spans="3:68" ht="14.25">
      <c r="C153" s="967"/>
      <c r="D153" s="967"/>
      <c r="E153" s="967"/>
      <c r="F153" s="967"/>
      <c r="G153" s="967"/>
      <c r="H153" s="967"/>
      <c r="I153" s="967"/>
      <c r="J153" s="967"/>
      <c r="K153" s="967"/>
      <c r="L153" s="967"/>
      <c r="M153" s="967"/>
      <c r="N153" s="967"/>
      <c r="O153" s="967"/>
      <c r="P153" s="967"/>
      <c r="Q153" s="967"/>
      <c r="R153" s="967"/>
      <c r="S153" s="967"/>
      <c r="T153" s="967"/>
      <c r="U153" s="967"/>
      <c r="V153" s="967"/>
      <c r="W153" s="967"/>
      <c r="X153" s="967"/>
      <c r="Y153" s="967"/>
      <c r="Z153" s="967"/>
      <c r="AA153" s="967"/>
      <c r="AB153" s="967"/>
      <c r="AC153" s="967"/>
      <c r="AD153" s="967"/>
      <c r="AE153" s="967"/>
      <c r="AF153" s="967"/>
      <c r="AG153" s="967"/>
      <c r="AH153" s="967"/>
      <c r="AI153" s="967"/>
      <c r="AJ153" s="967"/>
      <c r="AK153" s="967"/>
      <c r="AL153" s="967"/>
      <c r="AM153" s="967"/>
      <c r="AN153" s="967"/>
      <c r="AO153" s="967"/>
      <c r="AP153" s="967"/>
      <c r="AQ153" s="967"/>
      <c r="AR153" s="967"/>
      <c r="AS153" s="967"/>
      <c r="AT153" s="967"/>
      <c r="AU153" s="967"/>
      <c r="AV153" s="967"/>
      <c r="AW153" s="967"/>
      <c r="AX153" s="967"/>
      <c r="AY153" s="967"/>
      <c r="AZ153" s="967"/>
      <c r="BA153" s="967"/>
      <c r="BB153" s="967"/>
      <c r="BC153" s="967"/>
      <c r="BD153" s="967"/>
      <c r="BE153" s="967"/>
      <c r="BF153" s="967"/>
      <c r="BG153" s="967"/>
      <c r="BH153" s="967"/>
      <c r="BI153" s="967"/>
      <c r="BJ153" s="967"/>
      <c r="BK153" s="967"/>
      <c r="BL153" s="967"/>
      <c r="BM153" s="967"/>
      <c r="BN153" s="967"/>
      <c r="BO153" s="967"/>
      <c r="BP153" s="967"/>
    </row>
    <row r="154" spans="3:68" ht="14.25">
      <c r="C154" s="967"/>
      <c r="D154" s="967"/>
      <c r="E154" s="967"/>
      <c r="F154" s="967"/>
      <c r="G154" s="967"/>
      <c r="H154" s="967"/>
      <c r="I154" s="967"/>
      <c r="J154" s="967"/>
      <c r="K154" s="967"/>
      <c r="L154" s="967"/>
      <c r="M154" s="967"/>
      <c r="N154" s="967"/>
      <c r="O154" s="967"/>
      <c r="P154" s="967"/>
      <c r="Q154" s="967"/>
      <c r="R154" s="967"/>
      <c r="S154" s="967"/>
      <c r="T154" s="967"/>
      <c r="U154" s="967"/>
      <c r="V154" s="967"/>
      <c r="W154" s="967"/>
      <c r="X154" s="967"/>
      <c r="Y154" s="967"/>
      <c r="Z154" s="967"/>
      <c r="AA154" s="967"/>
      <c r="AB154" s="967"/>
      <c r="AC154" s="967"/>
      <c r="AD154" s="967"/>
      <c r="AE154" s="967"/>
      <c r="AF154" s="967"/>
      <c r="AG154" s="967"/>
      <c r="AH154" s="967"/>
      <c r="AI154" s="967"/>
      <c r="AJ154" s="967"/>
      <c r="AK154" s="967"/>
      <c r="AL154" s="967"/>
      <c r="AM154" s="967"/>
      <c r="AN154" s="967"/>
      <c r="AO154" s="967"/>
      <c r="AP154" s="967"/>
      <c r="AQ154" s="967"/>
      <c r="AR154" s="967"/>
      <c r="AS154" s="967"/>
      <c r="AT154" s="967"/>
      <c r="AU154" s="967"/>
      <c r="AV154" s="967"/>
      <c r="AW154" s="967"/>
      <c r="AX154" s="967"/>
      <c r="AY154" s="967"/>
      <c r="AZ154" s="967"/>
      <c r="BA154" s="967"/>
      <c r="BB154" s="967"/>
      <c r="BC154" s="967"/>
      <c r="BD154" s="967"/>
      <c r="BE154" s="967"/>
      <c r="BF154" s="967"/>
      <c r="BG154" s="967"/>
      <c r="BH154" s="967"/>
      <c r="BI154" s="967"/>
      <c r="BJ154" s="967"/>
      <c r="BK154" s="967"/>
      <c r="BL154" s="967"/>
      <c r="BM154" s="967"/>
      <c r="BN154" s="967"/>
      <c r="BO154" s="967"/>
      <c r="BP154" s="967"/>
    </row>
    <row r="155" spans="3:68" ht="14.25">
      <c r="C155" s="967"/>
      <c r="D155" s="967"/>
      <c r="E155" s="967"/>
      <c r="F155" s="967"/>
      <c r="G155" s="967"/>
      <c r="H155" s="967"/>
      <c r="I155" s="967"/>
      <c r="J155" s="967"/>
      <c r="K155" s="967"/>
      <c r="L155" s="967"/>
      <c r="M155" s="967"/>
      <c r="N155" s="967"/>
      <c r="O155" s="967"/>
      <c r="P155" s="967"/>
      <c r="Q155" s="967"/>
      <c r="R155" s="967"/>
      <c r="S155" s="967"/>
      <c r="T155" s="967"/>
      <c r="U155" s="967"/>
      <c r="V155" s="967"/>
      <c r="W155" s="967"/>
      <c r="X155" s="967"/>
      <c r="Y155" s="967"/>
      <c r="Z155" s="967"/>
      <c r="AA155" s="967"/>
      <c r="AB155" s="967"/>
      <c r="AC155" s="967"/>
      <c r="AD155" s="967"/>
      <c r="AE155" s="967"/>
      <c r="AF155" s="967"/>
      <c r="AG155" s="967"/>
      <c r="AH155" s="967"/>
      <c r="AI155" s="967"/>
      <c r="AJ155" s="967"/>
      <c r="AK155" s="967"/>
      <c r="AL155" s="967"/>
      <c r="AM155" s="967"/>
      <c r="AN155" s="967"/>
      <c r="AO155" s="967"/>
      <c r="AP155" s="967"/>
      <c r="AQ155" s="967"/>
      <c r="AR155" s="967"/>
      <c r="AS155" s="967"/>
      <c r="AT155" s="967"/>
      <c r="AU155" s="967"/>
      <c r="AV155" s="967"/>
      <c r="AW155" s="967"/>
      <c r="AX155" s="967"/>
      <c r="AY155" s="967"/>
      <c r="AZ155" s="967"/>
      <c r="BA155" s="967"/>
      <c r="BB155" s="967"/>
      <c r="BC155" s="967"/>
      <c r="BD155" s="967"/>
      <c r="BE155" s="967"/>
      <c r="BF155" s="967"/>
      <c r="BG155" s="967"/>
      <c r="BH155" s="967"/>
      <c r="BI155" s="967"/>
      <c r="BJ155" s="967"/>
      <c r="BK155" s="967"/>
      <c r="BL155" s="967"/>
      <c r="BM155" s="967"/>
      <c r="BN155" s="967"/>
      <c r="BO155" s="967"/>
      <c r="BP155" s="967"/>
    </row>
    <row r="156" spans="3:68" ht="14.25">
      <c r="C156" s="967"/>
      <c r="D156" s="967"/>
      <c r="E156" s="967"/>
      <c r="F156" s="967"/>
      <c r="G156" s="967"/>
      <c r="H156" s="967"/>
      <c r="I156" s="967"/>
      <c r="J156" s="967"/>
      <c r="K156" s="967"/>
      <c r="L156" s="967"/>
      <c r="M156" s="967"/>
      <c r="N156" s="967"/>
      <c r="O156" s="967"/>
      <c r="P156" s="967"/>
      <c r="Q156" s="967"/>
      <c r="R156" s="967"/>
      <c r="S156" s="967"/>
      <c r="T156" s="967"/>
      <c r="U156" s="967"/>
      <c r="V156" s="967"/>
      <c r="W156" s="967"/>
      <c r="X156" s="967"/>
      <c r="Y156" s="967"/>
      <c r="Z156" s="967"/>
      <c r="AA156" s="967"/>
      <c r="AB156" s="967"/>
      <c r="AC156" s="967"/>
      <c r="AD156" s="967"/>
      <c r="AE156" s="967"/>
      <c r="AF156" s="967"/>
      <c r="AG156" s="967"/>
      <c r="AH156" s="967"/>
      <c r="AI156" s="967"/>
      <c r="AJ156" s="967"/>
      <c r="AK156" s="967"/>
      <c r="AL156" s="967"/>
      <c r="AM156" s="967"/>
      <c r="AN156" s="967"/>
      <c r="AO156" s="967"/>
      <c r="AP156" s="967"/>
      <c r="AQ156" s="967"/>
      <c r="AR156" s="967"/>
      <c r="AS156" s="967"/>
      <c r="AT156" s="967"/>
      <c r="AU156" s="967"/>
      <c r="AV156" s="967"/>
      <c r="AW156" s="967"/>
      <c r="AX156" s="967"/>
      <c r="AY156" s="967"/>
      <c r="AZ156" s="967"/>
      <c r="BA156" s="967"/>
      <c r="BB156" s="967"/>
      <c r="BC156" s="967"/>
      <c r="BD156" s="967"/>
      <c r="BE156" s="967"/>
      <c r="BF156" s="967"/>
      <c r="BG156" s="967"/>
      <c r="BH156" s="967"/>
      <c r="BI156" s="967"/>
      <c r="BJ156" s="967"/>
      <c r="BK156" s="967"/>
      <c r="BL156" s="967"/>
      <c r="BM156" s="967"/>
      <c r="BN156" s="967"/>
      <c r="BO156" s="967"/>
      <c r="BP156" s="967"/>
    </row>
    <row r="157" spans="3:68" ht="14.25">
      <c r="C157" s="967"/>
      <c r="D157" s="967"/>
      <c r="E157" s="967"/>
      <c r="F157" s="967"/>
      <c r="G157" s="967"/>
      <c r="H157" s="967"/>
      <c r="I157" s="967"/>
      <c r="J157" s="967"/>
      <c r="K157" s="967"/>
      <c r="L157" s="967"/>
      <c r="M157" s="967"/>
      <c r="N157" s="967"/>
      <c r="O157" s="967"/>
      <c r="P157" s="967"/>
      <c r="Q157" s="967"/>
      <c r="R157" s="967"/>
      <c r="S157" s="967"/>
      <c r="T157" s="967"/>
      <c r="U157" s="967"/>
      <c r="V157" s="967"/>
      <c r="W157" s="967"/>
      <c r="X157" s="967"/>
      <c r="Y157" s="967"/>
      <c r="Z157" s="967"/>
      <c r="AA157" s="967"/>
      <c r="AB157" s="967"/>
      <c r="AC157" s="967"/>
      <c r="AD157" s="967"/>
      <c r="AE157" s="967"/>
      <c r="AF157" s="967"/>
      <c r="AG157" s="967"/>
      <c r="AH157" s="967"/>
      <c r="AI157" s="967"/>
      <c r="AJ157" s="967"/>
      <c r="AK157" s="967"/>
      <c r="AL157" s="967"/>
      <c r="AM157" s="967"/>
      <c r="AN157" s="967"/>
      <c r="AO157" s="967"/>
      <c r="AP157" s="967"/>
      <c r="AQ157" s="967"/>
      <c r="AR157" s="967"/>
      <c r="AS157" s="967"/>
      <c r="AT157" s="967"/>
      <c r="AU157" s="967"/>
      <c r="AV157" s="967"/>
      <c r="AW157" s="967"/>
      <c r="AX157" s="967"/>
      <c r="AY157" s="967"/>
      <c r="AZ157" s="967"/>
      <c r="BA157" s="967"/>
      <c r="BB157" s="967"/>
      <c r="BC157" s="967"/>
      <c r="BD157" s="967"/>
      <c r="BE157" s="967"/>
      <c r="BF157" s="967"/>
      <c r="BG157" s="967"/>
      <c r="BH157" s="967"/>
      <c r="BI157" s="967"/>
      <c r="BJ157" s="967"/>
      <c r="BK157" s="967"/>
      <c r="BL157" s="967"/>
      <c r="BM157" s="967"/>
      <c r="BN157" s="967"/>
      <c r="BO157" s="967"/>
      <c r="BP157" s="967"/>
    </row>
    <row r="158" spans="3:68" ht="14.25">
      <c r="C158" s="967"/>
      <c r="D158" s="967"/>
      <c r="E158" s="967"/>
      <c r="F158" s="967"/>
      <c r="G158" s="967"/>
      <c r="H158" s="967"/>
      <c r="I158" s="967"/>
      <c r="J158" s="967"/>
      <c r="K158" s="967"/>
      <c r="L158" s="967"/>
      <c r="M158" s="967"/>
      <c r="N158" s="967"/>
      <c r="O158" s="967"/>
      <c r="P158" s="967"/>
      <c r="Q158" s="967"/>
      <c r="R158" s="967"/>
      <c r="S158" s="967"/>
      <c r="T158" s="967"/>
      <c r="U158" s="967"/>
      <c r="V158" s="967"/>
      <c r="W158" s="967"/>
      <c r="X158" s="967"/>
      <c r="Y158" s="967"/>
      <c r="Z158" s="967"/>
      <c r="AA158" s="967"/>
      <c r="AB158" s="967"/>
      <c r="AC158" s="967"/>
      <c r="AD158" s="967"/>
      <c r="AE158" s="967"/>
      <c r="AF158" s="967"/>
      <c r="AG158" s="967"/>
      <c r="AH158" s="967"/>
      <c r="AI158" s="967"/>
      <c r="AJ158" s="967"/>
      <c r="AK158" s="967"/>
      <c r="AL158" s="967"/>
      <c r="AM158" s="967"/>
      <c r="AN158" s="967"/>
      <c r="AO158" s="967"/>
      <c r="AP158" s="967"/>
      <c r="AQ158" s="967"/>
      <c r="AR158" s="967"/>
      <c r="AS158" s="967"/>
      <c r="AT158" s="967"/>
      <c r="AU158" s="967"/>
      <c r="AV158" s="967"/>
      <c r="AW158" s="967"/>
      <c r="AX158" s="967"/>
      <c r="AY158" s="967"/>
      <c r="AZ158" s="967"/>
      <c r="BA158" s="967"/>
      <c r="BB158" s="967"/>
      <c r="BC158" s="967"/>
      <c r="BD158" s="967"/>
      <c r="BE158" s="967"/>
      <c r="BF158" s="967"/>
      <c r="BG158" s="967"/>
      <c r="BH158" s="967"/>
      <c r="BI158" s="967"/>
      <c r="BJ158" s="967"/>
      <c r="BK158" s="967"/>
      <c r="BL158" s="967"/>
      <c r="BM158" s="967"/>
      <c r="BN158" s="967"/>
      <c r="BO158" s="967"/>
      <c r="BP158" s="967"/>
    </row>
    <row r="159" spans="3:68" ht="14.25">
      <c r="C159" s="967"/>
      <c r="D159" s="967"/>
      <c r="E159" s="967"/>
      <c r="F159" s="967"/>
      <c r="G159" s="967"/>
      <c r="H159" s="967"/>
      <c r="I159" s="967"/>
      <c r="J159" s="967"/>
      <c r="K159" s="967"/>
      <c r="L159" s="967"/>
      <c r="M159" s="967"/>
      <c r="N159" s="967"/>
      <c r="O159" s="967"/>
      <c r="P159" s="967"/>
      <c r="Q159" s="967"/>
      <c r="R159" s="967"/>
      <c r="S159" s="967"/>
      <c r="T159" s="967"/>
      <c r="U159" s="967"/>
      <c r="V159" s="967"/>
      <c r="W159" s="967"/>
      <c r="X159" s="967"/>
      <c r="Y159" s="967"/>
      <c r="Z159" s="967"/>
      <c r="AA159" s="967"/>
      <c r="AB159" s="967"/>
      <c r="AC159" s="967"/>
      <c r="AD159" s="967"/>
      <c r="AE159" s="967"/>
      <c r="AF159" s="967"/>
      <c r="AG159" s="967"/>
      <c r="AH159" s="967"/>
      <c r="AI159" s="967"/>
      <c r="AJ159" s="967"/>
      <c r="AK159" s="967"/>
      <c r="AL159" s="967"/>
      <c r="AM159" s="967"/>
      <c r="AN159" s="967"/>
      <c r="AO159" s="967"/>
      <c r="AP159" s="967"/>
      <c r="AQ159" s="967"/>
      <c r="AR159" s="967"/>
      <c r="AS159" s="967"/>
      <c r="AT159" s="967"/>
      <c r="AU159" s="967"/>
      <c r="AV159" s="967"/>
      <c r="AW159" s="967"/>
      <c r="AX159" s="967"/>
      <c r="AY159" s="967"/>
      <c r="AZ159" s="967"/>
      <c r="BA159" s="967"/>
      <c r="BB159" s="967"/>
      <c r="BC159" s="967"/>
      <c r="BD159" s="967"/>
      <c r="BE159" s="967"/>
      <c r="BF159" s="967"/>
      <c r="BG159" s="967"/>
      <c r="BH159" s="967"/>
      <c r="BI159" s="967"/>
      <c r="BJ159" s="967"/>
      <c r="BK159" s="967"/>
      <c r="BL159" s="967"/>
      <c r="BM159" s="967"/>
      <c r="BN159" s="967"/>
      <c r="BO159" s="967"/>
      <c r="BP159" s="967"/>
    </row>
    <row r="160" spans="3:68" ht="14.25">
      <c r="C160" s="967"/>
      <c r="D160" s="967"/>
      <c r="E160" s="967"/>
      <c r="F160" s="967"/>
      <c r="G160" s="967"/>
      <c r="H160" s="967"/>
      <c r="I160" s="967"/>
      <c r="J160" s="967"/>
      <c r="K160" s="967"/>
      <c r="L160" s="967"/>
      <c r="M160" s="967"/>
      <c r="N160" s="967"/>
      <c r="O160" s="967"/>
      <c r="P160" s="967"/>
      <c r="Q160" s="967"/>
      <c r="R160" s="967"/>
      <c r="S160" s="967"/>
      <c r="T160" s="967"/>
      <c r="U160" s="967"/>
      <c r="V160" s="967"/>
      <c r="W160" s="967"/>
      <c r="X160" s="967"/>
      <c r="Y160" s="967"/>
      <c r="Z160" s="967"/>
      <c r="AA160" s="967"/>
      <c r="AB160" s="967"/>
      <c r="AC160" s="967"/>
      <c r="AD160" s="967"/>
      <c r="AE160" s="967"/>
      <c r="AF160" s="967"/>
      <c r="AG160" s="967"/>
      <c r="AH160" s="967"/>
      <c r="AI160" s="967"/>
      <c r="AJ160" s="967"/>
      <c r="AK160" s="967"/>
      <c r="AL160" s="967"/>
      <c r="AM160" s="967"/>
      <c r="AN160" s="967"/>
      <c r="AO160" s="967"/>
      <c r="AP160" s="967"/>
      <c r="AQ160" s="967"/>
      <c r="AR160" s="967"/>
      <c r="AS160" s="967"/>
      <c r="AT160" s="967"/>
      <c r="AU160" s="967"/>
      <c r="AV160" s="967"/>
      <c r="AW160" s="967"/>
      <c r="AX160" s="967"/>
      <c r="AY160" s="967"/>
      <c r="AZ160" s="967"/>
      <c r="BA160" s="967"/>
      <c r="BB160" s="967"/>
      <c r="BC160" s="967"/>
      <c r="BD160" s="967"/>
      <c r="BE160" s="967"/>
      <c r="BF160" s="967"/>
      <c r="BG160" s="967"/>
      <c r="BH160" s="967"/>
      <c r="BI160" s="967"/>
      <c r="BJ160" s="967"/>
      <c r="BK160" s="967"/>
      <c r="BL160" s="967"/>
      <c r="BM160" s="967"/>
      <c r="BN160" s="967"/>
      <c r="BO160" s="967"/>
      <c r="BP160" s="967"/>
    </row>
    <row r="161" spans="3:68" ht="14.25">
      <c r="C161" s="967"/>
      <c r="D161" s="967"/>
      <c r="E161" s="967"/>
      <c r="F161" s="967"/>
      <c r="G161" s="967"/>
      <c r="H161" s="967"/>
      <c r="I161" s="967"/>
      <c r="J161" s="967"/>
      <c r="K161" s="967"/>
      <c r="L161" s="967"/>
      <c r="M161" s="967"/>
      <c r="N161" s="967"/>
      <c r="O161" s="967"/>
      <c r="P161" s="967"/>
      <c r="Q161" s="967"/>
      <c r="R161" s="967"/>
      <c r="S161" s="967"/>
      <c r="T161" s="967"/>
      <c r="U161" s="967"/>
      <c r="V161" s="967"/>
      <c r="W161" s="967"/>
      <c r="X161" s="967"/>
      <c r="Y161" s="967"/>
      <c r="Z161" s="967"/>
      <c r="AA161" s="967"/>
      <c r="AB161" s="967"/>
      <c r="AC161" s="967"/>
      <c r="AD161" s="967"/>
      <c r="AE161" s="967"/>
      <c r="AF161" s="967"/>
      <c r="AG161" s="967"/>
      <c r="AH161" s="967"/>
      <c r="AI161" s="967"/>
      <c r="AJ161" s="967"/>
      <c r="AK161" s="967"/>
      <c r="AL161" s="967"/>
      <c r="AM161" s="967"/>
      <c r="AN161" s="967"/>
      <c r="AO161" s="967"/>
      <c r="AP161" s="967"/>
      <c r="AQ161" s="967"/>
      <c r="AR161" s="967"/>
      <c r="AS161" s="967"/>
      <c r="AT161" s="967"/>
      <c r="AU161" s="967"/>
      <c r="AV161" s="967"/>
      <c r="AW161" s="967"/>
      <c r="AX161" s="967"/>
      <c r="AY161" s="967"/>
      <c r="AZ161" s="967"/>
      <c r="BA161" s="967"/>
      <c r="BB161" s="967"/>
      <c r="BC161" s="967"/>
      <c r="BD161" s="967"/>
      <c r="BE161" s="967"/>
      <c r="BF161" s="967"/>
      <c r="BG161" s="967"/>
      <c r="BH161" s="967"/>
      <c r="BI161" s="967"/>
      <c r="BJ161" s="967"/>
      <c r="BK161" s="967"/>
      <c r="BL161" s="967"/>
      <c r="BM161" s="967"/>
      <c r="BN161" s="967"/>
      <c r="BO161" s="967"/>
      <c r="BP161" s="967"/>
    </row>
    <row r="162" spans="3:68" ht="14.25">
      <c r="C162" s="967"/>
      <c r="D162" s="967"/>
      <c r="E162" s="967"/>
      <c r="F162" s="967"/>
      <c r="G162" s="967"/>
      <c r="H162" s="967"/>
      <c r="I162" s="967"/>
      <c r="J162" s="967"/>
      <c r="K162" s="967"/>
      <c r="L162" s="967"/>
      <c r="M162" s="967"/>
      <c r="N162" s="967"/>
      <c r="O162" s="967"/>
      <c r="P162" s="967"/>
      <c r="Q162" s="967"/>
      <c r="R162" s="967"/>
      <c r="S162" s="967"/>
      <c r="T162" s="967"/>
      <c r="U162" s="967"/>
      <c r="V162" s="967"/>
      <c r="W162" s="967"/>
      <c r="X162" s="967"/>
      <c r="Y162" s="967"/>
      <c r="Z162" s="967"/>
      <c r="AA162" s="967"/>
      <c r="AB162" s="967"/>
      <c r="AC162" s="967"/>
      <c r="AD162" s="967"/>
      <c r="AE162" s="967"/>
      <c r="AF162" s="967"/>
      <c r="AG162" s="967"/>
      <c r="AH162" s="967"/>
      <c r="AI162" s="967"/>
      <c r="AJ162" s="967"/>
      <c r="AK162" s="967"/>
      <c r="AL162" s="967"/>
      <c r="AM162" s="967"/>
      <c r="AN162" s="967"/>
      <c r="AO162" s="967"/>
      <c r="AP162" s="967"/>
      <c r="AQ162" s="967"/>
      <c r="AR162" s="967"/>
      <c r="AS162" s="967"/>
      <c r="AT162" s="967"/>
      <c r="AU162" s="967"/>
      <c r="AV162" s="967"/>
      <c r="AW162" s="967"/>
      <c r="AX162" s="967"/>
      <c r="AY162" s="967"/>
      <c r="AZ162" s="967"/>
      <c r="BA162" s="967"/>
      <c r="BB162" s="967"/>
      <c r="BC162" s="967"/>
      <c r="BD162" s="967"/>
      <c r="BE162" s="967"/>
      <c r="BF162" s="967"/>
      <c r="BG162" s="967"/>
      <c r="BH162" s="967"/>
      <c r="BI162" s="967"/>
      <c r="BJ162" s="967"/>
      <c r="BK162" s="967"/>
      <c r="BL162" s="967"/>
      <c r="BM162" s="967"/>
      <c r="BN162" s="967"/>
      <c r="BO162" s="967"/>
      <c r="BP162" s="967"/>
    </row>
    <row r="163" spans="3:68" ht="14.25">
      <c r="C163" s="967"/>
      <c r="D163" s="967"/>
      <c r="E163" s="967"/>
      <c r="F163" s="967"/>
      <c r="G163" s="967"/>
      <c r="H163" s="967"/>
      <c r="I163" s="967"/>
      <c r="J163" s="967"/>
      <c r="K163" s="967"/>
      <c r="L163" s="967"/>
      <c r="M163" s="967"/>
      <c r="N163" s="967"/>
      <c r="O163" s="967"/>
      <c r="P163" s="967"/>
      <c r="Q163" s="967"/>
      <c r="R163" s="967"/>
      <c r="S163" s="967"/>
      <c r="T163" s="967"/>
      <c r="U163" s="967"/>
      <c r="V163" s="967"/>
      <c r="W163" s="967"/>
      <c r="X163" s="967"/>
      <c r="Y163" s="967"/>
      <c r="Z163" s="967"/>
      <c r="AA163" s="967"/>
      <c r="AB163" s="967"/>
      <c r="AC163" s="967"/>
      <c r="AD163" s="967"/>
      <c r="AE163" s="967"/>
      <c r="AF163" s="967"/>
      <c r="AG163" s="967"/>
      <c r="AH163" s="967"/>
      <c r="AI163" s="967"/>
      <c r="AJ163" s="967"/>
      <c r="AK163" s="967"/>
      <c r="AL163" s="967"/>
      <c r="AM163" s="967"/>
      <c r="AN163" s="967"/>
      <c r="AO163" s="967"/>
      <c r="AP163" s="967"/>
      <c r="AQ163" s="967"/>
      <c r="AR163" s="967"/>
      <c r="AS163" s="967"/>
      <c r="AT163" s="967"/>
      <c r="AU163" s="967"/>
      <c r="AV163" s="967"/>
      <c r="AW163" s="967"/>
      <c r="AX163" s="967"/>
      <c r="AY163" s="967"/>
      <c r="AZ163" s="967"/>
      <c r="BA163" s="967"/>
      <c r="BB163" s="967"/>
      <c r="BC163" s="967"/>
      <c r="BD163" s="967"/>
      <c r="BE163" s="967"/>
      <c r="BF163" s="967"/>
      <c r="BG163" s="967"/>
      <c r="BH163" s="967"/>
      <c r="BI163" s="967"/>
      <c r="BJ163" s="967"/>
      <c r="BK163" s="967"/>
      <c r="BL163" s="967"/>
      <c r="BM163" s="967"/>
      <c r="BN163" s="967"/>
      <c r="BO163" s="967"/>
      <c r="BP163" s="967"/>
    </row>
    <row r="164" spans="3:68" ht="14.25">
      <c r="C164" s="967"/>
      <c r="D164" s="967"/>
      <c r="E164" s="967"/>
      <c r="F164" s="967"/>
      <c r="G164" s="967"/>
      <c r="H164" s="967"/>
      <c r="I164" s="967"/>
      <c r="J164" s="967"/>
      <c r="K164" s="967"/>
      <c r="L164" s="967"/>
      <c r="M164" s="967"/>
      <c r="N164" s="967"/>
      <c r="O164" s="967"/>
      <c r="P164" s="967"/>
      <c r="Q164" s="967"/>
      <c r="R164" s="967"/>
      <c r="S164" s="967"/>
      <c r="T164" s="967"/>
      <c r="U164" s="967"/>
      <c r="V164" s="967"/>
      <c r="W164" s="967"/>
      <c r="X164" s="967"/>
      <c r="Y164" s="967"/>
      <c r="Z164" s="967"/>
      <c r="AA164" s="967"/>
      <c r="AB164" s="967"/>
      <c r="AC164" s="967"/>
      <c r="AD164" s="967"/>
      <c r="AE164" s="967"/>
      <c r="AF164" s="967"/>
      <c r="AG164" s="967"/>
      <c r="AH164" s="967"/>
      <c r="AI164" s="967"/>
      <c r="AJ164" s="967"/>
      <c r="AK164" s="967"/>
      <c r="AL164" s="967"/>
      <c r="AM164" s="967"/>
      <c r="AN164" s="967"/>
      <c r="AO164" s="967"/>
      <c r="AP164" s="967"/>
      <c r="AQ164" s="967"/>
      <c r="AR164" s="967"/>
      <c r="AS164" s="967"/>
      <c r="AT164" s="967"/>
      <c r="AU164" s="967"/>
      <c r="AV164" s="967"/>
      <c r="AW164" s="967"/>
      <c r="AX164" s="967"/>
      <c r="AY164" s="967"/>
      <c r="AZ164" s="967"/>
      <c r="BA164" s="967"/>
      <c r="BB164" s="967"/>
      <c r="BC164" s="967"/>
      <c r="BD164" s="967"/>
      <c r="BE164" s="967"/>
      <c r="BF164" s="967"/>
      <c r="BG164" s="967"/>
      <c r="BH164" s="967"/>
      <c r="BI164" s="967"/>
      <c r="BJ164" s="967"/>
      <c r="BK164" s="967"/>
      <c r="BL164" s="967"/>
      <c r="BM164" s="967"/>
      <c r="BN164" s="967"/>
      <c r="BO164" s="967"/>
      <c r="BP164" s="967"/>
    </row>
    <row r="165" spans="3:68" ht="14.25">
      <c r="C165" s="967"/>
      <c r="D165" s="967"/>
      <c r="E165" s="967"/>
      <c r="F165" s="967"/>
      <c r="G165" s="967"/>
      <c r="H165" s="967"/>
      <c r="I165" s="967"/>
      <c r="J165" s="967"/>
      <c r="K165" s="967"/>
      <c r="L165" s="967"/>
      <c r="M165" s="967"/>
      <c r="N165" s="967"/>
      <c r="O165" s="967"/>
      <c r="P165" s="967"/>
      <c r="Q165" s="967"/>
      <c r="R165" s="967"/>
      <c r="S165" s="967"/>
      <c r="T165" s="967"/>
      <c r="U165" s="967"/>
      <c r="V165" s="967"/>
      <c r="W165" s="967"/>
      <c r="X165" s="967"/>
      <c r="Y165" s="967"/>
      <c r="Z165" s="967"/>
      <c r="AA165" s="967"/>
      <c r="AB165" s="967"/>
      <c r="AC165" s="967"/>
      <c r="AD165" s="967"/>
      <c r="AE165" s="967"/>
      <c r="AF165" s="967"/>
      <c r="AG165" s="967"/>
      <c r="AH165" s="967"/>
      <c r="AI165" s="967"/>
      <c r="AJ165" s="967"/>
      <c r="AK165" s="967"/>
      <c r="AL165" s="967"/>
      <c r="AM165" s="967"/>
      <c r="AN165" s="967"/>
      <c r="AO165" s="967"/>
      <c r="AP165" s="967"/>
      <c r="AQ165" s="967"/>
      <c r="AR165" s="967"/>
      <c r="AS165" s="967"/>
      <c r="AT165" s="967"/>
      <c r="AU165" s="967"/>
      <c r="AV165" s="967"/>
      <c r="AW165" s="967"/>
      <c r="AX165" s="967"/>
      <c r="AY165" s="967"/>
      <c r="AZ165" s="967"/>
      <c r="BA165" s="967"/>
      <c r="BB165" s="967"/>
      <c r="BC165" s="967"/>
      <c r="BD165" s="967"/>
      <c r="BE165" s="967"/>
      <c r="BF165" s="967"/>
      <c r="BG165" s="967"/>
      <c r="BH165" s="967"/>
      <c r="BI165" s="967"/>
      <c r="BJ165" s="967"/>
      <c r="BK165" s="967"/>
      <c r="BL165" s="967"/>
      <c r="BM165" s="967"/>
      <c r="BN165" s="967"/>
      <c r="BO165" s="967"/>
      <c r="BP165" s="967"/>
    </row>
    <row r="166" spans="3:68" ht="14.25">
      <c r="C166" s="967"/>
      <c r="D166" s="967"/>
      <c r="E166" s="967"/>
      <c r="F166" s="967"/>
      <c r="G166" s="967"/>
      <c r="H166" s="967"/>
      <c r="I166" s="967"/>
      <c r="J166" s="967"/>
      <c r="K166" s="967"/>
      <c r="L166" s="967"/>
      <c r="M166" s="967"/>
      <c r="N166" s="967"/>
      <c r="O166" s="967"/>
      <c r="P166" s="967"/>
      <c r="Q166" s="967"/>
      <c r="R166" s="967"/>
      <c r="S166" s="967"/>
      <c r="T166" s="967"/>
      <c r="U166" s="967"/>
      <c r="V166" s="967"/>
      <c r="W166" s="967"/>
      <c r="X166" s="967"/>
      <c r="Y166" s="967"/>
      <c r="Z166" s="967"/>
      <c r="AA166" s="967"/>
      <c r="AB166" s="967"/>
      <c r="AC166" s="967"/>
      <c r="AD166" s="967"/>
      <c r="AE166" s="967"/>
      <c r="AF166" s="967"/>
      <c r="AG166" s="967"/>
      <c r="AH166" s="967"/>
      <c r="AI166" s="967"/>
      <c r="AJ166" s="967"/>
      <c r="AK166" s="967"/>
      <c r="AL166" s="967"/>
      <c r="AM166" s="967"/>
      <c r="AN166" s="967"/>
      <c r="AO166" s="967"/>
      <c r="AP166" s="967"/>
      <c r="AQ166" s="967"/>
      <c r="AR166" s="967"/>
      <c r="AS166" s="967"/>
      <c r="AT166" s="967"/>
      <c r="AU166" s="967"/>
      <c r="AV166" s="967"/>
      <c r="AW166" s="967"/>
      <c r="AX166" s="967"/>
      <c r="AY166" s="967"/>
      <c r="AZ166" s="967"/>
      <c r="BA166" s="967"/>
      <c r="BB166" s="967"/>
      <c r="BC166" s="967"/>
      <c r="BD166" s="967"/>
      <c r="BE166" s="967"/>
      <c r="BF166" s="967"/>
      <c r="BG166" s="967"/>
      <c r="BH166" s="967"/>
      <c r="BI166" s="967"/>
      <c r="BJ166" s="967"/>
      <c r="BK166" s="967"/>
      <c r="BL166" s="967"/>
      <c r="BM166" s="967"/>
      <c r="BN166" s="967"/>
      <c r="BO166" s="967"/>
      <c r="BP166" s="967"/>
    </row>
    <row r="167" spans="3:68" ht="14.25">
      <c r="C167" s="967"/>
      <c r="D167" s="967"/>
      <c r="E167" s="967"/>
      <c r="F167" s="967"/>
      <c r="G167" s="967"/>
      <c r="H167" s="967"/>
      <c r="I167" s="967"/>
      <c r="J167" s="967"/>
      <c r="K167" s="967"/>
      <c r="L167" s="967"/>
      <c r="M167" s="967"/>
      <c r="N167" s="967"/>
      <c r="O167" s="967"/>
      <c r="P167" s="967"/>
      <c r="Q167" s="967"/>
      <c r="R167" s="967"/>
      <c r="S167" s="967"/>
      <c r="T167" s="967"/>
      <c r="U167" s="967"/>
      <c r="V167" s="967"/>
      <c r="W167" s="967"/>
      <c r="X167" s="967"/>
      <c r="Y167" s="967"/>
      <c r="Z167" s="967"/>
      <c r="AA167" s="967"/>
      <c r="AB167" s="967"/>
      <c r="AC167" s="967"/>
      <c r="AD167" s="967"/>
      <c r="AE167" s="967"/>
      <c r="AF167" s="967"/>
      <c r="AG167" s="967"/>
      <c r="AH167" s="967"/>
      <c r="AI167" s="967"/>
      <c r="AJ167" s="967"/>
      <c r="AK167" s="967"/>
      <c r="AL167" s="967"/>
      <c r="AM167" s="967"/>
      <c r="AN167" s="967"/>
      <c r="AO167" s="967"/>
      <c r="AP167" s="967"/>
      <c r="AQ167" s="967"/>
      <c r="AR167" s="967"/>
      <c r="AS167" s="967"/>
      <c r="AT167" s="967"/>
      <c r="AU167" s="967"/>
      <c r="AV167" s="967"/>
      <c r="AW167" s="967"/>
      <c r="AX167" s="967"/>
      <c r="AY167" s="967"/>
      <c r="AZ167" s="967"/>
      <c r="BA167" s="967"/>
      <c r="BB167" s="967"/>
      <c r="BC167" s="967"/>
      <c r="BD167" s="967"/>
      <c r="BE167" s="967"/>
      <c r="BF167" s="967"/>
      <c r="BG167" s="967"/>
      <c r="BH167" s="967"/>
      <c r="BI167" s="967"/>
      <c r="BJ167" s="967"/>
      <c r="BK167" s="967"/>
      <c r="BL167" s="967"/>
      <c r="BM167" s="967"/>
      <c r="BN167" s="967"/>
      <c r="BO167" s="967"/>
      <c r="BP167" s="967"/>
    </row>
    <row r="168" spans="3:68" ht="14.25">
      <c r="C168" s="967"/>
      <c r="D168" s="967"/>
      <c r="E168" s="967"/>
      <c r="F168" s="967"/>
      <c r="G168" s="967"/>
      <c r="H168" s="967"/>
      <c r="I168" s="967"/>
      <c r="J168" s="967"/>
      <c r="K168" s="967"/>
      <c r="L168" s="967"/>
      <c r="M168" s="967"/>
      <c r="N168" s="967"/>
      <c r="O168" s="967"/>
      <c r="P168" s="967"/>
      <c r="Q168" s="967"/>
      <c r="R168" s="967"/>
      <c r="S168" s="967"/>
      <c r="T168" s="967"/>
      <c r="U168" s="967"/>
      <c r="V168" s="967"/>
      <c r="W168" s="967"/>
      <c r="X168" s="967"/>
      <c r="Y168" s="967"/>
      <c r="Z168" s="967"/>
      <c r="AA168" s="967"/>
      <c r="AB168" s="967"/>
      <c r="AC168" s="967"/>
      <c r="AD168" s="967"/>
      <c r="AE168" s="967"/>
      <c r="AF168" s="967"/>
      <c r="AG168" s="967"/>
      <c r="AH168" s="967"/>
      <c r="AI168" s="967"/>
      <c r="AJ168" s="967"/>
      <c r="AK168" s="967"/>
      <c r="AL168" s="967"/>
      <c r="AM168" s="967"/>
      <c r="AN168" s="967"/>
      <c r="AO168" s="967"/>
      <c r="AP168" s="967"/>
      <c r="AQ168" s="967"/>
      <c r="AR168" s="967"/>
      <c r="AS168" s="967"/>
      <c r="AT168" s="967"/>
      <c r="AU168" s="967"/>
      <c r="AV168" s="967"/>
      <c r="AW168" s="967"/>
      <c r="AX168" s="967"/>
      <c r="AY168" s="967"/>
      <c r="AZ168" s="967"/>
      <c r="BA168" s="967"/>
      <c r="BB168" s="967"/>
      <c r="BC168" s="967"/>
      <c r="BD168" s="967"/>
      <c r="BE168" s="967"/>
      <c r="BF168" s="967"/>
      <c r="BG168" s="967"/>
      <c r="BH168" s="967"/>
      <c r="BI168" s="967"/>
      <c r="BJ168" s="967"/>
      <c r="BK168" s="967"/>
      <c r="BL168" s="967"/>
      <c r="BM168" s="967"/>
      <c r="BN168" s="967"/>
      <c r="BO168" s="967"/>
      <c r="BP168" s="967"/>
    </row>
    <row r="169" spans="3:68" ht="14.25">
      <c r="C169" s="967"/>
      <c r="D169" s="967"/>
      <c r="E169" s="967"/>
      <c r="F169" s="967"/>
      <c r="G169" s="967"/>
      <c r="H169" s="967"/>
      <c r="I169" s="967"/>
      <c r="J169" s="967"/>
      <c r="K169" s="967"/>
      <c r="L169" s="967"/>
      <c r="M169" s="967"/>
      <c r="N169" s="967"/>
      <c r="O169" s="967"/>
      <c r="P169" s="967"/>
      <c r="Q169" s="967"/>
      <c r="R169" s="967"/>
      <c r="S169" s="967"/>
      <c r="T169" s="967"/>
      <c r="U169" s="967"/>
      <c r="V169" s="967"/>
      <c r="W169" s="967"/>
      <c r="X169" s="967"/>
      <c r="Y169" s="967"/>
      <c r="Z169" s="967"/>
      <c r="AA169" s="967"/>
      <c r="AB169" s="967"/>
      <c r="AC169" s="967"/>
      <c r="AD169" s="967"/>
      <c r="AE169" s="967"/>
      <c r="AF169" s="967"/>
      <c r="AG169" s="967"/>
      <c r="AH169" s="967"/>
      <c r="AI169" s="967"/>
      <c r="AJ169" s="967"/>
      <c r="AK169" s="967"/>
      <c r="AL169" s="967"/>
      <c r="AM169" s="967"/>
      <c r="AN169" s="967"/>
      <c r="AO169" s="967"/>
      <c r="AP169" s="967"/>
      <c r="AQ169" s="967"/>
      <c r="AR169" s="967"/>
      <c r="AS169" s="967"/>
      <c r="AT169" s="967"/>
      <c r="AU169" s="967"/>
      <c r="AV169" s="967"/>
      <c r="AW169" s="967"/>
      <c r="AX169" s="967"/>
      <c r="AY169" s="967"/>
      <c r="AZ169" s="967"/>
      <c r="BA169" s="967"/>
      <c r="BB169" s="967"/>
      <c r="BC169" s="967"/>
      <c r="BD169" s="967"/>
      <c r="BE169" s="967"/>
      <c r="BF169" s="967"/>
      <c r="BG169" s="967"/>
      <c r="BH169" s="967"/>
      <c r="BI169" s="967"/>
      <c r="BJ169" s="967"/>
      <c r="BK169" s="967"/>
      <c r="BL169" s="967"/>
      <c r="BM169" s="967"/>
      <c r="BN169" s="967"/>
      <c r="BO169" s="967"/>
      <c r="BP169" s="967"/>
    </row>
    <row r="170" spans="3:68" ht="14.25">
      <c r="C170" s="967"/>
      <c r="D170" s="967"/>
      <c r="E170" s="967"/>
      <c r="F170" s="967"/>
      <c r="G170" s="967"/>
      <c r="H170" s="967"/>
      <c r="I170" s="967"/>
      <c r="J170" s="967"/>
      <c r="K170" s="967"/>
      <c r="L170" s="967"/>
      <c r="M170" s="967"/>
      <c r="N170" s="967"/>
      <c r="O170" s="967"/>
      <c r="P170" s="967"/>
      <c r="Q170" s="967"/>
      <c r="R170" s="967"/>
      <c r="S170" s="967"/>
      <c r="T170" s="967"/>
      <c r="U170" s="967"/>
      <c r="V170" s="967"/>
      <c r="W170" s="967"/>
      <c r="X170" s="967"/>
      <c r="Y170" s="967"/>
      <c r="Z170" s="967"/>
      <c r="AA170" s="967"/>
      <c r="AB170" s="967"/>
      <c r="AC170" s="967"/>
      <c r="AD170" s="967"/>
      <c r="AE170" s="967"/>
      <c r="AF170" s="967"/>
      <c r="AG170" s="967"/>
      <c r="AH170" s="967"/>
      <c r="AI170" s="967"/>
      <c r="AJ170" s="967"/>
      <c r="AK170" s="967"/>
      <c r="AL170" s="967"/>
      <c r="AM170" s="967"/>
      <c r="AN170" s="967"/>
      <c r="AO170" s="967"/>
      <c r="AP170" s="967"/>
      <c r="AQ170" s="967"/>
      <c r="AR170" s="967"/>
      <c r="AS170" s="967"/>
      <c r="AT170" s="967"/>
      <c r="AU170" s="967"/>
      <c r="AV170" s="967"/>
      <c r="AW170" s="967"/>
      <c r="AX170" s="967"/>
      <c r="AY170" s="967"/>
      <c r="AZ170" s="967"/>
      <c r="BA170" s="967"/>
      <c r="BB170" s="967"/>
      <c r="BC170" s="967"/>
      <c r="BD170" s="967"/>
      <c r="BE170" s="967"/>
      <c r="BF170" s="967"/>
      <c r="BG170" s="967"/>
      <c r="BH170" s="967"/>
      <c r="BI170" s="967"/>
      <c r="BJ170" s="967"/>
      <c r="BK170" s="967"/>
      <c r="BL170" s="967"/>
      <c r="BM170" s="967"/>
      <c r="BN170" s="967"/>
      <c r="BO170" s="967"/>
      <c r="BP170" s="967"/>
    </row>
    <row r="171" spans="3:68" ht="14.25">
      <c r="C171" s="967"/>
      <c r="D171" s="967"/>
      <c r="E171" s="967"/>
      <c r="F171" s="967"/>
      <c r="G171" s="967"/>
      <c r="H171" s="967"/>
      <c r="I171" s="967"/>
      <c r="J171" s="967"/>
      <c r="K171" s="967"/>
      <c r="L171" s="967"/>
      <c r="M171" s="967"/>
      <c r="N171" s="967"/>
      <c r="O171" s="967"/>
      <c r="P171" s="967"/>
      <c r="Q171" s="967"/>
      <c r="R171" s="967"/>
      <c r="S171" s="967"/>
      <c r="T171" s="967"/>
      <c r="U171" s="967"/>
      <c r="V171" s="967"/>
      <c r="W171" s="967"/>
      <c r="X171" s="967"/>
      <c r="Y171" s="967"/>
      <c r="Z171" s="967"/>
      <c r="AA171" s="967"/>
      <c r="AB171" s="967"/>
      <c r="AC171" s="967"/>
      <c r="AD171" s="967"/>
      <c r="AE171" s="967"/>
      <c r="AF171" s="967"/>
      <c r="AG171" s="967"/>
      <c r="AH171" s="967"/>
      <c r="AI171" s="967"/>
      <c r="AJ171" s="967"/>
      <c r="AK171" s="967"/>
      <c r="AL171" s="967"/>
      <c r="AM171" s="967"/>
      <c r="AN171" s="967"/>
      <c r="AO171" s="967"/>
      <c r="AP171" s="967"/>
      <c r="AQ171" s="967"/>
      <c r="AR171" s="967"/>
      <c r="AS171" s="967"/>
      <c r="AT171" s="967"/>
      <c r="AU171" s="967"/>
      <c r="AV171" s="967"/>
      <c r="AW171" s="967"/>
      <c r="AX171" s="967"/>
      <c r="AY171" s="967"/>
      <c r="AZ171" s="967"/>
      <c r="BA171" s="967"/>
      <c r="BB171" s="967"/>
      <c r="BC171" s="967"/>
      <c r="BD171" s="967"/>
      <c r="BE171" s="967"/>
      <c r="BF171" s="967"/>
      <c r="BG171" s="967"/>
      <c r="BH171" s="967"/>
      <c r="BI171" s="967"/>
      <c r="BJ171" s="967"/>
      <c r="BK171" s="967"/>
      <c r="BL171" s="967"/>
      <c r="BM171" s="967"/>
      <c r="BN171" s="967"/>
      <c r="BO171" s="967"/>
      <c r="BP171" s="967"/>
    </row>
    <row r="172" spans="3:68" ht="14.25">
      <c r="C172" s="967"/>
      <c r="D172" s="967"/>
      <c r="E172" s="967"/>
      <c r="F172" s="967"/>
      <c r="G172" s="967"/>
      <c r="H172" s="967"/>
      <c r="I172" s="967"/>
      <c r="J172" s="967"/>
      <c r="K172" s="967"/>
      <c r="L172" s="967"/>
      <c r="M172" s="967"/>
      <c r="N172" s="967"/>
      <c r="O172" s="967"/>
      <c r="P172" s="967"/>
      <c r="Q172" s="967"/>
      <c r="R172" s="967"/>
      <c r="S172" s="967"/>
      <c r="T172" s="967"/>
      <c r="U172" s="967"/>
      <c r="V172" s="967"/>
      <c r="W172" s="967"/>
      <c r="X172" s="967"/>
      <c r="Y172" s="967"/>
      <c r="Z172" s="967"/>
      <c r="AA172" s="967"/>
      <c r="AB172" s="967"/>
      <c r="AC172" s="967"/>
      <c r="AD172" s="967"/>
      <c r="AE172" s="967"/>
      <c r="AF172" s="967"/>
      <c r="AG172" s="967"/>
      <c r="AH172" s="967"/>
      <c r="AI172" s="967"/>
      <c r="AJ172" s="967"/>
      <c r="AK172" s="967"/>
      <c r="AL172" s="967"/>
      <c r="AM172" s="967"/>
      <c r="AN172" s="967"/>
      <c r="AO172" s="967"/>
      <c r="AP172" s="967"/>
      <c r="AQ172" s="967"/>
      <c r="AR172" s="967"/>
      <c r="AS172" s="967"/>
      <c r="AT172" s="967"/>
      <c r="AU172" s="967"/>
      <c r="AV172" s="967"/>
      <c r="AW172" s="967"/>
      <c r="AX172" s="967"/>
      <c r="AY172" s="967"/>
      <c r="AZ172" s="967"/>
      <c r="BA172" s="967"/>
      <c r="BB172" s="967"/>
      <c r="BC172" s="967"/>
      <c r="BD172" s="967"/>
      <c r="BE172" s="967"/>
      <c r="BF172" s="967"/>
      <c r="BG172" s="967"/>
      <c r="BH172" s="967"/>
      <c r="BI172" s="967"/>
      <c r="BJ172" s="967"/>
      <c r="BK172" s="967"/>
      <c r="BL172" s="967"/>
      <c r="BM172" s="967"/>
      <c r="BN172" s="967"/>
      <c r="BO172" s="967"/>
      <c r="BP172" s="967"/>
    </row>
    <row r="173" spans="3:68" ht="14.25">
      <c r="C173" s="967"/>
      <c r="D173" s="967"/>
      <c r="E173" s="967"/>
      <c r="F173" s="967"/>
      <c r="G173" s="967"/>
      <c r="H173" s="967"/>
      <c r="I173" s="967"/>
      <c r="J173" s="967"/>
      <c r="K173" s="967"/>
      <c r="L173" s="967"/>
      <c r="M173" s="967"/>
      <c r="N173" s="967"/>
      <c r="O173" s="967"/>
      <c r="P173" s="967"/>
      <c r="Q173" s="967"/>
      <c r="R173" s="967"/>
      <c r="S173" s="967"/>
      <c r="T173" s="967"/>
      <c r="U173" s="967"/>
      <c r="V173" s="967"/>
      <c r="W173" s="967"/>
      <c r="X173" s="967"/>
      <c r="Y173" s="967"/>
      <c r="Z173" s="967"/>
      <c r="AA173" s="967"/>
      <c r="AB173" s="967"/>
      <c r="AC173" s="967"/>
      <c r="AD173" s="967"/>
      <c r="AE173" s="967"/>
      <c r="AF173" s="967"/>
      <c r="AG173" s="967"/>
      <c r="AH173" s="967"/>
      <c r="AI173" s="967"/>
      <c r="AJ173" s="967"/>
      <c r="AK173" s="967"/>
      <c r="AL173" s="967"/>
      <c r="AM173" s="967"/>
      <c r="AN173" s="967"/>
      <c r="AO173" s="967"/>
      <c r="AP173" s="967"/>
      <c r="AQ173" s="967"/>
      <c r="AR173" s="967"/>
      <c r="AS173" s="967"/>
      <c r="AT173" s="967"/>
      <c r="AU173" s="967"/>
      <c r="AV173" s="967"/>
      <c r="AW173" s="967"/>
      <c r="AX173" s="967"/>
      <c r="AY173" s="967"/>
      <c r="AZ173" s="967"/>
      <c r="BA173" s="967"/>
      <c r="BB173" s="967"/>
      <c r="BC173" s="967"/>
      <c r="BD173" s="967"/>
      <c r="BE173" s="967"/>
      <c r="BF173" s="967"/>
      <c r="BG173" s="967"/>
      <c r="BH173" s="967"/>
      <c r="BI173" s="967"/>
      <c r="BJ173" s="967"/>
      <c r="BK173" s="967"/>
      <c r="BL173" s="967"/>
      <c r="BM173" s="967"/>
      <c r="BN173" s="967"/>
      <c r="BO173" s="967"/>
      <c r="BP173" s="967"/>
    </row>
    <row r="174" spans="3:68" ht="14.25">
      <c r="C174" s="967"/>
      <c r="D174" s="967"/>
      <c r="E174" s="967"/>
      <c r="F174" s="967"/>
      <c r="G174" s="967"/>
      <c r="H174" s="967"/>
      <c r="I174" s="967"/>
      <c r="J174" s="967"/>
      <c r="K174" s="967"/>
      <c r="L174" s="967"/>
      <c r="M174" s="967"/>
      <c r="N174" s="967"/>
      <c r="O174" s="967"/>
      <c r="P174" s="967"/>
      <c r="Q174" s="967"/>
      <c r="R174" s="967"/>
      <c r="S174" s="967"/>
      <c r="T174" s="967"/>
      <c r="U174" s="967"/>
      <c r="V174" s="967"/>
      <c r="W174" s="967"/>
      <c r="X174" s="967"/>
      <c r="Y174" s="967"/>
      <c r="Z174" s="967"/>
      <c r="AA174" s="967"/>
      <c r="AB174" s="967"/>
      <c r="AC174" s="967"/>
      <c r="AD174" s="967"/>
      <c r="AE174" s="967"/>
      <c r="AF174" s="967"/>
      <c r="AG174" s="967"/>
      <c r="AH174" s="967"/>
      <c r="AI174" s="967"/>
      <c r="AJ174" s="967"/>
      <c r="AK174" s="967"/>
      <c r="AL174" s="967"/>
      <c r="AM174" s="967"/>
      <c r="AN174" s="967"/>
      <c r="AO174" s="967"/>
      <c r="AP174" s="967"/>
      <c r="AQ174" s="967"/>
      <c r="AR174" s="967"/>
      <c r="AS174" s="967"/>
      <c r="AT174" s="967"/>
      <c r="AU174" s="967"/>
      <c r="AV174" s="967"/>
      <c r="AW174" s="967"/>
      <c r="AX174" s="967"/>
      <c r="AY174" s="967"/>
      <c r="AZ174" s="967"/>
      <c r="BA174" s="967"/>
      <c r="BB174" s="967"/>
      <c r="BC174" s="967"/>
      <c r="BD174" s="967"/>
      <c r="BE174" s="967"/>
      <c r="BF174" s="967"/>
      <c r="BG174" s="967"/>
      <c r="BH174" s="967"/>
      <c r="BI174" s="967"/>
      <c r="BJ174" s="967"/>
      <c r="BK174" s="967"/>
      <c r="BL174" s="967"/>
      <c r="BM174" s="967"/>
      <c r="BN174" s="967"/>
      <c r="BO174" s="967"/>
      <c r="BP174" s="967"/>
    </row>
    <row r="175" spans="3:68" ht="14.25">
      <c r="C175" s="967"/>
      <c r="D175" s="967"/>
      <c r="E175" s="967"/>
      <c r="F175" s="967"/>
      <c r="G175" s="967"/>
      <c r="H175" s="967"/>
      <c r="I175" s="967"/>
      <c r="J175" s="967"/>
      <c r="K175" s="967"/>
      <c r="L175" s="967"/>
      <c r="M175" s="967"/>
      <c r="N175" s="967"/>
      <c r="O175" s="967"/>
      <c r="P175" s="967"/>
      <c r="Q175" s="967"/>
      <c r="R175" s="967"/>
      <c r="S175" s="967"/>
      <c r="T175" s="967"/>
      <c r="U175" s="967"/>
      <c r="V175" s="967"/>
      <c r="W175" s="967"/>
      <c r="X175" s="967"/>
      <c r="Y175" s="967"/>
      <c r="Z175" s="967"/>
      <c r="AA175" s="967"/>
      <c r="AB175" s="967"/>
      <c r="AC175" s="967"/>
      <c r="AD175" s="967"/>
      <c r="AE175" s="967"/>
      <c r="AF175" s="967"/>
      <c r="AG175" s="967"/>
      <c r="AH175" s="967"/>
      <c r="AI175" s="967"/>
      <c r="AJ175" s="967"/>
      <c r="AK175" s="967"/>
      <c r="AL175" s="967"/>
      <c r="AM175" s="967"/>
      <c r="AN175" s="967"/>
      <c r="AO175" s="967"/>
      <c r="AP175" s="967"/>
      <c r="AQ175" s="967"/>
      <c r="AR175" s="967"/>
      <c r="AS175" s="967"/>
      <c r="AT175" s="967"/>
      <c r="AU175" s="967"/>
      <c r="AV175" s="967"/>
      <c r="AW175" s="967"/>
      <c r="AX175" s="967"/>
      <c r="AY175" s="967"/>
      <c r="AZ175" s="967"/>
      <c r="BA175" s="967"/>
      <c r="BB175" s="967"/>
      <c r="BC175" s="967"/>
      <c r="BD175" s="967"/>
      <c r="BE175" s="967"/>
      <c r="BF175" s="967"/>
      <c r="BG175" s="967"/>
      <c r="BH175" s="967"/>
      <c r="BI175" s="967"/>
      <c r="BJ175" s="967"/>
      <c r="BK175" s="967"/>
      <c r="BL175" s="967"/>
      <c r="BM175" s="967"/>
      <c r="BN175" s="967"/>
      <c r="BO175" s="967"/>
      <c r="BP175" s="967"/>
    </row>
    <row r="176" spans="3:68" ht="14.25">
      <c r="C176" s="967"/>
      <c r="D176" s="967"/>
      <c r="E176" s="967"/>
      <c r="F176" s="967"/>
      <c r="G176" s="967"/>
      <c r="H176" s="967"/>
      <c r="I176" s="967"/>
      <c r="J176" s="967"/>
      <c r="K176" s="967"/>
      <c r="L176" s="967"/>
      <c r="M176" s="967"/>
      <c r="N176" s="967"/>
      <c r="O176" s="967"/>
      <c r="P176" s="967"/>
      <c r="Q176" s="967"/>
      <c r="R176" s="967"/>
      <c r="S176" s="967"/>
      <c r="T176" s="967"/>
      <c r="U176" s="967"/>
      <c r="V176" s="967"/>
      <c r="W176" s="967"/>
      <c r="X176" s="967"/>
      <c r="Y176" s="967"/>
      <c r="Z176" s="967"/>
      <c r="AA176" s="967"/>
      <c r="AB176" s="967"/>
      <c r="AC176" s="967"/>
      <c r="AD176" s="967"/>
      <c r="AE176" s="967"/>
      <c r="AF176" s="967"/>
      <c r="AG176" s="967"/>
      <c r="AH176" s="967"/>
      <c r="AI176" s="967"/>
      <c r="AJ176" s="967"/>
      <c r="AK176" s="967"/>
      <c r="AL176" s="967"/>
      <c r="AM176" s="967"/>
      <c r="AN176" s="967"/>
      <c r="AO176" s="967"/>
      <c r="AP176" s="967"/>
      <c r="AQ176" s="967"/>
      <c r="AR176" s="967"/>
      <c r="AS176" s="967"/>
      <c r="AT176" s="967"/>
      <c r="AU176" s="967"/>
      <c r="AV176" s="967"/>
      <c r="AW176" s="967"/>
      <c r="AX176" s="967"/>
      <c r="AY176" s="967"/>
      <c r="AZ176" s="967"/>
      <c r="BA176" s="967"/>
      <c r="BB176" s="967"/>
      <c r="BC176" s="967"/>
      <c r="BD176" s="967"/>
      <c r="BE176" s="967"/>
      <c r="BF176" s="967"/>
      <c r="BG176" s="967"/>
      <c r="BH176" s="967"/>
      <c r="BI176" s="967"/>
      <c r="BJ176" s="967"/>
      <c r="BK176" s="967"/>
      <c r="BL176" s="967"/>
      <c r="BM176" s="967"/>
      <c r="BN176" s="967"/>
      <c r="BO176" s="967"/>
      <c r="BP176" s="967"/>
    </row>
    <row r="177" spans="3:68" ht="14.25">
      <c r="C177" s="967"/>
      <c r="D177" s="967"/>
      <c r="E177" s="967"/>
      <c r="F177" s="967"/>
      <c r="G177" s="967"/>
      <c r="H177" s="967"/>
      <c r="I177" s="967"/>
      <c r="J177" s="967"/>
      <c r="K177" s="967"/>
      <c r="L177" s="967"/>
      <c r="M177" s="967"/>
      <c r="N177" s="967"/>
      <c r="O177" s="967"/>
      <c r="P177" s="967"/>
      <c r="Q177" s="967"/>
      <c r="R177" s="967"/>
      <c r="S177" s="967"/>
      <c r="T177" s="967"/>
      <c r="U177" s="967"/>
      <c r="V177" s="967"/>
      <c r="W177" s="967"/>
      <c r="X177" s="967"/>
      <c r="Y177" s="967"/>
      <c r="Z177" s="967"/>
      <c r="AA177" s="967"/>
      <c r="AB177" s="967"/>
      <c r="AC177" s="967"/>
      <c r="AD177" s="967"/>
      <c r="AE177" s="967"/>
      <c r="AF177" s="967"/>
      <c r="AG177" s="967"/>
      <c r="AH177" s="967"/>
      <c r="AI177" s="967"/>
      <c r="AJ177" s="967"/>
      <c r="AK177" s="967"/>
      <c r="AL177" s="967"/>
      <c r="AM177" s="967"/>
      <c r="AN177" s="967"/>
      <c r="AO177" s="967"/>
      <c r="AP177" s="967"/>
      <c r="AQ177" s="967"/>
      <c r="AR177" s="967"/>
      <c r="AS177" s="967"/>
      <c r="AT177" s="967"/>
      <c r="AU177" s="967"/>
      <c r="AV177" s="967"/>
      <c r="AW177" s="967"/>
      <c r="AX177" s="967"/>
      <c r="AY177" s="967"/>
      <c r="AZ177" s="967"/>
      <c r="BA177" s="967"/>
      <c r="BB177" s="967"/>
      <c r="BC177" s="967"/>
      <c r="BD177" s="967"/>
      <c r="BE177" s="967"/>
      <c r="BF177" s="967"/>
      <c r="BG177" s="967"/>
      <c r="BH177" s="967"/>
      <c r="BI177" s="967"/>
      <c r="BJ177" s="967"/>
      <c r="BK177" s="967"/>
      <c r="BL177" s="967"/>
      <c r="BM177" s="967"/>
      <c r="BN177" s="967"/>
      <c r="BO177" s="967"/>
      <c r="BP177" s="967"/>
    </row>
    <row r="178" spans="3:68" ht="14.25">
      <c r="C178" s="967"/>
      <c r="D178" s="967"/>
      <c r="E178" s="967"/>
      <c r="F178" s="967"/>
      <c r="G178" s="967"/>
      <c r="H178" s="967"/>
      <c r="I178" s="967"/>
      <c r="J178" s="967"/>
      <c r="K178" s="967"/>
      <c r="L178" s="967"/>
      <c r="M178" s="967"/>
      <c r="N178" s="967"/>
      <c r="O178" s="967"/>
      <c r="P178" s="967"/>
      <c r="Q178" s="967"/>
      <c r="R178" s="967"/>
      <c r="S178" s="967"/>
      <c r="T178" s="967"/>
      <c r="U178" s="967"/>
      <c r="V178" s="967"/>
      <c r="W178" s="967"/>
      <c r="X178" s="967"/>
      <c r="Y178" s="967"/>
      <c r="Z178" s="967"/>
      <c r="AA178" s="967"/>
      <c r="AB178" s="967"/>
      <c r="AC178" s="967"/>
      <c r="AD178" s="967"/>
      <c r="AE178" s="967"/>
      <c r="AF178" s="967"/>
      <c r="AG178" s="967"/>
      <c r="AH178" s="967"/>
      <c r="AI178" s="967"/>
      <c r="AJ178" s="967"/>
      <c r="AK178" s="967"/>
      <c r="AL178" s="967"/>
      <c r="AM178" s="967"/>
      <c r="AN178" s="967"/>
      <c r="AO178" s="967"/>
      <c r="AP178" s="967"/>
      <c r="AQ178" s="967"/>
      <c r="AR178" s="967"/>
      <c r="AS178" s="967"/>
      <c r="AT178" s="967"/>
      <c r="AU178" s="967"/>
      <c r="AV178" s="967"/>
      <c r="AW178" s="967"/>
      <c r="AX178" s="967"/>
      <c r="AY178" s="967"/>
      <c r="AZ178" s="967"/>
      <c r="BA178" s="967"/>
      <c r="BB178" s="967"/>
      <c r="BC178" s="967"/>
      <c r="BD178" s="967"/>
      <c r="BE178" s="967"/>
      <c r="BF178" s="967"/>
      <c r="BG178" s="967"/>
      <c r="BH178" s="967"/>
      <c r="BI178" s="967"/>
      <c r="BJ178" s="967"/>
      <c r="BK178" s="967"/>
      <c r="BL178" s="967"/>
      <c r="BM178" s="967"/>
      <c r="BN178" s="967"/>
      <c r="BO178" s="967"/>
      <c r="BP178" s="967"/>
    </row>
    <row r="179" spans="3:68" ht="14.25">
      <c r="C179" s="967"/>
      <c r="D179" s="967"/>
      <c r="E179" s="967"/>
      <c r="F179" s="967"/>
      <c r="G179" s="967"/>
      <c r="H179" s="967"/>
      <c r="I179" s="967"/>
      <c r="J179" s="967"/>
      <c r="K179" s="967"/>
      <c r="L179" s="967"/>
      <c r="M179" s="967"/>
      <c r="N179" s="967"/>
      <c r="O179" s="967"/>
      <c r="P179" s="967"/>
      <c r="Q179" s="967"/>
      <c r="R179" s="967"/>
      <c r="S179" s="967"/>
      <c r="T179" s="967"/>
      <c r="U179" s="967"/>
      <c r="V179" s="967"/>
      <c r="W179" s="967"/>
      <c r="X179" s="967"/>
      <c r="Y179" s="967"/>
      <c r="Z179" s="967"/>
      <c r="AA179" s="967"/>
      <c r="AB179" s="967"/>
      <c r="AC179" s="967"/>
      <c r="AD179" s="967"/>
      <c r="AE179" s="967"/>
      <c r="AF179" s="967"/>
      <c r="AG179" s="967"/>
      <c r="AH179" s="967"/>
      <c r="AI179" s="967"/>
      <c r="AJ179" s="967"/>
      <c r="AK179" s="967"/>
      <c r="AL179" s="967"/>
      <c r="AM179" s="967"/>
      <c r="AN179" s="967"/>
      <c r="AO179" s="967"/>
      <c r="AP179" s="967"/>
      <c r="AQ179" s="967"/>
      <c r="AR179" s="967"/>
      <c r="AS179" s="967"/>
      <c r="AT179" s="967"/>
      <c r="AU179" s="967"/>
      <c r="AV179" s="967"/>
      <c r="AW179" s="967"/>
      <c r="AX179" s="967"/>
      <c r="AY179" s="967"/>
      <c r="AZ179" s="967"/>
      <c r="BA179" s="967"/>
      <c r="BB179" s="967"/>
      <c r="BC179" s="967"/>
      <c r="BD179" s="967"/>
      <c r="BE179" s="967"/>
      <c r="BF179" s="967"/>
      <c r="BG179" s="967"/>
      <c r="BH179" s="967"/>
      <c r="BI179" s="967"/>
      <c r="BJ179" s="967"/>
      <c r="BK179" s="967"/>
      <c r="BL179" s="967"/>
      <c r="BM179" s="967"/>
      <c r="BN179" s="967"/>
      <c r="BO179" s="967"/>
      <c r="BP179" s="967"/>
    </row>
    <row r="180" spans="3:68" ht="14.25">
      <c r="C180" s="967"/>
      <c r="D180" s="967"/>
      <c r="E180" s="967"/>
      <c r="F180" s="967"/>
      <c r="G180" s="967"/>
      <c r="H180" s="967"/>
      <c r="I180" s="967"/>
      <c r="J180" s="967"/>
      <c r="K180" s="967"/>
      <c r="L180" s="967"/>
      <c r="M180" s="967"/>
      <c r="N180" s="967"/>
      <c r="O180" s="967"/>
      <c r="P180" s="967"/>
      <c r="Q180" s="967"/>
      <c r="R180" s="967"/>
      <c r="S180" s="967"/>
      <c r="T180" s="967"/>
      <c r="U180" s="967"/>
      <c r="V180" s="967"/>
      <c r="W180" s="967"/>
      <c r="X180" s="967"/>
      <c r="Y180" s="967"/>
      <c r="Z180" s="967"/>
      <c r="AA180" s="967"/>
      <c r="AB180" s="967"/>
      <c r="AC180" s="967"/>
      <c r="AD180" s="967"/>
      <c r="AE180" s="967"/>
      <c r="AF180" s="967"/>
      <c r="AG180" s="967"/>
      <c r="AH180" s="967"/>
      <c r="AI180" s="967"/>
      <c r="AJ180" s="967"/>
      <c r="AK180" s="967"/>
      <c r="AL180" s="967"/>
      <c r="AM180" s="967"/>
      <c r="AN180" s="967"/>
      <c r="AO180" s="967"/>
      <c r="AP180" s="967"/>
      <c r="AQ180" s="967"/>
      <c r="AR180" s="967"/>
      <c r="AS180" s="967"/>
      <c r="AT180" s="967"/>
      <c r="AU180" s="967"/>
      <c r="AV180" s="967"/>
      <c r="AW180" s="967"/>
      <c r="AX180" s="967"/>
      <c r="AY180" s="967"/>
      <c r="AZ180" s="967"/>
      <c r="BA180" s="967"/>
      <c r="BB180" s="967"/>
      <c r="BC180" s="967"/>
      <c r="BD180" s="967"/>
      <c r="BE180" s="967"/>
      <c r="BF180" s="967"/>
      <c r="BG180" s="967"/>
      <c r="BH180" s="967"/>
      <c r="BI180" s="967"/>
      <c r="BJ180" s="967"/>
      <c r="BK180" s="967"/>
      <c r="BL180" s="967"/>
      <c r="BM180" s="967"/>
      <c r="BN180" s="967"/>
      <c r="BO180" s="967"/>
      <c r="BP180" s="967"/>
    </row>
    <row r="181" spans="3:68" ht="14.25">
      <c r="C181" s="967"/>
      <c r="D181" s="967"/>
      <c r="E181" s="967"/>
      <c r="F181" s="967"/>
      <c r="G181" s="967"/>
      <c r="H181" s="967"/>
      <c r="I181" s="967"/>
      <c r="J181" s="967"/>
      <c r="K181" s="967"/>
      <c r="L181" s="967"/>
      <c r="M181" s="967"/>
      <c r="N181" s="967"/>
      <c r="O181" s="967"/>
      <c r="P181" s="967"/>
      <c r="Q181" s="967"/>
      <c r="R181" s="967"/>
      <c r="S181" s="967"/>
      <c r="T181" s="967"/>
      <c r="U181" s="967"/>
      <c r="V181" s="967"/>
      <c r="W181" s="967"/>
      <c r="X181" s="967"/>
      <c r="Y181" s="967"/>
      <c r="Z181" s="967"/>
      <c r="AA181" s="967"/>
      <c r="AB181" s="967"/>
      <c r="AC181" s="967"/>
      <c r="AD181" s="967"/>
      <c r="AE181" s="967"/>
      <c r="AF181" s="967"/>
      <c r="AG181" s="967"/>
      <c r="AH181" s="967"/>
      <c r="AI181" s="967"/>
      <c r="AJ181" s="967"/>
      <c r="AK181" s="967"/>
      <c r="AL181" s="967"/>
      <c r="AM181" s="967"/>
      <c r="AN181" s="967"/>
      <c r="AO181" s="967"/>
      <c r="AP181" s="967"/>
      <c r="AQ181" s="967"/>
      <c r="AR181" s="967"/>
      <c r="AS181" s="967"/>
      <c r="AT181" s="967"/>
      <c r="AU181" s="967"/>
      <c r="AV181" s="967"/>
      <c r="AW181" s="967"/>
      <c r="AX181" s="967"/>
      <c r="AY181" s="967"/>
      <c r="AZ181" s="967"/>
      <c r="BA181" s="967"/>
      <c r="BB181" s="967"/>
      <c r="BC181" s="967"/>
      <c r="BD181" s="967"/>
      <c r="BE181" s="967"/>
      <c r="BF181" s="967"/>
      <c r="BG181" s="967"/>
      <c r="BH181" s="967"/>
      <c r="BI181" s="967"/>
      <c r="BJ181" s="967"/>
      <c r="BK181" s="967"/>
      <c r="BL181" s="967"/>
      <c r="BM181" s="967"/>
      <c r="BN181" s="967"/>
      <c r="BO181" s="967"/>
      <c r="BP181" s="967"/>
    </row>
    <row r="182" spans="3:68" ht="14.25">
      <c r="C182" s="967"/>
      <c r="D182" s="967"/>
      <c r="E182" s="967"/>
      <c r="F182" s="967"/>
      <c r="G182" s="967"/>
      <c r="H182" s="967"/>
      <c r="I182" s="967"/>
      <c r="J182" s="967"/>
      <c r="K182" s="967"/>
      <c r="L182" s="967"/>
      <c r="M182" s="967"/>
      <c r="N182" s="967"/>
      <c r="O182" s="967"/>
      <c r="P182" s="967"/>
      <c r="Q182" s="967"/>
      <c r="R182" s="967"/>
      <c r="S182" s="967"/>
      <c r="T182" s="967"/>
      <c r="U182" s="967"/>
      <c r="V182" s="967"/>
      <c r="W182" s="967"/>
      <c r="X182" s="967"/>
      <c r="Y182" s="967"/>
      <c r="Z182" s="967"/>
      <c r="AA182" s="967"/>
      <c r="AB182" s="967"/>
      <c r="AC182" s="967"/>
      <c r="AD182" s="967"/>
      <c r="AE182" s="967"/>
      <c r="AF182" s="967"/>
      <c r="AG182" s="967"/>
      <c r="AH182" s="967"/>
      <c r="AI182" s="967"/>
      <c r="AJ182" s="967"/>
      <c r="AK182" s="967"/>
      <c r="AL182" s="967"/>
      <c r="AM182" s="967"/>
      <c r="AN182" s="967"/>
      <c r="AO182" s="967"/>
      <c r="AP182" s="967"/>
      <c r="AQ182" s="967"/>
      <c r="AR182" s="967"/>
      <c r="AS182" s="967"/>
      <c r="AT182" s="967"/>
      <c r="AU182" s="967"/>
      <c r="AV182" s="967"/>
      <c r="AW182" s="967"/>
      <c r="AX182" s="967"/>
      <c r="AY182" s="967"/>
      <c r="AZ182" s="967"/>
      <c r="BA182" s="967"/>
      <c r="BB182" s="967"/>
      <c r="BC182" s="967"/>
      <c r="BD182" s="967"/>
      <c r="BE182" s="967"/>
      <c r="BF182" s="967"/>
      <c r="BG182" s="967"/>
      <c r="BH182" s="967"/>
      <c r="BI182" s="967"/>
      <c r="BJ182" s="967"/>
      <c r="BK182" s="967"/>
      <c r="BL182" s="967"/>
      <c r="BM182" s="967"/>
      <c r="BN182" s="967"/>
      <c r="BO182" s="967"/>
      <c r="BP182" s="967"/>
    </row>
    <row r="183" spans="3:68" ht="14.25">
      <c r="C183" s="967"/>
      <c r="D183" s="967"/>
      <c r="E183" s="967"/>
      <c r="F183" s="967"/>
      <c r="G183" s="967"/>
      <c r="H183" s="967"/>
      <c r="I183" s="967"/>
      <c r="J183" s="967"/>
      <c r="K183" s="967"/>
      <c r="L183" s="967"/>
      <c r="M183" s="967"/>
      <c r="N183" s="967"/>
      <c r="O183" s="967"/>
      <c r="P183" s="967"/>
      <c r="Q183" s="967"/>
      <c r="R183" s="967"/>
      <c r="S183" s="967"/>
      <c r="T183" s="967"/>
      <c r="U183" s="967"/>
      <c r="V183" s="967"/>
      <c r="W183" s="967"/>
      <c r="X183" s="967"/>
      <c r="Y183" s="967"/>
      <c r="Z183" s="967"/>
      <c r="AA183" s="967"/>
      <c r="AB183" s="967"/>
      <c r="AC183" s="967"/>
      <c r="AD183" s="967"/>
      <c r="AE183" s="967"/>
      <c r="AF183" s="967"/>
      <c r="AG183" s="967"/>
      <c r="AH183" s="967"/>
      <c r="AI183" s="967"/>
      <c r="AJ183" s="967"/>
      <c r="AK183" s="967"/>
      <c r="AL183" s="967"/>
      <c r="AM183" s="967"/>
      <c r="AN183" s="967"/>
      <c r="AO183" s="967"/>
      <c r="AP183" s="967"/>
      <c r="AQ183" s="967"/>
      <c r="AR183" s="967"/>
      <c r="AS183" s="967"/>
      <c r="AT183" s="967"/>
      <c r="AU183" s="967"/>
      <c r="AV183" s="967"/>
      <c r="AW183" s="967"/>
      <c r="AX183" s="967"/>
      <c r="AY183" s="967"/>
      <c r="AZ183" s="967"/>
      <c r="BA183" s="967"/>
      <c r="BB183" s="967"/>
      <c r="BC183" s="967"/>
      <c r="BD183" s="967"/>
      <c r="BE183" s="967"/>
      <c r="BF183" s="967"/>
      <c r="BG183" s="967"/>
      <c r="BH183" s="967"/>
      <c r="BI183" s="967"/>
      <c r="BJ183" s="967"/>
      <c r="BK183" s="967"/>
      <c r="BL183" s="967"/>
      <c r="BM183" s="967"/>
      <c r="BN183" s="967"/>
      <c r="BO183" s="967"/>
      <c r="BP183" s="967"/>
    </row>
    <row r="184" spans="3:68" ht="14.25">
      <c r="C184" s="967"/>
      <c r="D184" s="967"/>
      <c r="E184" s="967"/>
      <c r="F184" s="967"/>
      <c r="G184" s="967"/>
      <c r="H184" s="967"/>
      <c r="I184" s="967"/>
      <c r="J184" s="967"/>
      <c r="K184" s="967"/>
      <c r="L184" s="967"/>
      <c r="M184" s="967"/>
      <c r="N184" s="967"/>
      <c r="O184" s="967"/>
      <c r="P184" s="967"/>
      <c r="Q184" s="967"/>
      <c r="R184" s="967"/>
      <c r="S184" s="967"/>
      <c r="T184" s="967"/>
      <c r="U184" s="967"/>
      <c r="V184" s="967"/>
      <c r="W184" s="967"/>
      <c r="X184" s="967"/>
      <c r="Y184" s="967"/>
      <c r="Z184" s="967"/>
      <c r="AA184" s="967"/>
      <c r="AB184" s="967"/>
      <c r="AC184" s="967"/>
      <c r="AD184" s="967"/>
      <c r="AE184" s="967"/>
      <c r="AF184" s="967"/>
      <c r="AG184" s="967"/>
      <c r="AH184" s="967"/>
      <c r="AI184" s="967"/>
      <c r="AJ184" s="967"/>
      <c r="AK184" s="967"/>
      <c r="AL184" s="967"/>
      <c r="AM184" s="967"/>
      <c r="AN184" s="967"/>
      <c r="AO184" s="967"/>
      <c r="AP184" s="967"/>
      <c r="AQ184" s="967"/>
      <c r="AR184" s="967"/>
      <c r="AS184" s="967"/>
      <c r="AT184" s="967"/>
      <c r="AU184" s="967"/>
      <c r="AV184" s="967"/>
      <c r="AW184" s="967"/>
      <c r="AX184" s="967"/>
      <c r="AY184" s="967"/>
      <c r="AZ184" s="967"/>
      <c r="BA184" s="967"/>
      <c r="BB184" s="967"/>
      <c r="BC184" s="967"/>
      <c r="BD184" s="967"/>
      <c r="BE184" s="967"/>
      <c r="BF184" s="967"/>
      <c r="BG184" s="967"/>
      <c r="BH184" s="967"/>
      <c r="BI184" s="967"/>
      <c r="BJ184" s="967"/>
      <c r="BK184" s="967"/>
      <c r="BL184" s="967"/>
      <c r="BM184" s="967"/>
      <c r="BN184" s="967"/>
      <c r="BO184" s="967"/>
      <c r="BP184" s="967"/>
    </row>
    <row r="185" spans="3:68" ht="14.25">
      <c r="C185" s="967"/>
      <c r="D185" s="967"/>
      <c r="E185" s="967"/>
      <c r="F185" s="967"/>
      <c r="G185" s="967"/>
      <c r="H185" s="967"/>
      <c r="I185" s="967"/>
      <c r="J185" s="967"/>
      <c r="K185" s="967"/>
      <c r="L185" s="967"/>
      <c r="M185" s="967"/>
      <c r="N185" s="967"/>
      <c r="O185" s="967"/>
      <c r="P185" s="967"/>
      <c r="Q185" s="967"/>
      <c r="R185" s="967"/>
      <c r="S185" s="967"/>
      <c r="T185" s="967"/>
      <c r="U185" s="967"/>
      <c r="V185" s="967"/>
      <c r="W185" s="967"/>
      <c r="X185" s="967"/>
      <c r="Y185" s="967"/>
      <c r="Z185" s="967"/>
      <c r="AA185" s="967"/>
      <c r="AB185" s="967"/>
      <c r="AC185" s="967"/>
      <c r="AD185" s="967"/>
      <c r="AE185" s="967"/>
      <c r="AF185" s="967"/>
      <c r="AG185" s="967"/>
      <c r="AH185" s="967"/>
      <c r="AI185" s="967"/>
      <c r="AJ185" s="967"/>
      <c r="AK185" s="967"/>
      <c r="AL185" s="967"/>
      <c r="AM185" s="967"/>
      <c r="AN185" s="967"/>
      <c r="AO185" s="967"/>
      <c r="AP185" s="967"/>
      <c r="AQ185" s="967"/>
      <c r="AR185" s="967"/>
      <c r="AS185" s="967"/>
      <c r="AT185" s="967"/>
      <c r="AU185" s="967"/>
      <c r="AV185" s="967"/>
      <c r="AW185" s="967"/>
      <c r="AX185" s="967"/>
      <c r="AY185" s="967"/>
      <c r="AZ185" s="967"/>
      <c r="BA185" s="967"/>
      <c r="BB185" s="967"/>
      <c r="BC185" s="967"/>
      <c r="BD185" s="967"/>
      <c r="BE185" s="967"/>
      <c r="BF185" s="967"/>
      <c r="BG185" s="967"/>
      <c r="BH185" s="967"/>
      <c r="BI185" s="967"/>
      <c r="BJ185" s="967"/>
      <c r="BK185" s="967"/>
      <c r="BL185" s="967"/>
      <c r="BM185" s="967"/>
      <c r="BN185" s="967"/>
      <c r="BO185" s="967"/>
      <c r="BP185" s="967"/>
    </row>
    <row r="186" spans="3:68" ht="14.25">
      <c r="C186" s="967"/>
      <c r="D186" s="967"/>
      <c r="E186" s="967"/>
      <c r="F186" s="967"/>
      <c r="G186" s="967"/>
      <c r="H186" s="967"/>
      <c r="I186" s="967"/>
      <c r="J186" s="967"/>
      <c r="K186" s="967"/>
      <c r="L186" s="967"/>
      <c r="M186" s="967"/>
      <c r="N186" s="967"/>
      <c r="O186" s="967"/>
      <c r="P186" s="967"/>
      <c r="Q186" s="967"/>
      <c r="R186" s="967"/>
      <c r="S186" s="967"/>
      <c r="T186" s="967"/>
      <c r="U186" s="967"/>
      <c r="V186" s="967"/>
      <c r="W186" s="967"/>
      <c r="X186" s="967"/>
      <c r="Y186" s="967"/>
      <c r="Z186" s="967"/>
      <c r="AA186" s="967"/>
      <c r="AB186" s="967"/>
      <c r="AC186" s="967"/>
      <c r="AD186" s="967"/>
      <c r="AE186" s="967"/>
      <c r="AF186" s="967"/>
      <c r="AG186" s="967"/>
      <c r="AH186" s="967"/>
      <c r="AI186" s="967"/>
      <c r="AJ186" s="967"/>
      <c r="AK186" s="967"/>
      <c r="AL186" s="967"/>
      <c r="AM186" s="967"/>
      <c r="AN186" s="967"/>
      <c r="AO186" s="967"/>
      <c r="AP186" s="967"/>
      <c r="AQ186" s="967"/>
      <c r="AR186" s="967"/>
      <c r="AS186" s="967"/>
      <c r="AT186" s="967"/>
      <c r="AU186" s="967"/>
      <c r="AV186" s="967"/>
      <c r="AW186" s="967"/>
      <c r="AX186" s="967"/>
      <c r="AY186" s="967"/>
      <c r="AZ186" s="967"/>
      <c r="BA186" s="967"/>
      <c r="BB186" s="967"/>
      <c r="BC186" s="967"/>
      <c r="BD186" s="967"/>
      <c r="BE186" s="967"/>
      <c r="BF186" s="967"/>
      <c r="BG186" s="967"/>
      <c r="BH186" s="967"/>
      <c r="BI186" s="967"/>
      <c r="BJ186" s="967"/>
      <c r="BK186" s="967"/>
      <c r="BL186" s="967"/>
      <c r="BM186" s="967"/>
      <c r="BN186" s="967"/>
      <c r="BO186" s="967"/>
      <c r="BP186" s="967"/>
    </row>
    <row r="187" spans="3:68" ht="14.25">
      <c r="C187" s="967"/>
      <c r="D187" s="967"/>
      <c r="E187" s="967"/>
      <c r="F187" s="967"/>
      <c r="G187" s="967"/>
      <c r="H187" s="967"/>
      <c r="I187" s="967"/>
      <c r="J187" s="967"/>
      <c r="K187" s="967"/>
      <c r="L187" s="967"/>
      <c r="M187" s="967"/>
      <c r="N187" s="967"/>
      <c r="O187" s="967"/>
      <c r="P187" s="967"/>
      <c r="Q187" s="967"/>
      <c r="R187" s="967"/>
      <c r="S187" s="967"/>
      <c r="T187" s="967"/>
      <c r="U187" s="967"/>
      <c r="V187" s="967"/>
      <c r="W187" s="967"/>
      <c r="X187" s="967"/>
      <c r="Y187" s="967"/>
      <c r="Z187" s="967"/>
      <c r="AA187" s="967"/>
      <c r="AB187" s="967"/>
      <c r="AC187" s="967"/>
      <c r="AD187" s="967"/>
      <c r="AE187" s="967"/>
      <c r="AF187" s="967"/>
      <c r="AG187" s="967"/>
      <c r="AH187" s="967"/>
      <c r="AI187" s="967"/>
      <c r="AJ187" s="967"/>
      <c r="AK187" s="967"/>
      <c r="AL187" s="967"/>
      <c r="AM187" s="967"/>
      <c r="AN187" s="967"/>
      <c r="AO187" s="967"/>
      <c r="AP187" s="967"/>
      <c r="AQ187" s="967"/>
      <c r="AR187" s="967"/>
      <c r="AS187" s="967"/>
      <c r="AT187" s="967"/>
      <c r="AU187" s="967"/>
      <c r="AV187" s="967"/>
      <c r="AW187" s="967"/>
      <c r="AX187" s="967"/>
      <c r="AY187" s="967"/>
      <c r="AZ187" s="967"/>
      <c r="BA187" s="967"/>
      <c r="BB187" s="967"/>
      <c r="BC187" s="967"/>
      <c r="BD187" s="967"/>
      <c r="BE187" s="967"/>
      <c r="BF187" s="967"/>
      <c r="BG187" s="967"/>
      <c r="BH187" s="967"/>
      <c r="BI187" s="967"/>
      <c r="BJ187" s="967"/>
      <c r="BK187" s="967"/>
      <c r="BL187" s="967"/>
      <c r="BM187" s="967"/>
      <c r="BN187" s="967"/>
      <c r="BO187" s="967"/>
      <c r="BP187" s="967"/>
    </row>
    <row r="188" spans="3:68" ht="14.25">
      <c r="C188" s="967"/>
      <c r="D188" s="967"/>
      <c r="E188" s="967"/>
      <c r="F188" s="967"/>
      <c r="G188" s="967"/>
      <c r="H188" s="967"/>
      <c r="I188" s="967"/>
      <c r="J188" s="967"/>
      <c r="K188" s="967"/>
      <c r="L188" s="967"/>
      <c r="M188" s="967"/>
      <c r="N188" s="967"/>
      <c r="O188" s="967"/>
      <c r="P188" s="967"/>
      <c r="Q188" s="967"/>
      <c r="R188" s="967"/>
      <c r="S188" s="967"/>
      <c r="T188" s="967"/>
      <c r="U188" s="967"/>
      <c r="V188" s="967"/>
      <c r="W188" s="967"/>
      <c r="X188" s="967"/>
      <c r="Y188" s="967"/>
      <c r="Z188" s="967"/>
      <c r="AA188" s="967"/>
      <c r="AB188" s="967"/>
      <c r="AC188" s="967"/>
      <c r="AD188" s="967"/>
      <c r="AE188" s="967"/>
      <c r="AF188" s="967"/>
      <c r="AG188" s="967"/>
      <c r="AH188" s="967"/>
      <c r="AI188" s="967"/>
      <c r="AJ188" s="967"/>
      <c r="AK188" s="967"/>
      <c r="AL188" s="967"/>
      <c r="AM188" s="967"/>
      <c r="AN188" s="967"/>
      <c r="AO188" s="967"/>
      <c r="AP188" s="967"/>
      <c r="AQ188" s="967"/>
      <c r="AR188" s="967"/>
      <c r="AS188" s="967"/>
      <c r="AT188" s="967"/>
      <c r="AU188" s="967"/>
      <c r="AV188" s="967"/>
      <c r="AW188" s="967"/>
      <c r="AX188" s="967"/>
      <c r="AY188" s="967"/>
      <c r="AZ188" s="967"/>
      <c r="BA188" s="967"/>
      <c r="BB188" s="967"/>
      <c r="BC188" s="967"/>
      <c r="BD188" s="967"/>
      <c r="BE188" s="967"/>
      <c r="BF188" s="967"/>
      <c r="BG188" s="967"/>
      <c r="BH188" s="967"/>
      <c r="BI188" s="967"/>
      <c r="BJ188" s="967"/>
      <c r="BK188" s="967"/>
      <c r="BL188" s="967"/>
      <c r="BM188" s="967"/>
      <c r="BN188" s="967"/>
      <c r="BO188" s="967"/>
      <c r="BP188" s="967"/>
    </row>
    <row r="189" spans="3:68" ht="14.25">
      <c r="C189" s="967"/>
      <c r="D189" s="967"/>
      <c r="E189" s="967"/>
      <c r="F189" s="967"/>
      <c r="G189" s="967"/>
      <c r="H189" s="967"/>
      <c r="I189" s="967"/>
      <c r="J189" s="967"/>
      <c r="K189" s="967"/>
      <c r="L189" s="967"/>
      <c r="M189" s="967"/>
      <c r="N189" s="967"/>
      <c r="O189" s="967"/>
      <c r="P189" s="967"/>
      <c r="Q189" s="967"/>
      <c r="R189" s="967"/>
      <c r="S189" s="967"/>
      <c r="T189" s="967"/>
      <c r="U189" s="967"/>
      <c r="V189" s="967"/>
      <c r="W189" s="967"/>
      <c r="X189" s="967"/>
      <c r="Y189" s="967"/>
      <c r="Z189" s="967"/>
      <c r="AA189" s="967"/>
      <c r="AB189" s="967"/>
      <c r="AC189" s="967"/>
      <c r="AD189" s="967"/>
      <c r="AE189" s="967"/>
      <c r="AF189" s="967"/>
      <c r="AG189" s="967"/>
      <c r="AH189" s="967"/>
      <c r="AI189" s="967"/>
      <c r="AJ189" s="967"/>
      <c r="AK189" s="967"/>
      <c r="AL189" s="967"/>
      <c r="AM189" s="967"/>
      <c r="AN189" s="967"/>
      <c r="AO189" s="967"/>
      <c r="AP189" s="967"/>
      <c r="AQ189" s="967"/>
      <c r="AR189" s="967"/>
      <c r="AS189" s="967"/>
      <c r="AT189" s="967"/>
      <c r="AU189" s="967"/>
      <c r="AV189" s="967"/>
      <c r="AW189" s="967"/>
      <c r="AX189" s="967"/>
      <c r="AY189" s="967"/>
      <c r="AZ189" s="967"/>
      <c r="BA189" s="967"/>
      <c r="BB189" s="967"/>
      <c r="BC189" s="967"/>
      <c r="BD189" s="967"/>
      <c r="BE189" s="967"/>
      <c r="BF189" s="967"/>
      <c r="BG189" s="967"/>
      <c r="BH189" s="967"/>
      <c r="BI189" s="967"/>
      <c r="BJ189" s="967"/>
      <c r="BK189" s="967"/>
      <c r="BL189" s="967"/>
      <c r="BM189" s="967"/>
      <c r="BN189" s="967"/>
      <c r="BO189" s="967"/>
      <c r="BP189" s="967"/>
    </row>
    <row r="190" spans="3:68" ht="14.25">
      <c r="C190" s="967"/>
      <c r="D190" s="967"/>
      <c r="E190" s="967"/>
      <c r="F190" s="967"/>
      <c r="G190" s="967"/>
      <c r="H190" s="967"/>
      <c r="I190" s="967"/>
      <c r="J190" s="967"/>
      <c r="K190" s="967"/>
      <c r="L190" s="967"/>
      <c r="M190" s="967"/>
      <c r="N190" s="967"/>
      <c r="O190" s="967"/>
      <c r="P190" s="967"/>
      <c r="Q190" s="967"/>
      <c r="R190" s="967"/>
      <c r="S190" s="967"/>
      <c r="T190" s="967"/>
      <c r="U190" s="967"/>
      <c r="V190" s="967"/>
      <c r="W190" s="967"/>
      <c r="X190" s="967"/>
      <c r="Y190" s="967"/>
      <c r="Z190" s="967"/>
      <c r="AA190" s="967"/>
      <c r="AB190" s="967"/>
      <c r="AC190" s="967"/>
      <c r="AD190" s="967"/>
      <c r="AE190" s="967"/>
      <c r="AF190" s="967"/>
      <c r="AG190" s="967"/>
      <c r="AH190" s="967"/>
      <c r="AI190" s="967"/>
      <c r="AJ190" s="967"/>
      <c r="AK190" s="967"/>
      <c r="AL190" s="967"/>
      <c r="AM190" s="967"/>
      <c r="AN190" s="967"/>
      <c r="AO190" s="967"/>
      <c r="AP190" s="967"/>
      <c r="AQ190" s="967"/>
      <c r="AR190" s="967"/>
      <c r="AS190" s="967"/>
      <c r="AT190" s="967"/>
      <c r="AU190" s="967"/>
      <c r="AV190" s="967"/>
      <c r="AW190" s="967"/>
      <c r="AX190" s="967"/>
      <c r="AY190" s="967"/>
      <c r="AZ190" s="967"/>
      <c r="BA190" s="967"/>
      <c r="BB190" s="967"/>
      <c r="BC190" s="967"/>
      <c r="BD190" s="967"/>
      <c r="BE190" s="967"/>
      <c r="BF190" s="967"/>
      <c r="BG190" s="967"/>
      <c r="BH190" s="967"/>
      <c r="BI190" s="967"/>
      <c r="BJ190" s="967"/>
      <c r="BK190" s="967"/>
      <c r="BL190" s="967"/>
      <c r="BM190" s="967"/>
      <c r="BN190" s="967"/>
      <c r="BO190" s="967"/>
      <c r="BP190" s="967"/>
    </row>
    <row r="191" spans="3:68" ht="14.25">
      <c r="C191" s="967"/>
      <c r="D191" s="967"/>
      <c r="E191" s="967"/>
      <c r="F191" s="967"/>
      <c r="G191" s="967"/>
      <c r="H191" s="967"/>
      <c r="I191" s="967"/>
      <c r="J191" s="967"/>
      <c r="K191" s="967"/>
      <c r="L191" s="967"/>
      <c r="M191" s="967"/>
      <c r="N191" s="967"/>
      <c r="O191" s="967"/>
      <c r="P191" s="967"/>
      <c r="Q191" s="967"/>
      <c r="R191" s="967"/>
      <c r="S191" s="967"/>
      <c r="T191" s="967"/>
      <c r="U191" s="967"/>
      <c r="V191" s="967"/>
      <c r="W191" s="967"/>
      <c r="X191" s="967"/>
      <c r="Y191" s="967"/>
      <c r="Z191" s="967"/>
      <c r="AA191" s="967"/>
      <c r="AB191" s="967"/>
      <c r="AC191" s="967"/>
      <c r="AD191" s="967"/>
      <c r="AE191" s="967"/>
      <c r="AF191" s="967"/>
      <c r="AG191" s="967"/>
      <c r="AH191" s="967"/>
      <c r="AI191" s="967"/>
      <c r="AJ191" s="967"/>
      <c r="AK191" s="967"/>
      <c r="AL191" s="967"/>
      <c r="AM191" s="967"/>
      <c r="AN191" s="967"/>
      <c r="AO191" s="967"/>
      <c r="AP191" s="967"/>
      <c r="AQ191" s="967"/>
      <c r="AR191" s="967"/>
      <c r="AS191" s="967"/>
      <c r="AT191" s="967"/>
      <c r="AU191" s="967"/>
      <c r="AV191" s="967"/>
      <c r="AW191" s="967"/>
      <c r="AX191" s="967"/>
      <c r="AY191" s="967"/>
      <c r="AZ191" s="967"/>
      <c r="BA191" s="967"/>
      <c r="BB191" s="967"/>
      <c r="BC191" s="967"/>
      <c r="BD191" s="967"/>
      <c r="BE191" s="967"/>
      <c r="BF191" s="967"/>
      <c r="BG191" s="967"/>
      <c r="BH191" s="967"/>
      <c r="BI191" s="967"/>
      <c r="BJ191" s="967"/>
      <c r="BK191" s="967"/>
      <c r="BL191" s="967"/>
      <c r="BM191" s="967"/>
      <c r="BN191" s="967"/>
      <c r="BO191" s="967"/>
      <c r="BP191" s="967"/>
    </row>
    <row r="192" spans="3:68" ht="14.25">
      <c r="C192" s="967"/>
      <c r="D192" s="967"/>
      <c r="E192" s="967"/>
      <c r="F192" s="967"/>
      <c r="G192" s="967"/>
      <c r="H192" s="967"/>
      <c r="I192" s="967"/>
      <c r="J192" s="967"/>
      <c r="K192" s="967"/>
      <c r="L192" s="967"/>
      <c r="M192" s="967"/>
      <c r="N192" s="967"/>
      <c r="O192" s="967"/>
      <c r="P192" s="967"/>
      <c r="Q192" s="967"/>
      <c r="R192" s="967"/>
      <c r="S192" s="967"/>
      <c r="T192" s="967"/>
      <c r="U192" s="967"/>
      <c r="V192" s="967"/>
      <c r="W192" s="967"/>
      <c r="X192" s="967"/>
      <c r="Y192" s="967"/>
      <c r="Z192" s="967"/>
      <c r="AA192" s="967"/>
      <c r="AB192" s="967"/>
      <c r="AC192" s="967"/>
      <c r="AD192" s="967"/>
      <c r="AE192" s="967"/>
      <c r="AF192" s="967"/>
      <c r="AG192" s="967"/>
      <c r="AH192" s="967"/>
      <c r="AI192" s="967"/>
      <c r="AJ192" s="967"/>
      <c r="AK192" s="967"/>
      <c r="AL192" s="967"/>
      <c r="AM192" s="967"/>
      <c r="AN192" s="967"/>
      <c r="AO192" s="967"/>
      <c r="AP192" s="967"/>
      <c r="AQ192" s="967"/>
      <c r="AR192" s="967"/>
      <c r="AS192" s="967"/>
      <c r="AT192" s="967"/>
      <c r="AU192" s="967"/>
      <c r="AV192" s="967"/>
      <c r="AW192" s="967"/>
      <c r="AX192" s="967"/>
      <c r="AY192" s="967"/>
      <c r="AZ192" s="967"/>
      <c r="BA192" s="967"/>
      <c r="BB192" s="967"/>
      <c r="BC192" s="967"/>
      <c r="BD192" s="967"/>
      <c r="BE192" s="967"/>
      <c r="BF192" s="967"/>
      <c r="BG192" s="967"/>
      <c r="BH192" s="967"/>
      <c r="BI192" s="967"/>
      <c r="BJ192" s="967"/>
      <c r="BK192" s="967"/>
      <c r="BL192" s="967"/>
      <c r="BM192" s="967"/>
      <c r="BN192" s="967"/>
      <c r="BO192" s="967"/>
      <c r="BP192" s="967"/>
    </row>
    <row r="193" spans="3:68" ht="14.25">
      <c r="C193" s="967"/>
      <c r="D193" s="967"/>
      <c r="E193" s="967"/>
      <c r="F193" s="967"/>
      <c r="G193" s="967"/>
      <c r="H193" s="967"/>
      <c r="I193" s="967"/>
      <c r="J193" s="967"/>
      <c r="K193" s="967"/>
      <c r="L193" s="967"/>
      <c r="M193" s="967"/>
      <c r="N193" s="967"/>
      <c r="O193" s="967"/>
      <c r="P193" s="967"/>
      <c r="Q193" s="967"/>
      <c r="R193" s="967"/>
      <c r="S193" s="967"/>
      <c r="T193" s="967"/>
      <c r="U193" s="967"/>
      <c r="V193" s="967"/>
      <c r="W193" s="967"/>
      <c r="X193" s="967"/>
      <c r="Y193" s="967"/>
      <c r="Z193" s="967"/>
      <c r="AA193" s="967"/>
      <c r="AB193" s="967"/>
      <c r="AC193" s="967"/>
      <c r="AD193" s="967"/>
      <c r="AE193" s="967"/>
      <c r="AF193" s="967"/>
      <c r="AG193" s="967"/>
      <c r="AH193" s="967"/>
      <c r="AI193" s="967"/>
      <c r="AJ193" s="967"/>
      <c r="AK193" s="967"/>
      <c r="AL193" s="967"/>
      <c r="AM193" s="967"/>
      <c r="AN193" s="967"/>
      <c r="AO193" s="967"/>
      <c r="AP193" s="967"/>
      <c r="AQ193" s="967"/>
      <c r="AR193" s="967"/>
      <c r="AS193" s="967"/>
      <c r="AT193" s="967"/>
      <c r="AU193" s="967"/>
      <c r="AV193" s="967"/>
      <c r="AW193" s="967"/>
      <c r="AX193" s="967"/>
      <c r="AY193" s="967"/>
      <c r="AZ193" s="967"/>
      <c r="BA193" s="967"/>
      <c r="BB193" s="967"/>
      <c r="BC193" s="967"/>
      <c r="BD193" s="967"/>
      <c r="BE193" s="967"/>
      <c r="BF193" s="967"/>
      <c r="BG193" s="967"/>
      <c r="BH193" s="967"/>
      <c r="BI193" s="967"/>
      <c r="BJ193" s="967"/>
      <c r="BK193" s="967"/>
      <c r="BL193" s="967"/>
      <c r="BM193" s="967"/>
      <c r="BN193" s="967"/>
      <c r="BO193" s="967"/>
      <c r="BP193" s="967"/>
    </row>
    <row r="194" spans="3:68" ht="14.25">
      <c r="C194" s="967"/>
      <c r="D194" s="967"/>
      <c r="E194" s="967"/>
      <c r="F194" s="967"/>
      <c r="G194" s="967"/>
      <c r="H194" s="967"/>
      <c r="I194" s="967"/>
      <c r="J194" s="967"/>
      <c r="K194" s="967"/>
      <c r="L194" s="967"/>
      <c r="M194" s="967"/>
      <c r="N194" s="967"/>
      <c r="O194" s="967"/>
      <c r="P194" s="967"/>
      <c r="Q194" s="967"/>
      <c r="R194" s="967"/>
      <c r="S194" s="967"/>
      <c r="T194" s="967"/>
      <c r="U194" s="967"/>
      <c r="V194" s="967"/>
      <c r="W194" s="967"/>
      <c r="X194" s="967"/>
      <c r="Y194" s="967"/>
      <c r="Z194" s="967"/>
      <c r="AA194" s="967"/>
      <c r="AB194" s="967"/>
      <c r="AC194" s="967"/>
      <c r="AD194" s="967"/>
      <c r="AE194" s="967"/>
      <c r="AF194" s="967"/>
      <c r="AG194" s="967"/>
      <c r="AH194" s="967"/>
      <c r="AI194" s="967"/>
      <c r="AJ194" s="967"/>
      <c r="AK194" s="967"/>
      <c r="AL194" s="967"/>
      <c r="AM194" s="967"/>
      <c r="AN194" s="967"/>
      <c r="AO194" s="967"/>
      <c r="AP194" s="967"/>
      <c r="AQ194" s="967"/>
      <c r="AR194" s="967"/>
      <c r="AS194" s="967"/>
      <c r="AT194" s="967"/>
      <c r="AU194" s="967"/>
      <c r="AV194" s="967"/>
      <c r="AW194" s="967"/>
      <c r="AX194" s="967"/>
      <c r="AY194" s="967"/>
      <c r="AZ194" s="967"/>
      <c r="BA194" s="967"/>
      <c r="BB194" s="967"/>
      <c r="BC194" s="967"/>
      <c r="BD194" s="967"/>
      <c r="BE194" s="967"/>
      <c r="BF194" s="967"/>
      <c r="BG194" s="967"/>
      <c r="BH194" s="967"/>
      <c r="BI194" s="967"/>
      <c r="BJ194" s="967"/>
      <c r="BK194" s="967"/>
      <c r="BL194" s="967"/>
      <c r="BM194" s="967"/>
      <c r="BN194" s="967"/>
      <c r="BO194" s="967"/>
      <c r="BP194" s="967"/>
    </row>
    <row r="195" spans="3:68" ht="14.25">
      <c r="C195" s="967"/>
      <c r="D195" s="967"/>
      <c r="E195" s="967"/>
      <c r="F195" s="967"/>
      <c r="G195" s="967"/>
      <c r="H195" s="967"/>
      <c r="I195" s="967"/>
      <c r="J195" s="967"/>
      <c r="K195" s="967"/>
      <c r="L195" s="967"/>
      <c r="M195" s="967"/>
      <c r="N195" s="967"/>
      <c r="O195" s="967"/>
      <c r="P195" s="967"/>
      <c r="Q195" s="967"/>
      <c r="R195" s="967"/>
      <c r="S195" s="967"/>
      <c r="T195" s="967"/>
      <c r="U195" s="967"/>
      <c r="V195" s="967"/>
      <c r="W195" s="967"/>
      <c r="X195" s="967"/>
      <c r="Y195" s="967"/>
      <c r="Z195" s="967"/>
      <c r="AA195" s="967"/>
      <c r="AB195" s="967"/>
      <c r="AC195" s="967"/>
      <c r="AD195" s="967"/>
      <c r="AE195" s="967"/>
      <c r="AF195" s="967"/>
      <c r="AG195" s="967"/>
      <c r="AH195" s="967"/>
      <c r="AI195" s="967"/>
      <c r="AJ195" s="967"/>
      <c r="AK195" s="967"/>
      <c r="AL195" s="967"/>
      <c r="AM195" s="967"/>
      <c r="AN195" s="967"/>
      <c r="AO195" s="967"/>
      <c r="AP195" s="967"/>
      <c r="AQ195" s="967"/>
      <c r="AR195" s="967"/>
      <c r="AS195" s="967"/>
      <c r="AT195" s="967"/>
      <c r="AU195" s="967"/>
      <c r="AV195" s="967"/>
      <c r="AW195" s="967"/>
      <c r="AX195" s="967"/>
      <c r="AY195" s="967"/>
      <c r="AZ195" s="967"/>
      <c r="BA195" s="967"/>
      <c r="BB195" s="967"/>
      <c r="BC195" s="967"/>
      <c r="BD195" s="967"/>
      <c r="BE195" s="967"/>
      <c r="BF195" s="967"/>
      <c r="BG195" s="967"/>
      <c r="BH195" s="967"/>
      <c r="BI195" s="967"/>
      <c r="BJ195" s="967"/>
      <c r="BK195" s="967"/>
      <c r="BL195" s="967"/>
      <c r="BM195" s="967"/>
      <c r="BN195" s="967"/>
      <c r="BO195" s="967"/>
      <c r="BP195" s="967"/>
    </row>
    <row r="196" spans="3:68" ht="14.25">
      <c r="C196" s="967"/>
      <c r="D196" s="967"/>
      <c r="E196" s="967"/>
      <c r="F196" s="967"/>
      <c r="G196" s="967"/>
      <c r="H196" s="967"/>
      <c r="I196" s="967"/>
      <c r="J196" s="967"/>
      <c r="K196" s="967"/>
      <c r="L196" s="967"/>
      <c r="M196" s="967"/>
      <c r="N196" s="967"/>
      <c r="O196" s="967"/>
      <c r="P196" s="967"/>
      <c r="Q196" s="967"/>
      <c r="R196" s="967"/>
      <c r="S196" s="967"/>
      <c r="T196" s="967"/>
      <c r="U196" s="967"/>
      <c r="V196" s="967"/>
      <c r="W196" s="967"/>
      <c r="X196" s="967"/>
      <c r="Y196" s="967"/>
      <c r="Z196" s="967"/>
      <c r="AA196" s="967"/>
      <c r="AB196" s="967"/>
      <c r="AC196" s="967"/>
      <c r="AD196" s="967"/>
      <c r="AE196" s="967"/>
      <c r="AF196" s="967"/>
      <c r="AG196" s="967"/>
      <c r="AH196" s="967"/>
      <c r="AI196" s="967"/>
      <c r="AJ196" s="967"/>
      <c r="AK196" s="967"/>
      <c r="AL196" s="967"/>
      <c r="AM196" s="967"/>
      <c r="AN196" s="967"/>
      <c r="AO196" s="967"/>
      <c r="AP196" s="967"/>
      <c r="AQ196" s="967"/>
      <c r="AR196" s="967"/>
      <c r="AS196" s="967"/>
      <c r="AT196" s="967"/>
      <c r="AU196" s="967"/>
      <c r="AV196" s="967"/>
      <c r="AW196" s="967"/>
      <c r="AX196" s="967"/>
      <c r="AY196" s="967"/>
      <c r="AZ196" s="967"/>
      <c r="BA196" s="967"/>
      <c r="BB196" s="967"/>
      <c r="BC196" s="967"/>
      <c r="BD196" s="967"/>
      <c r="BE196" s="967"/>
      <c r="BF196" s="967"/>
      <c r="BG196" s="967"/>
      <c r="BH196" s="967"/>
      <c r="BI196" s="967"/>
      <c r="BJ196" s="967"/>
      <c r="BK196" s="967"/>
      <c r="BL196" s="967"/>
      <c r="BM196" s="967"/>
      <c r="BN196" s="967"/>
      <c r="BO196" s="967"/>
      <c r="BP196" s="967"/>
    </row>
    <row r="197" spans="3:68" ht="14.25">
      <c r="C197" s="967"/>
      <c r="D197" s="967"/>
      <c r="E197" s="967"/>
      <c r="F197" s="967"/>
      <c r="G197" s="967"/>
      <c r="H197" s="967"/>
      <c r="I197" s="967"/>
      <c r="J197" s="967"/>
      <c r="K197" s="967"/>
      <c r="L197" s="967"/>
      <c r="M197" s="967"/>
      <c r="N197" s="967"/>
      <c r="O197" s="967"/>
      <c r="P197" s="967"/>
      <c r="Q197" s="967"/>
      <c r="R197" s="967"/>
      <c r="S197" s="967"/>
      <c r="T197" s="967"/>
      <c r="U197" s="967"/>
      <c r="V197" s="967"/>
      <c r="W197" s="967"/>
      <c r="X197" s="967"/>
      <c r="Y197" s="967"/>
      <c r="Z197" s="967"/>
      <c r="AA197" s="967"/>
      <c r="AB197" s="967"/>
      <c r="AC197" s="967"/>
      <c r="AD197" s="967"/>
      <c r="AE197" s="967"/>
      <c r="AF197" s="967"/>
      <c r="AG197" s="967"/>
      <c r="AH197" s="967"/>
      <c r="AI197" s="967"/>
      <c r="AJ197" s="967"/>
      <c r="AK197" s="967"/>
      <c r="AL197" s="967"/>
      <c r="AM197" s="967"/>
      <c r="AN197" s="967"/>
      <c r="AO197" s="967"/>
      <c r="AP197" s="967"/>
      <c r="AQ197" s="967"/>
      <c r="AR197" s="967"/>
      <c r="AS197" s="967"/>
      <c r="AT197" s="967"/>
      <c r="AU197" s="967"/>
      <c r="AV197" s="967"/>
      <c r="AW197" s="967"/>
      <c r="AX197" s="967"/>
      <c r="AY197" s="967"/>
      <c r="AZ197" s="967"/>
      <c r="BA197" s="967"/>
      <c r="BB197" s="967"/>
      <c r="BC197" s="967"/>
      <c r="BD197" s="967"/>
      <c r="BE197" s="967"/>
      <c r="BF197" s="967"/>
      <c r="BG197" s="967"/>
      <c r="BH197" s="967"/>
      <c r="BI197" s="967"/>
      <c r="BJ197" s="967"/>
      <c r="BK197" s="967"/>
      <c r="BL197" s="967"/>
      <c r="BM197" s="967"/>
      <c r="BN197" s="967"/>
      <c r="BO197" s="967"/>
      <c r="BP197" s="967"/>
    </row>
    <row r="198" spans="3:68" ht="14.25">
      <c r="C198" s="967"/>
      <c r="D198" s="967"/>
      <c r="E198" s="967"/>
      <c r="F198" s="967"/>
      <c r="G198" s="967"/>
      <c r="H198" s="967"/>
      <c r="I198" s="967"/>
      <c r="J198" s="967"/>
      <c r="K198" s="967"/>
      <c r="L198" s="967"/>
      <c r="M198" s="967"/>
      <c r="N198" s="967"/>
      <c r="O198" s="967"/>
      <c r="P198" s="967"/>
      <c r="Q198" s="967"/>
      <c r="R198" s="967"/>
      <c r="S198" s="967"/>
      <c r="T198" s="967"/>
      <c r="U198" s="967"/>
      <c r="V198" s="967"/>
      <c r="W198" s="967"/>
      <c r="X198" s="967"/>
      <c r="Y198" s="967"/>
      <c r="Z198" s="967"/>
      <c r="AA198" s="967"/>
      <c r="AB198" s="967"/>
      <c r="AC198" s="967"/>
      <c r="AD198" s="967"/>
      <c r="AE198" s="967"/>
      <c r="AF198" s="967"/>
      <c r="AG198" s="967"/>
      <c r="AH198" s="967"/>
      <c r="AI198" s="967"/>
      <c r="AJ198" s="967"/>
      <c r="AK198" s="967"/>
      <c r="AL198" s="967"/>
      <c r="AM198" s="967"/>
      <c r="AN198" s="967"/>
      <c r="AO198" s="967"/>
      <c r="AP198" s="967"/>
      <c r="AQ198" s="967"/>
      <c r="AR198" s="967"/>
      <c r="AS198" s="967"/>
      <c r="AT198" s="967"/>
      <c r="AU198" s="967"/>
      <c r="AV198" s="967"/>
      <c r="AW198" s="967"/>
      <c r="AX198" s="967"/>
      <c r="AY198" s="967"/>
      <c r="AZ198" s="967"/>
      <c r="BA198" s="967"/>
      <c r="BB198" s="967"/>
      <c r="BC198" s="967"/>
      <c r="BD198" s="967"/>
      <c r="BE198" s="967"/>
      <c r="BF198" s="967"/>
      <c r="BG198" s="967"/>
      <c r="BH198" s="967"/>
      <c r="BI198" s="967"/>
      <c r="BJ198" s="967"/>
      <c r="BK198" s="967"/>
      <c r="BL198" s="967"/>
      <c r="BM198" s="967"/>
      <c r="BN198" s="967"/>
      <c r="BO198" s="967"/>
      <c r="BP198" s="967"/>
    </row>
    <row r="199" spans="3:68" ht="14.25">
      <c r="C199" s="967"/>
      <c r="D199" s="967"/>
      <c r="E199" s="967"/>
      <c r="F199" s="967"/>
      <c r="G199" s="967"/>
      <c r="H199" s="967"/>
      <c r="I199" s="967"/>
      <c r="J199" s="967"/>
      <c r="K199" s="967"/>
      <c r="L199" s="967"/>
      <c r="M199" s="967"/>
      <c r="N199" s="967"/>
      <c r="O199" s="967"/>
      <c r="P199" s="967"/>
      <c r="Q199" s="967"/>
      <c r="R199" s="967"/>
      <c r="S199" s="967"/>
      <c r="T199" s="967"/>
      <c r="U199" s="967"/>
      <c r="V199" s="967"/>
      <c r="W199" s="967"/>
      <c r="X199" s="967"/>
      <c r="Y199" s="967"/>
      <c r="Z199" s="967"/>
      <c r="AA199" s="967"/>
      <c r="AB199" s="967"/>
      <c r="AC199" s="967"/>
      <c r="AD199" s="967"/>
      <c r="AE199" s="967"/>
      <c r="AF199" s="967"/>
      <c r="AG199" s="967"/>
      <c r="AH199" s="967"/>
      <c r="AI199" s="967"/>
      <c r="AJ199" s="967"/>
      <c r="AK199" s="967"/>
      <c r="AL199" s="967"/>
      <c r="AM199" s="967"/>
      <c r="AN199" s="967"/>
      <c r="AO199" s="967"/>
      <c r="AP199" s="967"/>
      <c r="AQ199" s="967"/>
      <c r="AR199" s="967"/>
      <c r="AS199" s="967"/>
      <c r="AT199" s="967"/>
      <c r="AU199" s="967"/>
      <c r="AV199" s="967"/>
      <c r="AW199" s="967"/>
      <c r="AX199" s="967"/>
      <c r="AY199" s="967"/>
      <c r="AZ199" s="967"/>
      <c r="BA199" s="967"/>
      <c r="BB199" s="967"/>
      <c r="BC199" s="967"/>
      <c r="BD199" s="967"/>
      <c r="BE199" s="967"/>
      <c r="BF199" s="967"/>
      <c r="BG199" s="967"/>
      <c r="BH199" s="967"/>
      <c r="BI199" s="967"/>
      <c r="BJ199" s="967"/>
      <c r="BK199" s="967"/>
      <c r="BL199" s="967"/>
      <c r="BM199" s="967"/>
      <c r="BN199" s="967"/>
      <c r="BO199" s="967"/>
      <c r="BP199" s="967"/>
    </row>
    <row r="200" spans="3:68" ht="14.25">
      <c r="C200" s="967"/>
      <c r="D200" s="967"/>
      <c r="E200" s="967"/>
      <c r="F200" s="967"/>
      <c r="G200" s="967"/>
      <c r="H200" s="967"/>
      <c r="I200" s="967"/>
      <c r="J200" s="967"/>
      <c r="K200" s="967"/>
      <c r="L200" s="967"/>
      <c r="M200" s="967"/>
      <c r="N200" s="967"/>
      <c r="O200" s="967"/>
      <c r="P200" s="967"/>
      <c r="Q200" s="967"/>
      <c r="R200" s="967"/>
      <c r="S200" s="967"/>
      <c r="T200" s="967"/>
      <c r="U200" s="967"/>
      <c r="V200" s="967"/>
      <c r="W200" s="967"/>
      <c r="X200" s="967"/>
      <c r="Y200" s="967"/>
      <c r="Z200" s="967"/>
      <c r="AA200" s="967"/>
      <c r="AB200" s="967"/>
      <c r="AC200" s="967"/>
      <c r="AD200" s="967"/>
      <c r="AE200" s="967"/>
      <c r="AF200" s="967"/>
      <c r="AG200" s="967"/>
      <c r="AH200" s="967"/>
      <c r="AI200" s="967"/>
      <c r="AJ200" s="967"/>
      <c r="AK200" s="967"/>
      <c r="AL200" s="967"/>
      <c r="AM200" s="967"/>
      <c r="AN200" s="967"/>
      <c r="AO200" s="967"/>
      <c r="AP200" s="967"/>
      <c r="AQ200" s="967"/>
      <c r="AR200" s="967"/>
      <c r="AS200" s="967"/>
      <c r="AT200" s="967"/>
      <c r="AU200" s="967"/>
      <c r="AV200" s="967"/>
      <c r="AW200" s="967"/>
      <c r="AX200" s="967"/>
      <c r="AY200" s="967"/>
      <c r="AZ200" s="967"/>
      <c r="BA200" s="967"/>
      <c r="BB200" s="967"/>
      <c r="BC200" s="967"/>
      <c r="BD200" s="967"/>
      <c r="BE200" s="967"/>
      <c r="BF200" s="967"/>
      <c r="BG200" s="967"/>
      <c r="BH200" s="967"/>
      <c r="BI200" s="967"/>
      <c r="BJ200" s="967"/>
      <c r="BK200" s="967"/>
      <c r="BL200" s="967"/>
      <c r="BM200" s="967"/>
      <c r="BN200" s="967"/>
      <c r="BO200" s="967"/>
      <c r="BP200" s="967"/>
    </row>
    <row r="201" spans="3:68" ht="14.25">
      <c r="C201" s="967"/>
      <c r="D201" s="967"/>
      <c r="E201" s="967"/>
      <c r="F201" s="967"/>
      <c r="G201" s="967"/>
      <c r="H201" s="967"/>
      <c r="I201" s="967"/>
      <c r="J201" s="967"/>
      <c r="K201" s="967"/>
      <c r="L201" s="967"/>
      <c r="M201" s="967"/>
      <c r="N201" s="967"/>
      <c r="O201" s="967"/>
      <c r="P201" s="967"/>
      <c r="Q201" s="967"/>
      <c r="R201" s="967"/>
      <c r="S201" s="967"/>
      <c r="T201" s="967"/>
      <c r="U201" s="967"/>
      <c r="V201" s="967"/>
      <c r="W201" s="967"/>
      <c r="X201" s="967"/>
      <c r="Y201" s="967"/>
      <c r="Z201" s="967"/>
      <c r="AA201" s="967"/>
      <c r="AB201" s="967"/>
      <c r="AC201" s="967"/>
      <c r="AD201" s="967"/>
      <c r="AE201" s="967"/>
      <c r="AF201" s="967"/>
      <c r="AG201" s="967"/>
      <c r="AH201" s="967"/>
      <c r="AI201" s="967"/>
      <c r="AJ201" s="967"/>
      <c r="AK201" s="967"/>
      <c r="AL201" s="967"/>
      <c r="AM201" s="967"/>
      <c r="AN201" s="967"/>
      <c r="AO201" s="967"/>
      <c r="AP201" s="967"/>
      <c r="AQ201" s="967"/>
      <c r="AR201" s="967"/>
      <c r="AS201" s="967"/>
      <c r="AT201" s="967"/>
      <c r="AU201" s="967"/>
      <c r="AV201" s="967"/>
      <c r="AW201" s="967"/>
      <c r="AX201" s="967"/>
      <c r="AY201" s="967"/>
      <c r="AZ201" s="967"/>
      <c r="BA201" s="967"/>
      <c r="BB201" s="967"/>
      <c r="BC201" s="967"/>
      <c r="BD201" s="967"/>
      <c r="BE201" s="967"/>
      <c r="BF201" s="967"/>
      <c r="BG201" s="967"/>
      <c r="BH201" s="967"/>
      <c r="BI201" s="967"/>
      <c r="BJ201" s="967"/>
      <c r="BK201" s="967"/>
      <c r="BL201" s="967"/>
      <c r="BM201" s="967"/>
      <c r="BN201" s="967"/>
      <c r="BO201" s="967"/>
      <c r="BP201" s="967"/>
    </row>
    <row r="202" spans="3:68" ht="14.25">
      <c r="C202" s="967"/>
      <c r="D202" s="967"/>
      <c r="E202" s="967"/>
      <c r="F202" s="967"/>
      <c r="G202" s="967"/>
      <c r="H202" s="967"/>
      <c r="I202" s="967"/>
      <c r="J202" s="967"/>
      <c r="K202" s="967"/>
      <c r="L202" s="967"/>
      <c r="M202" s="967"/>
      <c r="N202" s="967"/>
      <c r="O202" s="967"/>
      <c r="P202" s="967"/>
      <c r="Q202" s="967"/>
      <c r="R202" s="967"/>
      <c r="S202" s="967"/>
      <c r="T202" s="967"/>
      <c r="U202" s="967"/>
      <c r="V202" s="967"/>
      <c r="W202" s="967"/>
      <c r="X202" s="967"/>
      <c r="Y202" s="967"/>
      <c r="Z202" s="967"/>
      <c r="AA202" s="967"/>
      <c r="AB202" s="967"/>
      <c r="AC202" s="967"/>
      <c r="AD202" s="967"/>
      <c r="AE202" s="967"/>
      <c r="AF202" s="967"/>
      <c r="AG202" s="967"/>
      <c r="AH202" s="967"/>
      <c r="AI202" s="967"/>
      <c r="AJ202" s="967"/>
      <c r="AK202" s="967"/>
      <c r="AL202" s="967"/>
      <c r="AM202" s="967"/>
      <c r="AN202" s="967"/>
      <c r="AO202" s="967"/>
      <c r="AP202" s="967"/>
      <c r="AQ202" s="967"/>
      <c r="AR202" s="967"/>
      <c r="AS202" s="967"/>
      <c r="AT202" s="967"/>
      <c r="AU202" s="967"/>
      <c r="AV202" s="967"/>
      <c r="AW202" s="967"/>
      <c r="AX202" s="967"/>
      <c r="AY202" s="967"/>
      <c r="AZ202" s="967"/>
      <c r="BA202" s="967"/>
      <c r="BB202" s="967"/>
      <c r="BC202" s="967"/>
      <c r="BD202" s="967"/>
      <c r="BE202" s="967"/>
      <c r="BF202" s="967"/>
      <c r="BG202" s="967"/>
      <c r="BH202" s="967"/>
      <c r="BI202" s="967"/>
      <c r="BJ202" s="967"/>
      <c r="BK202" s="967"/>
      <c r="BL202" s="967"/>
      <c r="BM202" s="967"/>
      <c r="BN202" s="967"/>
      <c r="BO202" s="967"/>
      <c r="BP202" s="967"/>
    </row>
    <row r="203" spans="3:68" ht="14.25">
      <c r="C203" s="967"/>
      <c r="D203" s="967"/>
      <c r="E203" s="967"/>
      <c r="F203" s="967"/>
      <c r="G203" s="967"/>
      <c r="H203" s="967"/>
      <c r="I203" s="967"/>
      <c r="J203" s="967"/>
      <c r="K203" s="967"/>
      <c r="L203" s="967"/>
      <c r="M203" s="967"/>
      <c r="N203" s="967"/>
      <c r="O203" s="967"/>
      <c r="P203" s="967"/>
      <c r="Q203" s="967"/>
      <c r="R203" s="967"/>
      <c r="S203" s="967"/>
      <c r="T203" s="967"/>
      <c r="U203" s="967"/>
      <c r="V203" s="967"/>
      <c r="W203" s="967"/>
      <c r="X203" s="967"/>
      <c r="Y203" s="967"/>
      <c r="Z203" s="967"/>
      <c r="AA203" s="967"/>
      <c r="AB203" s="967"/>
      <c r="AC203" s="967"/>
      <c r="AD203" s="967"/>
      <c r="AE203" s="967"/>
      <c r="AF203" s="967"/>
      <c r="AG203" s="967"/>
      <c r="AH203" s="967"/>
      <c r="AI203" s="967"/>
      <c r="AJ203" s="967"/>
      <c r="AK203" s="967"/>
      <c r="AL203" s="967"/>
      <c r="AM203" s="967"/>
      <c r="AN203" s="967"/>
      <c r="AO203" s="967"/>
      <c r="AP203" s="967"/>
      <c r="AQ203" s="967"/>
      <c r="AR203" s="967"/>
      <c r="AS203" s="967"/>
      <c r="AT203" s="967"/>
      <c r="AU203" s="967"/>
      <c r="AV203" s="967"/>
      <c r="AW203" s="967"/>
      <c r="AX203" s="967"/>
      <c r="AY203" s="967"/>
      <c r="AZ203" s="967"/>
      <c r="BA203" s="967"/>
      <c r="BB203" s="967"/>
      <c r="BC203" s="967"/>
      <c r="BD203" s="967"/>
      <c r="BE203" s="967"/>
      <c r="BF203" s="967"/>
      <c r="BG203" s="967"/>
      <c r="BH203" s="967"/>
      <c r="BI203" s="967"/>
      <c r="BJ203" s="967"/>
      <c r="BK203" s="967"/>
      <c r="BL203" s="967"/>
      <c r="BM203" s="967"/>
      <c r="BN203" s="967"/>
      <c r="BO203" s="967"/>
      <c r="BP203" s="967"/>
    </row>
    <row r="204" spans="3:68" ht="14.25">
      <c r="C204" s="967"/>
      <c r="D204" s="967"/>
      <c r="E204" s="967"/>
      <c r="F204" s="967"/>
      <c r="G204" s="967"/>
      <c r="H204" s="967"/>
      <c r="I204" s="967"/>
      <c r="J204" s="967"/>
      <c r="K204" s="967"/>
      <c r="L204" s="967"/>
      <c r="M204" s="967"/>
      <c r="N204" s="967"/>
      <c r="O204" s="967"/>
      <c r="P204" s="967"/>
      <c r="Q204" s="967"/>
      <c r="R204" s="967"/>
      <c r="S204" s="967"/>
      <c r="T204" s="967"/>
      <c r="U204" s="967"/>
      <c r="V204" s="967"/>
      <c r="W204" s="967"/>
      <c r="X204" s="967"/>
      <c r="Y204" s="967"/>
      <c r="Z204" s="967"/>
      <c r="AA204" s="967"/>
      <c r="AB204" s="967"/>
      <c r="AC204" s="967"/>
      <c r="AD204" s="967"/>
      <c r="AE204" s="967"/>
      <c r="AF204" s="967"/>
      <c r="AG204" s="967"/>
      <c r="AH204" s="967"/>
      <c r="AI204" s="967"/>
      <c r="AJ204" s="967"/>
      <c r="AK204" s="967"/>
      <c r="AL204" s="967"/>
      <c r="AM204" s="967"/>
      <c r="AN204" s="967"/>
      <c r="AO204" s="967"/>
      <c r="AP204" s="967"/>
      <c r="AQ204" s="967"/>
      <c r="AR204" s="967"/>
      <c r="AS204" s="967"/>
      <c r="AT204" s="967"/>
      <c r="AU204" s="967"/>
      <c r="AV204" s="967"/>
      <c r="AW204" s="967"/>
      <c r="AX204" s="967"/>
      <c r="AY204" s="967"/>
      <c r="AZ204" s="967"/>
      <c r="BA204" s="967"/>
      <c r="BB204" s="967"/>
      <c r="BC204" s="967"/>
      <c r="BD204" s="967"/>
      <c r="BE204" s="967"/>
      <c r="BF204" s="967"/>
      <c r="BG204" s="967"/>
      <c r="BH204" s="967"/>
      <c r="BI204" s="967"/>
      <c r="BJ204" s="967"/>
      <c r="BK204" s="967"/>
      <c r="BL204" s="967"/>
      <c r="BM204" s="967"/>
      <c r="BN204" s="967"/>
      <c r="BO204" s="967"/>
      <c r="BP204" s="967"/>
    </row>
    <row r="205" spans="3:68" ht="14.25">
      <c r="C205" s="967"/>
      <c r="D205" s="967"/>
      <c r="E205" s="967"/>
      <c r="F205" s="967"/>
      <c r="G205" s="967"/>
      <c r="H205" s="967"/>
      <c r="I205" s="967"/>
      <c r="J205" s="967"/>
      <c r="K205" s="967"/>
      <c r="L205" s="967"/>
      <c r="M205" s="967"/>
      <c r="N205" s="967"/>
      <c r="O205" s="967"/>
      <c r="P205" s="967"/>
      <c r="Q205" s="967"/>
      <c r="R205" s="967"/>
      <c r="S205" s="967"/>
      <c r="T205" s="967"/>
      <c r="U205" s="967"/>
      <c r="V205" s="967"/>
      <c r="W205" s="967"/>
      <c r="X205" s="967"/>
      <c r="Y205" s="967"/>
      <c r="Z205" s="967"/>
      <c r="AA205" s="967"/>
      <c r="AB205" s="967"/>
      <c r="AC205" s="967"/>
      <c r="AD205" s="967"/>
      <c r="AE205" s="967"/>
      <c r="AF205" s="967"/>
      <c r="AG205" s="967"/>
      <c r="AH205" s="967"/>
      <c r="AI205" s="967"/>
      <c r="AJ205" s="967"/>
      <c r="AK205" s="967"/>
      <c r="AL205" s="967"/>
      <c r="AM205" s="967"/>
      <c r="AN205" s="967"/>
      <c r="AO205" s="967"/>
      <c r="AP205" s="967"/>
      <c r="AQ205" s="967"/>
      <c r="AR205" s="967"/>
      <c r="AS205" s="967"/>
      <c r="AT205" s="967"/>
      <c r="AU205" s="967"/>
      <c r="AV205" s="967"/>
      <c r="AW205" s="967"/>
      <c r="AX205" s="967"/>
      <c r="AY205" s="967"/>
      <c r="AZ205" s="967"/>
      <c r="BA205" s="967"/>
      <c r="BB205" s="967"/>
      <c r="BC205" s="967"/>
      <c r="BD205" s="967"/>
      <c r="BE205" s="967"/>
      <c r="BF205" s="967"/>
      <c r="BG205" s="967"/>
      <c r="BH205" s="967"/>
      <c r="BI205" s="967"/>
      <c r="BJ205" s="967"/>
      <c r="BK205" s="967"/>
      <c r="BL205" s="967"/>
      <c r="BM205" s="967"/>
      <c r="BN205" s="967"/>
      <c r="BO205" s="967"/>
      <c r="BP205" s="967"/>
    </row>
    <row r="206" spans="3:68" ht="14.25">
      <c r="C206" s="967"/>
      <c r="D206" s="967"/>
      <c r="E206" s="967"/>
      <c r="F206" s="967"/>
      <c r="G206" s="967"/>
      <c r="H206" s="967"/>
      <c r="I206" s="967"/>
      <c r="J206" s="967"/>
      <c r="K206" s="967"/>
      <c r="L206" s="967"/>
      <c r="M206" s="967"/>
      <c r="N206" s="967"/>
      <c r="O206" s="967"/>
      <c r="P206" s="967"/>
      <c r="Q206" s="967"/>
      <c r="R206" s="967"/>
      <c r="S206" s="967"/>
      <c r="T206" s="967"/>
      <c r="U206" s="967"/>
      <c r="V206" s="967"/>
      <c r="W206" s="967"/>
      <c r="X206" s="967"/>
      <c r="Y206" s="967"/>
      <c r="Z206" s="967"/>
      <c r="AA206" s="967"/>
      <c r="AB206" s="967"/>
      <c r="AC206" s="967"/>
      <c r="AD206" s="967"/>
      <c r="AE206" s="967"/>
      <c r="AF206" s="967"/>
      <c r="AG206" s="967"/>
      <c r="AH206" s="967"/>
      <c r="AI206" s="967"/>
      <c r="AJ206" s="967"/>
      <c r="AK206" s="967"/>
      <c r="AL206" s="967"/>
      <c r="AM206" s="967"/>
      <c r="AN206" s="967"/>
      <c r="AO206" s="967"/>
      <c r="AP206" s="967"/>
      <c r="AQ206" s="967"/>
      <c r="AR206" s="967"/>
      <c r="AS206" s="967"/>
      <c r="AT206" s="967"/>
      <c r="AU206" s="967"/>
      <c r="AV206" s="967"/>
      <c r="AW206" s="967"/>
      <c r="AX206" s="967"/>
      <c r="AY206" s="967"/>
      <c r="AZ206" s="967"/>
      <c r="BA206" s="967"/>
      <c r="BB206" s="967"/>
      <c r="BC206" s="967"/>
      <c r="BD206" s="967"/>
      <c r="BE206" s="967"/>
      <c r="BF206" s="967"/>
      <c r="BG206" s="967"/>
      <c r="BH206" s="967"/>
      <c r="BI206" s="967"/>
      <c r="BJ206" s="967"/>
      <c r="BK206" s="967"/>
      <c r="BL206" s="967"/>
      <c r="BM206" s="967"/>
      <c r="BN206" s="967"/>
      <c r="BO206" s="967"/>
      <c r="BP206" s="967"/>
    </row>
    <row r="207" spans="3:68" ht="14.25">
      <c r="C207" s="967"/>
      <c r="D207" s="967"/>
      <c r="E207" s="967"/>
      <c r="F207" s="967"/>
      <c r="G207" s="967"/>
      <c r="H207" s="967"/>
      <c r="I207" s="967"/>
      <c r="J207" s="967"/>
      <c r="K207" s="967"/>
      <c r="L207" s="967"/>
      <c r="M207" s="967"/>
      <c r="N207" s="967"/>
      <c r="O207" s="967"/>
      <c r="P207" s="967"/>
      <c r="Q207" s="967"/>
      <c r="R207" s="967"/>
      <c r="S207" s="967"/>
      <c r="T207" s="967"/>
      <c r="U207" s="967"/>
      <c r="V207" s="967"/>
      <c r="W207" s="967"/>
      <c r="X207" s="967"/>
      <c r="Y207" s="967"/>
      <c r="Z207" s="967"/>
      <c r="AA207" s="967"/>
      <c r="AB207" s="967"/>
      <c r="AC207" s="967"/>
      <c r="AD207" s="967"/>
      <c r="AE207" s="967"/>
      <c r="AF207" s="967"/>
      <c r="AG207" s="967"/>
      <c r="AH207" s="967"/>
      <c r="AI207" s="967"/>
      <c r="AJ207" s="967"/>
      <c r="AK207" s="967"/>
      <c r="AL207" s="967"/>
      <c r="AM207" s="967"/>
      <c r="AN207" s="967"/>
      <c r="AO207" s="967"/>
      <c r="AP207" s="967"/>
      <c r="AQ207" s="967"/>
      <c r="AR207" s="967"/>
      <c r="AS207" s="967"/>
      <c r="AT207" s="967"/>
      <c r="AU207" s="967"/>
      <c r="AV207" s="967"/>
      <c r="AW207" s="967"/>
      <c r="AX207" s="967"/>
      <c r="AY207" s="967"/>
      <c r="AZ207" s="967"/>
      <c r="BA207" s="967"/>
      <c r="BB207" s="967"/>
      <c r="BC207" s="967"/>
      <c r="BD207" s="967"/>
      <c r="BE207" s="967"/>
      <c r="BF207" s="967"/>
      <c r="BG207" s="967"/>
      <c r="BH207" s="967"/>
      <c r="BI207" s="967"/>
      <c r="BJ207" s="967"/>
      <c r="BK207" s="967"/>
      <c r="BL207" s="967"/>
      <c r="BM207" s="967"/>
      <c r="BN207" s="967"/>
      <c r="BO207" s="967"/>
      <c r="BP207" s="967"/>
    </row>
    <row r="208" spans="3:68" ht="14.25">
      <c r="C208" s="967"/>
      <c r="D208" s="967"/>
      <c r="E208" s="967"/>
      <c r="F208" s="967"/>
      <c r="G208" s="967"/>
      <c r="H208" s="967"/>
      <c r="I208" s="967"/>
      <c r="J208" s="967"/>
      <c r="K208" s="967"/>
      <c r="L208" s="967"/>
      <c r="M208" s="967"/>
      <c r="N208" s="967"/>
      <c r="O208" s="967"/>
      <c r="P208" s="967"/>
      <c r="Q208" s="967"/>
      <c r="R208" s="967"/>
      <c r="S208" s="967"/>
      <c r="T208" s="967"/>
      <c r="U208" s="967"/>
      <c r="V208" s="967"/>
      <c r="W208" s="967"/>
      <c r="X208" s="967"/>
      <c r="Y208" s="967"/>
      <c r="Z208" s="967"/>
      <c r="AA208" s="967"/>
      <c r="AB208" s="967"/>
      <c r="AC208" s="967"/>
      <c r="AD208" s="967"/>
      <c r="AE208" s="967"/>
      <c r="AF208" s="967"/>
      <c r="AG208" s="967"/>
      <c r="AH208" s="967"/>
      <c r="AI208" s="967"/>
      <c r="AJ208" s="967"/>
      <c r="AK208" s="967"/>
      <c r="AL208" s="967"/>
      <c r="AM208" s="967"/>
      <c r="AN208" s="967"/>
      <c r="AO208" s="967"/>
      <c r="AP208" s="967"/>
      <c r="AQ208" s="967"/>
      <c r="AR208" s="967"/>
      <c r="AS208" s="967"/>
      <c r="AT208" s="967"/>
      <c r="AU208" s="967"/>
      <c r="AV208" s="967"/>
      <c r="AW208" s="967"/>
      <c r="AX208" s="967"/>
      <c r="AY208" s="967"/>
      <c r="AZ208" s="967"/>
      <c r="BA208" s="967"/>
      <c r="BB208" s="967"/>
      <c r="BC208" s="967"/>
      <c r="BD208" s="967"/>
      <c r="BE208" s="967"/>
      <c r="BF208" s="967"/>
      <c r="BG208" s="967"/>
      <c r="BH208" s="967"/>
      <c r="BI208" s="967"/>
      <c r="BJ208" s="967"/>
      <c r="BK208" s="967"/>
      <c r="BL208" s="967"/>
      <c r="BM208" s="967"/>
      <c r="BN208" s="967"/>
      <c r="BO208" s="967"/>
      <c r="BP208" s="967"/>
    </row>
    <row r="209" spans="3:68" ht="14.25">
      <c r="C209" s="967"/>
      <c r="D209" s="967"/>
      <c r="E209" s="967"/>
      <c r="F209" s="967"/>
      <c r="G209" s="967"/>
      <c r="H209" s="967"/>
      <c r="I209" s="967"/>
      <c r="J209" s="967"/>
      <c r="K209" s="967"/>
      <c r="L209" s="967"/>
      <c r="M209" s="967"/>
      <c r="N209" s="967"/>
      <c r="O209" s="967"/>
      <c r="P209" s="967"/>
      <c r="Q209" s="967"/>
      <c r="R209" s="967"/>
      <c r="S209" s="967"/>
      <c r="T209" s="967"/>
      <c r="U209" s="967"/>
      <c r="V209" s="967"/>
      <c r="W209" s="967"/>
      <c r="X209" s="967"/>
      <c r="Y209" s="967"/>
      <c r="Z209" s="967"/>
      <c r="AA209" s="967"/>
      <c r="AB209" s="967"/>
      <c r="AC209" s="967"/>
      <c r="AD209" s="967"/>
      <c r="AE209" s="967"/>
      <c r="AF209" s="967"/>
      <c r="AG209" s="967"/>
      <c r="AH209" s="967"/>
      <c r="AI209" s="967"/>
      <c r="AJ209" s="967"/>
      <c r="AK209" s="967"/>
      <c r="AL209" s="967"/>
      <c r="AM209" s="967"/>
      <c r="AN209" s="967"/>
      <c r="AO209" s="967"/>
      <c r="AP209" s="967"/>
      <c r="AQ209" s="967"/>
      <c r="AR209" s="967"/>
      <c r="AS209" s="967"/>
      <c r="AT209" s="967"/>
      <c r="AU209" s="967"/>
      <c r="AV209" s="967"/>
      <c r="AW209" s="967"/>
      <c r="AX209" s="967"/>
      <c r="AY209" s="967"/>
      <c r="AZ209" s="967"/>
      <c r="BA209" s="967"/>
      <c r="BB209" s="967"/>
      <c r="BC209" s="967"/>
      <c r="BD209" s="967"/>
      <c r="BE209" s="967"/>
      <c r="BF209" s="967"/>
      <c r="BG209" s="967"/>
      <c r="BH209" s="967"/>
      <c r="BI209" s="967"/>
      <c r="BJ209" s="967"/>
      <c r="BK209" s="967"/>
      <c r="BL209" s="967"/>
      <c r="BM209" s="967"/>
      <c r="BN209" s="967"/>
      <c r="BO209" s="967"/>
      <c r="BP209" s="967"/>
    </row>
    <row r="210" spans="3:68" ht="14.25">
      <c r="C210" s="967"/>
      <c r="D210" s="967"/>
      <c r="E210" s="967"/>
      <c r="F210" s="967"/>
      <c r="G210" s="967"/>
      <c r="H210" s="967"/>
      <c r="I210" s="967"/>
      <c r="J210" s="967"/>
      <c r="K210" s="967"/>
      <c r="L210" s="967"/>
      <c r="M210" s="967"/>
      <c r="N210" s="967"/>
      <c r="O210" s="967"/>
      <c r="P210" s="967"/>
      <c r="Q210" s="967"/>
      <c r="R210" s="967"/>
      <c r="S210" s="967"/>
      <c r="T210" s="967"/>
      <c r="U210" s="967"/>
      <c r="V210" s="967"/>
      <c r="W210" s="967"/>
      <c r="X210" s="967"/>
      <c r="Y210" s="967"/>
      <c r="Z210" s="967"/>
      <c r="AA210" s="967"/>
      <c r="AB210" s="967"/>
      <c r="AC210" s="967"/>
      <c r="AD210" s="967"/>
      <c r="AE210" s="967"/>
      <c r="AF210" s="967"/>
      <c r="AG210" s="967"/>
      <c r="AH210" s="967"/>
      <c r="AI210" s="967"/>
      <c r="AJ210" s="967"/>
      <c r="AK210" s="967"/>
      <c r="AL210" s="967"/>
      <c r="AM210" s="967"/>
      <c r="AN210" s="967"/>
      <c r="AO210" s="967"/>
      <c r="AP210" s="967"/>
      <c r="AQ210" s="967"/>
      <c r="AR210" s="967"/>
      <c r="AS210" s="967"/>
      <c r="AT210" s="967"/>
      <c r="AU210" s="967"/>
      <c r="AV210" s="967"/>
      <c r="AW210" s="967"/>
      <c r="AX210" s="967"/>
      <c r="AY210" s="967"/>
      <c r="AZ210" s="967"/>
      <c r="BA210" s="967"/>
      <c r="BB210" s="967"/>
      <c r="BC210" s="967"/>
      <c r="BD210" s="967"/>
      <c r="BE210" s="967"/>
      <c r="BF210" s="967"/>
      <c r="BG210" s="967"/>
      <c r="BH210" s="967"/>
      <c r="BI210" s="967"/>
      <c r="BJ210" s="967"/>
      <c r="BK210" s="967"/>
      <c r="BL210" s="967"/>
      <c r="BM210" s="967"/>
      <c r="BN210" s="967"/>
      <c r="BO210" s="967"/>
      <c r="BP210" s="967"/>
    </row>
    <row r="211" spans="3:68" ht="14.25">
      <c r="C211" s="967"/>
      <c r="D211" s="967"/>
      <c r="E211" s="967"/>
      <c r="F211" s="967"/>
      <c r="G211" s="967"/>
      <c r="H211" s="967"/>
      <c r="I211" s="967"/>
      <c r="J211" s="967"/>
      <c r="K211" s="967"/>
      <c r="L211" s="967"/>
      <c r="M211" s="967"/>
      <c r="N211" s="967"/>
      <c r="O211" s="967"/>
      <c r="P211" s="967"/>
      <c r="Q211" s="967"/>
      <c r="R211" s="967"/>
      <c r="S211" s="967"/>
      <c r="T211" s="967"/>
      <c r="U211" s="967"/>
      <c r="V211" s="967"/>
      <c r="W211" s="967"/>
      <c r="X211" s="967"/>
      <c r="Y211" s="967"/>
      <c r="Z211" s="967"/>
      <c r="AA211" s="967"/>
      <c r="AB211" s="967"/>
      <c r="AC211" s="967"/>
      <c r="AD211" s="967"/>
      <c r="AE211" s="967"/>
      <c r="AF211" s="967"/>
      <c r="AG211" s="967"/>
      <c r="AH211" s="967"/>
      <c r="AI211" s="967"/>
      <c r="AJ211" s="967"/>
      <c r="AK211" s="967"/>
      <c r="AL211" s="967"/>
      <c r="AM211" s="967"/>
      <c r="AN211" s="967"/>
      <c r="AO211" s="967"/>
      <c r="AP211" s="967"/>
      <c r="AQ211" s="967"/>
      <c r="AR211" s="967"/>
      <c r="AS211" s="967"/>
      <c r="AT211" s="967"/>
      <c r="AU211" s="967"/>
      <c r="AV211" s="967"/>
      <c r="AW211" s="967"/>
      <c r="AX211" s="967"/>
      <c r="AY211" s="967"/>
      <c r="AZ211" s="967"/>
      <c r="BA211" s="967"/>
      <c r="BB211" s="967"/>
      <c r="BC211" s="967"/>
      <c r="BD211" s="967"/>
      <c r="BE211" s="967"/>
      <c r="BF211" s="967"/>
      <c r="BG211" s="967"/>
      <c r="BH211" s="967"/>
      <c r="BI211" s="967"/>
      <c r="BJ211" s="967"/>
      <c r="BK211" s="967"/>
      <c r="BL211" s="967"/>
      <c r="BM211" s="967"/>
      <c r="BN211" s="967"/>
      <c r="BO211" s="967"/>
      <c r="BP211" s="967"/>
    </row>
    <row r="212" spans="3:68" ht="14.25">
      <c r="C212" s="967"/>
      <c r="D212" s="967"/>
      <c r="E212" s="967"/>
      <c r="F212" s="967"/>
      <c r="G212" s="967"/>
      <c r="H212" s="967"/>
      <c r="I212" s="967"/>
      <c r="J212" s="967"/>
      <c r="K212" s="967"/>
      <c r="L212" s="967"/>
      <c r="M212" s="967"/>
      <c r="N212" s="967"/>
      <c r="O212" s="967"/>
      <c r="P212" s="967"/>
      <c r="Q212" s="967"/>
      <c r="R212" s="967"/>
      <c r="S212" s="967"/>
      <c r="T212" s="967"/>
      <c r="U212" s="967"/>
      <c r="V212" s="967"/>
      <c r="W212" s="967"/>
      <c r="X212" s="967"/>
      <c r="Y212" s="967"/>
      <c r="Z212" s="967"/>
      <c r="AA212" s="967"/>
      <c r="AB212" s="967"/>
      <c r="AC212" s="967"/>
      <c r="AD212" s="967"/>
      <c r="AE212" s="967"/>
      <c r="AF212" s="967"/>
      <c r="AG212" s="967"/>
      <c r="AH212" s="967"/>
      <c r="AI212" s="967"/>
      <c r="AJ212" s="967"/>
      <c r="AK212" s="967"/>
      <c r="AL212" s="967"/>
      <c r="AM212" s="967"/>
      <c r="AN212" s="967"/>
      <c r="AO212" s="967"/>
      <c r="AP212" s="967"/>
      <c r="AQ212" s="967"/>
      <c r="AR212" s="967"/>
      <c r="AS212" s="967"/>
      <c r="AT212" s="967"/>
      <c r="AU212" s="967"/>
      <c r="AV212" s="967"/>
      <c r="AW212" s="967"/>
      <c r="AX212" s="967"/>
      <c r="AY212" s="967"/>
      <c r="AZ212" s="967"/>
      <c r="BA212" s="967"/>
      <c r="BB212" s="967"/>
      <c r="BC212" s="967"/>
      <c r="BD212" s="967"/>
      <c r="BE212" s="967"/>
      <c r="BF212" s="967"/>
      <c r="BG212" s="967"/>
      <c r="BH212" s="967"/>
      <c r="BI212" s="967"/>
      <c r="BJ212" s="967"/>
      <c r="BK212" s="967"/>
      <c r="BL212" s="967"/>
      <c r="BM212" s="967"/>
      <c r="BN212" s="967"/>
      <c r="BO212" s="967"/>
      <c r="BP212" s="967"/>
    </row>
    <row r="213" spans="3:68" ht="14.25">
      <c r="C213" s="967"/>
      <c r="D213" s="967"/>
      <c r="E213" s="967"/>
      <c r="F213" s="967"/>
      <c r="G213" s="967"/>
      <c r="H213" s="967"/>
      <c r="I213" s="967"/>
      <c r="J213" s="967"/>
      <c r="K213" s="967"/>
      <c r="L213" s="967"/>
      <c r="M213" s="967"/>
      <c r="N213" s="967"/>
      <c r="O213" s="967"/>
      <c r="P213" s="967"/>
      <c r="Q213" s="967"/>
      <c r="R213" s="967"/>
      <c r="S213" s="967"/>
      <c r="T213" s="967"/>
      <c r="U213" s="967"/>
      <c r="V213" s="967"/>
      <c r="W213" s="967"/>
      <c r="X213" s="967"/>
      <c r="Y213" s="967"/>
      <c r="Z213" s="967"/>
      <c r="AA213" s="967"/>
      <c r="AB213" s="967"/>
      <c r="AC213" s="967"/>
      <c r="AD213" s="967"/>
      <c r="AE213" s="967"/>
      <c r="AF213" s="967"/>
      <c r="AG213" s="967"/>
      <c r="AH213" s="967"/>
      <c r="AI213" s="967"/>
      <c r="AJ213" s="967"/>
      <c r="AK213" s="967"/>
      <c r="AL213" s="967"/>
      <c r="AM213" s="967"/>
      <c r="AN213" s="967"/>
      <c r="AO213" s="967"/>
      <c r="AP213" s="967"/>
      <c r="AQ213" s="967"/>
      <c r="AR213" s="967"/>
      <c r="AS213" s="967"/>
      <c r="AT213" s="967"/>
      <c r="AU213" s="967"/>
      <c r="AV213" s="967"/>
      <c r="AW213" s="967"/>
      <c r="AX213" s="967"/>
      <c r="AY213" s="967"/>
      <c r="AZ213" s="967"/>
      <c r="BA213" s="967"/>
      <c r="BB213" s="967"/>
      <c r="BC213" s="967"/>
      <c r="BD213" s="967"/>
      <c r="BE213" s="967"/>
      <c r="BF213" s="967"/>
      <c r="BG213" s="967"/>
      <c r="BH213" s="967"/>
      <c r="BI213" s="967"/>
      <c r="BJ213" s="967"/>
      <c r="BK213" s="967"/>
      <c r="BL213" s="967"/>
      <c r="BM213" s="967"/>
      <c r="BN213" s="967"/>
      <c r="BO213" s="967"/>
      <c r="BP213" s="967"/>
    </row>
    <row r="214" spans="3:68" ht="14.25">
      <c r="C214" s="967"/>
      <c r="D214" s="967"/>
      <c r="E214" s="967"/>
      <c r="F214" s="967"/>
      <c r="G214" s="967"/>
      <c r="H214" s="967"/>
      <c r="I214" s="967"/>
      <c r="J214" s="967"/>
      <c r="K214" s="967"/>
      <c r="L214" s="967"/>
      <c r="M214" s="967"/>
      <c r="N214" s="967"/>
      <c r="O214" s="967"/>
      <c r="P214" s="967"/>
      <c r="Q214" s="967"/>
      <c r="R214" s="967"/>
      <c r="S214" s="967"/>
      <c r="T214" s="967"/>
      <c r="U214" s="967"/>
      <c r="V214" s="967"/>
      <c r="W214" s="967"/>
      <c r="X214" s="967"/>
      <c r="Y214" s="967"/>
      <c r="Z214" s="967"/>
      <c r="AA214" s="967"/>
      <c r="AB214" s="967"/>
      <c r="AC214" s="967"/>
      <c r="AD214" s="967"/>
      <c r="AE214" s="967"/>
      <c r="AF214" s="967"/>
      <c r="AG214" s="967"/>
      <c r="AH214" s="967"/>
      <c r="AI214" s="967"/>
      <c r="AJ214" s="967"/>
      <c r="AK214" s="967"/>
      <c r="AL214" s="967"/>
      <c r="AM214" s="967"/>
      <c r="AN214" s="967"/>
      <c r="AO214" s="967"/>
      <c r="AP214" s="967"/>
      <c r="AQ214" s="967"/>
      <c r="AR214" s="967"/>
      <c r="AS214" s="967"/>
      <c r="AT214" s="967"/>
      <c r="AU214" s="967"/>
      <c r="AV214" s="967"/>
      <c r="AW214" s="967"/>
      <c r="AX214" s="967"/>
      <c r="AY214" s="967"/>
      <c r="AZ214" s="967"/>
      <c r="BA214" s="967"/>
      <c r="BB214" s="967"/>
      <c r="BC214" s="967"/>
      <c r="BD214" s="967"/>
      <c r="BE214" s="967"/>
      <c r="BF214" s="967"/>
      <c r="BG214" s="967"/>
      <c r="BH214" s="967"/>
      <c r="BI214" s="967"/>
      <c r="BJ214" s="967"/>
      <c r="BK214" s="967"/>
      <c r="BL214" s="967"/>
      <c r="BM214" s="967"/>
      <c r="BN214" s="967"/>
      <c r="BO214" s="967"/>
      <c r="BP214" s="967"/>
    </row>
    <row r="215" spans="3:68" ht="14.25">
      <c r="C215" s="967"/>
      <c r="D215" s="967"/>
      <c r="E215" s="967"/>
      <c r="F215" s="967"/>
      <c r="G215" s="967"/>
      <c r="H215" s="967"/>
      <c r="I215" s="967"/>
      <c r="J215" s="967"/>
      <c r="K215" s="967"/>
      <c r="L215" s="967"/>
      <c r="M215" s="967"/>
      <c r="N215" s="967"/>
      <c r="O215" s="967"/>
      <c r="P215" s="967"/>
      <c r="Q215" s="967"/>
      <c r="R215" s="967"/>
      <c r="S215" s="967"/>
      <c r="T215" s="967"/>
      <c r="U215" s="967"/>
      <c r="V215" s="967"/>
      <c r="W215" s="967"/>
      <c r="X215" s="967"/>
      <c r="Y215" s="967"/>
      <c r="Z215" s="967"/>
      <c r="AA215" s="967"/>
      <c r="AB215" s="967"/>
      <c r="AC215" s="967"/>
      <c r="AD215" s="967"/>
      <c r="AE215" s="967"/>
      <c r="AF215" s="967"/>
      <c r="AG215" s="967"/>
      <c r="AH215" s="967"/>
      <c r="AI215" s="967"/>
      <c r="AJ215" s="967"/>
      <c r="AK215" s="967"/>
      <c r="AL215" s="967"/>
      <c r="AM215" s="967"/>
      <c r="AN215" s="967"/>
      <c r="AO215" s="967"/>
      <c r="AP215" s="967"/>
      <c r="AQ215" s="967"/>
      <c r="AR215" s="967"/>
      <c r="AS215" s="967"/>
      <c r="AT215" s="967"/>
      <c r="AU215" s="967"/>
      <c r="AV215" s="967"/>
      <c r="AW215" s="967"/>
      <c r="AX215" s="967"/>
      <c r="AY215" s="967"/>
      <c r="AZ215" s="967"/>
      <c r="BA215" s="967"/>
      <c r="BB215" s="967"/>
      <c r="BC215" s="967"/>
      <c r="BD215" s="967"/>
      <c r="BE215" s="967"/>
      <c r="BF215" s="967"/>
      <c r="BG215" s="967"/>
      <c r="BH215" s="967"/>
      <c r="BI215" s="967"/>
      <c r="BJ215" s="967"/>
      <c r="BK215" s="967"/>
      <c r="BL215" s="967"/>
      <c r="BM215" s="967"/>
      <c r="BN215" s="967"/>
      <c r="BO215" s="967"/>
      <c r="BP215" s="967"/>
    </row>
    <row r="216" spans="3:68" ht="14.25">
      <c r="C216" s="967"/>
      <c r="D216" s="967"/>
      <c r="E216" s="967"/>
      <c r="F216" s="967"/>
      <c r="G216" s="967"/>
      <c r="H216" s="967"/>
      <c r="I216" s="967"/>
      <c r="J216" s="967"/>
      <c r="K216" s="967"/>
      <c r="L216" s="967"/>
      <c r="M216" s="967"/>
      <c r="N216" s="967"/>
      <c r="O216" s="967"/>
      <c r="P216" s="967"/>
      <c r="Q216" s="967"/>
      <c r="R216" s="967"/>
      <c r="S216" s="967"/>
      <c r="T216" s="967"/>
      <c r="U216" s="967"/>
      <c r="V216" s="967"/>
      <c r="W216" s="967"/>
      <c r="X216" s="967"/>
      <c r="Y216" s="967"/>
      <c r="Z216" s="967"/>
      <c r="AA216" s="967"/>
      <c r="AB216" s="967"/>
      <c r="AC216" s="967"/>
      <c r="AD216" s="967"/>
      <c r="AE216" s="967"/>
      <c r="AF216" s="967"/>
      <c r="AG216" s="967"/>
      <c r="AH216" s="967"/>
      <c r="AI216" s="967"/>
      <c r="AJ216" s="967"/>
      <c r="AK216" s="967"/>
      <c r="AL216" s="967"/>
      <c r="AM216" s="967"/>
      <c r="AN216" s="967"/>
      <c r="AO216" s="967"/>
      <c r="AP216" s="967"/>
      <c r="AQ216" s="967"/>
      <c r="AR216" s="967"/>
      <c r="AS216" s="967"/>
      <c r="AT216" s="967"/>
      <c r="AU216" s="967"/>
      <c r="AV216" s="967"/>
      <c r="AW216" s="967"/>
      <c r="AX216" s="967"/>
      <c r="AY216" s="967"/>
      <c r="AZ216" s="967"/>
      <c r="BA216" s="967"/>
      <c r="BB216" s="967"/>
      <c r="BC216" s="967"/>
      <c r="BD216" s="967"/>
      <c r="BE216" s="967"/>
      <c r="BF216" s="967"/>
      <c r="BG216" s="967"/>
      <c r="BH216" s="967"/>
      <c r="BI216" s="967"/>
      <c r="BJ216" s="967"/>
      <c r="BK216" s="967"/>
      <c r="BL216" s="967"/>
      <c r="BM216" s="967"/>
      <c r="BN216" s="967"/>
      <c r="BO216" s="967"/>
      <c r="BP216" s="967"/>
    </row>
    <row r="217" spans="3:68" ht="14.25">
      <c r="C217" s="967"/>
      <c r="D217" s="967"/>
      <c r="E217" s="967"/>
      <c r="F217" s="967"/>
      <c r="G217" s="967"/>
      <c r="H217" s="967"/>
      <c r="I217" s="967"/>
      <c r="J217" s="967"/>
      <c r="K217" s="967"/>
      <c r="L217" s="967"/>
      <c r="M217" s="967"/>
      <c r="N217" s="967"/>
      <c r="O217" s="967"/>
      <c r="P217" s="967"/>
      <c r="Q217" s="967"/>
      <c r="R217" s="967"/>
      <c r="S217" s="967"/>
      <c r="T217" s="967"/>
      <c r="U217" s="967"/>
      <c r="V217" s="967"/>
      <c r="W217" s="967"/>
      <c r="X217" s="967"/>
      <c r="Y217" s="967"/>
      <c r="Z217" s="967"/>
      <c r="AA217" s="967"/>
      <c r="AB217" s="967"/>
      <c r="AC217" s="967"/>
      <c r="AD217" s="967"/>
      <c r="AE217" s="967"/>
      <c r="AF217" s="967"/>
      <c r="AG217" s="967"/>
      <c r="AH217" s="967"/>
      <c r="AI217" s="967"/>
      <c r="AJ217" s="967"/>
      <c r="AK217" s="967"/>
      <c r="AL217" s="967"/>
      <c r="AM217" s="967"/>
      <c r="AN217" s="967"/>
      <c r="AO217" s="967"/>
      <c r="AP217" s="967"/>
      <c r="AQ217" s="967"/>
      <c r="AR217" s="967"/>
      <c r="AS217" s="967"/>
      <c r="AT217" s="967"/>
      <c r="AU217" s="967"/>
      <c r="AV217" s="967"/>
      <c r="AW217" s="967"/>
      <c r="AX217" s="967"/>
      <c r="AY217" s="967"/>
      <c r="AZ217" s="967"/>
      <c r="BA217" s="967"/>
      <c r="BB217" s="967"/>
      <c r="BC217" s="967"/>
      <c r="BD217" s="967"/>
      <c r="BE217" s="967"/>
      <c r="BF217" s="967"/>
      <c r="BG217" s="967"/>
      <c r="BH217" s="967"/>
      <c r="BI217" s="967"/>
      <c r="BJ217" s="967"/>
      <c r="BK217" s="967"/>
      <c r="BL217" s="967"/>
      <c r="BM217" s="967"/>
      <c r="BN217" s="967"/>
      <c r="BO217" s="967"/>
      <c r="BP217" s="967"/>
    </row>
    <row r="218" spans="3:68" ht="14.25">
      <c r="C218" s="967"/>
      <c r="D218" s="967"/>
      <c r="E218" s="967"/>
      <c r="F218" s="967"/>
      <c r="G218" s="967"/>
      <c r="H218" s="967"/>
      <c r="I218" s="967"/>
      <c r="J218" s="967"/>
      <c r="K218" s="967"/>
      <c r="L218" s="967"/>
      <c r="M218" s="967"/>
      <c r="N218" s="967"/>
      <c r="O218" s="967"/>
      <c r="P218" s="967"/>
      <c r="Q218" s="967"/>
      <c r="R218" s="967"/>
      <c r="S218" s="967"/>
      <c r="T218" s="967"/>
      <c r="U218" s="967"/>
      <c r="V218" s="967"/>
      <c r="W218" s="967"/>
      <c r="X218" s="967"/>
      <c r="Y218" s="967"/>
      <c r="Z218" s="967"/>
      <c r="AA218" s="967"/>
      <c r="AB218" s="967"/>
      <c r="AC218" s="967"/>
      <c r="AD218" s="967"/>
      <c r="AE218" s="967"/>
      <c r="AF218" s="967"/>
      <c r="AG218" s="967"/>
      <c r="AH218" s="967"/>
      <c r="AI218" s="967"/>
      <c r="AJ218" s="967"/>
      <c r="AK218" s="967"/>
      <c r="AL218" s="967"/>
      <c r="AM218" s="967"/>
      <c r="AN218" s="967"/>
      <c r="AO218" s="967"/>
      <c r="AP218" s="967"/>
      <c r="AQ218" s="967"/>
      <c r="AR218" s="967"/>
      <c r="AS218" s="967"/>
      <c r="AT218" s="967"/>
      <c r="AU218" s="967"/>
      <c r="AV218" s="967"/>
      <c r="AW218" s="967"/>
      <c r="AX218" s="967"/>
      <c r="AY218" s="967"/>
      <c r="AZ218" s="967"/>
      <c r="BA218" s="967"/>
      <c r="BB218" s="967"/>
      <c r="BC218" s="967"/>
      <c r="BD218" s="967"/>
      <c r="BE218" s="967"/>
      <c r="BF218" s="967"/>
      <c r="BG218" s="967"/>
      <c r="BH218" s="967"/>
      <c r="BI218" s="967"/>
      <c r="BJ218" s="967"/>
      <c r="BK218" s="967"/>
      <c r="BL218" s="967"/>
      <c r="BM218" s="967"/>
      <c r="BN218" s="967"/>
      <c r="BO218" s="967"/>
      <c r="BP218" s="967"/>
    </row>
    <row r="219" spans="3:68" ht="14.25">
      <c r="C219" s="967"/>
      <c r="D219" s="967"/>
      <c r="E219" s="967"/>
      <c r="F219" s="967"/>
      <c r="G219" s="967"/>
      <c r="H219" s="967"/>
      <c r="I219" s="967"/>
      <c r="J219" s="967"/>
      <c r="K219" s="967"/>
      <c r="L219" s="967"/>
      <c r="M219" s="967"/>
      <c r="N219" s="967"/>
      <c r="O219" s="967"/>
      <c r="P219" s="967"/>
      <c r="Q219" s="967"/>
      <c r="R219" s="967"/>
      <c r="S219" s="967"/>
      <c r="T219" s="967"/>
      <c r="U219" s="967"/>
      <c r="V219" s="967"/>
      <c r="W219" s="967"/>
      <c r="X219" s="967"/>
      <c r="Y219" s="967"/>
      <c r="Z219" s="967"/>
      <c r="AA219" s="967"/>
      <c r="AB219" s="967"/>
      <c r="AC219" s="967"/>
      <c r="AD219" s="967"/>
      <c r="AE219" s="967"/>
      <c r="AF219" s="967"/>
      <c r="AG219" s="967"/>
      <c r="AH219" s="967"/>
      <c r="AI219" s="967"/>
      <c r="AJ219" s="967"/>
      <c r="AK219" s="967"/>
      <c r="AL219" s="967"/>
      <c r="AM219" s="967"/>
      <c r="AN219" s="967"/>
      <c r="AO219" s="967"/>
      <c r="AP219" s="967"/>
      <c r="AQ219" s="967"/>
      <c r="AR219" s="967"/>
      <c r="AS219" s="967"/>
      <c r="AT219" s="967"/>
      <c r="AU219" s="967"/>
      <c r="AV219" s="967"/>
      <c r="AW219" s="967"/>
      <c r="AX219" s="967"/>
      <c r="AY219" s="967"/>
      <c r="AZ219" s="967"/>
      <c r="BA219" s="967"/>
      <c r="BB219" s="967"/>
      <c r="BC219" s="967"/>
      <c r="BD219" s="967"/>
      <c r="BE219" s="967"/>
      <c r="BF219" s="967"/>
      <c r="BG219" s="967"/>
      <c r="BH219" s="967"/>
      <c r="BI219" s="967"/>
      <c r="BJ219" s="967"/>
      <c r="BK219" s="967"/>
      <c r="BL219" s="967"/>
      <c r="BM219" s="967"/>
      <c r="BN219" s="967"/>
      <c r="BO219" s="967"/>
      <c r="BP219" s="967"/>
    </row>
    <row r="220" spans="3:68" ht="14.25">
      <c r="C220" s="967"/>
      <c r="D220" s="967"/>
      <c r="E220" s="967"/>
      <c r="F220" s="967"/>
      <c r="G220" s="967"/>
      <c r="H220" s="967"/>
      <c r="I220" s="967"/>
      <c r="J220" s="967"/>
      <c r="K220" s="967"/>
      <c r="L220" s="967"/>
      <c r="M220" s="967"/>
      <c r="N220" s="967"/>
      <c r="O220" s="967"/>
      <c r="P220" s="967"/>
      <c r="Q220" s="967"/>
      <c r="R220" s="967"/>
      <c r="S220" s="967"/>
      <c r="T220" s="967"/>
      <c r="U220" s="967"/>
      <c r="V220" s="967"/>
      <c r="W220" s="967"/>
      <c r="X220" s="967"/>
      <c r="Y220" s="967"/>
      <c r="Z220" s="967"/>
      <c r="AA220" s="967"/>
      <c r="AB220" s="967"/>
      <c r="AC220" s="967"/>
      <c r="AD220" s="967"/>
      <c r="AE220" s="967"/>
      <c r="AF220" s="967"/>
      <c r="AG220" s="967"/>
      <c r="AH220" s="967"/>
      <c r="AI220" s="967"/>
      <c r="AJ220" s="967"/>
      <c r="AK220" s="967"/>
      <c r="AL220" s="967"/>
      <c r="AM220" s="967"/>
      <c r="AN220" s="967"/>
      <c r="AO220" s="967"/>
      <c r="AP220" s="967"/>
      <c r="AQ220" s="967"/>
      <c r="AR220" s="967"/>
      <c r="AS220" s="967"/>
      <c r="AT220" s="967"/>
      <c r="AU220" s="967"/>
      <c r="AV220" s="967"/>
      <c r="AW220" s="967"/>
      <c r="AX220" s="967"/>
      <c r="AY220" s="967"/>
      <c r="AZ220" s="967"/>
      <c r="BA220" s="967"/>
      <c r="BB220" s="967"/>
      <c r="BC220" s="967"/>
      <c r="BD220" s="967"/>
      <c r="BE220" s="967"/>
      <c r="BF220" s="967"/>
      <c r="BG220" s="967"/>
      <c r="BH220" s="967"/>
      <c r="BI220" s="967"/>
      <c r="BJ220" s="967"/>
      <c r="BK220" s="967"/>
      <c r="BL220" s="967"/>
      <c r="BM220" s="967"/>
      <c r="BN220" s="967"/>
      <c r="BO220" s="967"/>
      <c r="BP220" s="967"/>
    </row>
    <row r="221" spans="3:68" ht="14.25">
      <c r="C221" s="967"/>
      <c r="D221" s="967"/>
      <c r="E221" s="967"/>
      <c r="F221" s="967"/>
      <c r="G221" s="967"/>
      <c r="H221" s="967"/>
      <c r="I221" s="967"/>
      <c r="J221" s="967"/>
      <c r="K221" s="967"/>
      <c r="L221" s="967"/>
      <c r="M221" s="967"/>
      <c r="N221" s="967"/>
      <c r="O221" s="967"/>
      <c r="P221" s="967"/>
      <c r="Q221" s="967"/>
      <c r="R221" s="967"/>
      <c r="S221" s="967"/>
      <c r="T221" s="967"/>
      <c r="U221" s="967"/>
      <c r="V221" s="967"/>
      <c r="W221" s="967"/>
      <c r="X221" s="967"/>
      <c r="Y221" s="967"/>
      <c r="Z221" s="967"/>
      <c r="AA221" s="967"/>
      <c r="AB221" s="967"/>
      <c r="AC221" s="967"/>
      <c r="AD221" s="967"/>
      <c r="AE221" s="967"/>
      <c r="AF221" s="967"/>
      <c r="AG221" s="967"/>
      <c r="AH221" s="967"/>
      <c r="AI221" s="967"/>
      <c r="AJ221" s="967"/>
      <c r="AK221" s="967"/>
      <c r="AL221" s="967"/>
      <c r="AM221" s="967"/>
      <c r="AN221" s="967"/>
      <c r="AO221" s="967"/>
      <c r="AP221" s="967"/>
      <c r="AQ221" s="967"/>
      <c r="AR221" s="967"/>
      <c r="AS221" s="967"/>
      <c r="AT221" s="967"/>
      <c r="AU221" s="967"/>
      <c r="AV221" s="967"/>
      <c r="AW221" s="967"/>
      <c r="AX221" s="967"/>
      <c r="AY221" s="967"/>
      <c r="AZ221" s="967"/>
      <c r="BA221" s="967"/>
      <c r="BB221" s="967"/>
      <c r="BC221" s="967"/>
      <c r="BD221" s="967"/>
      <c r="BE221" s="967"/>
      <c r="BF221" s="967"/>
      <c r="BG221" s="967"/>
      <c r="BH221" s="967"/>
      <c r="BI221" s="967"/>
      <c r="BJ221" s="967"/>
      <c r="BK221" s="967"/>
      <c r="BL221" s="967"/>
      <c r="BM221" s="967"/>
      <c r="BN221" s="967"/>
      <c r="BO221" s="967"/>
      <c r="BP221" s="967"/>
    </row>
    <row r="222" spans="3:68" ht="14.25">
      <c r="C222" s="967"/>
      <c r="D222" s="967"/>
      <c r="E222" s="967"/>
      <c r="F222" s="967"/>
      <c r="G222" s="967"/>
      <c r="H222" s="967"/>
      <c r="I222" s="967"/>
      <c r="J222" s="967"/>
      <c r="K222" s="967"/>
      <c r="L222" s="967"/>
      <c r="M222" s="967"/>
      <c r="N222" s="967"/>
      <c r="O222" s="967"/>
      <c r="P222" s="967"/>
      <c r="Q222" s="967"/>
      <c r="R222" s="967"/>
      <c r="S222" s="967"/>
      <c r="T222" s="967"/>
      <c r="U222" s="967"/>
      <c r="V222" s="967"/>
      <c r="W222" s="967"/>
      <c r="X222" s="967"/>
      <c r="Y222" s="967"/>
      <c r="Z222" s="967"/>
      <c r="AA222" s="967"/>
      <c r="AB222" s="967"/>
      <c r="AC222" s="967"/>
      <c r="AD222" s="967"/>
      <c r="AE222" s="967"/>
      <c r="AF222" s="967"/>
      <c r="AG222" s="967"/>
      <c r="AH222" s="967"/>
      <c r="AI222" s="967"/>
      <c r="AJ222" s="967"/>
      <c r="AK222" s="967"/>
      <c r="AL222" s="967"/>
      <c r="AM222" s="967"/>
      <c r="AN222" s="967"/>
      <c r="AO222" s="967"/>
      <c r="AP222" s="967"/>
      <c r="AQ222" s="967"/>
      <c r="AR222" s="967"/>
      <c r="AS222" s="967"/>
      <c r="AT222" s="967"/>
      <c r="AU222" s="967"/>
      <c r="AV222" s="967"/>
      <c r="AW222" s="967"/>
      <c r="AX222" s="967"/>
      <c r="AY222" s="967"/>
      <c r="AZ222" s="967"/>
      <c r="BA222" s="967"/>
      <c r="BB222" s="967"/>
      <c r="BC222" s="967"/>
      <c r="BD222" s="967"/>
      <c r="BE222" s="967"/>
      <c r="BF222" s="967"/>
      <c r="BG222" s="967"/>
      <c r="BH222" s="967"/>
      <c r="BI222" s="967"/>
      <c r="BJ222" s="967"/>
      <c r="BK222" s="967"/>
      <c r="BL222" s="967"/>
      <c r="BM222" s="967"/>
      <c r="BN222" s="967"/>
      <c r="BO222" s="967"/>
      <c r="BP222" s="967"/>
    </row>
    <row r="223" spans="3:68" ht="14.25">
      <c r="C223" s="967"/>
      <c r="D223" s="967"/>
      <c r="E223" s="967"/>
      <c r="F223" s="967"/>
      <c r="G223" s="967"/>
      <c r="H223" s="967"/>
      <c r="I223" s="967"/>
      <c r="J223" s="967"/>
      <c r="K223" s="967"/>
      <c r="L223" s="967"/>
      <c r="M223" s="967"/>
      <c r="N223" s="967"/>
      <c r="O223" s="967"/>
      <c r="P223" s="967"/>
      <c r="Q223" s="967"/>
      <c r="R223" s="967"/>
      <c r="S223" s="967"/>
      <c r="T223" s="967"/>
      <c r="U223" s="967"/>
      <c r="V223" s="967"/>
      <c r="W223" s="967"/>
      <c r="X223" s="967"/>
      <c r="Y223" s="967"/>
      <c r="Z223" s="967"/>
      <c r="AA223" s="967"/>
      <c r="AB223" s="967"/>
      <c r="AC223" s="967"/>
      <c r="AD223" s="967"/>
      <c r="AE223" s="967"/>
      <c r="AF223" s="967"/>
      <c r="AG223" s="967"/>
      <c r="AH223" s="967"/>
      <c r="AI223" s="967"/>
      <c r="AJ223" s="967"/>
      <c r="AK223" s="967"/>
      <c r="AL223" s="967"/>
      <c r="AM223" s="967"/>
      <c r="AN223" s="967"/>
      <c r="AO223" s="967"/>
      <c r="AP223" s="967"/>
      <c r="AQ223" s="967"/>
      <c r="AR223" s="967"/>
      <c r="AS223" s="967"/>
      <c r="AT223" s="967"/>
      <c r="AU223" s="967"/>
      <c r="AV223" s="967"/>
      <c r="AW223" s="967"/>
      <c r="AX223" s="967"/>
      <c r="AY223" s="967"/>
      <c r="AZ223" s="967"/>
      <c r="BA223" s="967"/>
      <c r="BB223" s="967"/>
      <c r="BC223" s="967"/>
      <c r="BD223" s="967"/>
      <c r="BE223" s="967"/>
      <c r="BF223" s="967"/>
      <c r="BG223" s="967"/>
      <c r="BH223" s="967"/>
      <c r="BI223" s="967"/>
      <c r="BJ223" s="967"/>
      <c r="BK223" s="967"/>
      <c r="BL223" s="967"/>
      <c r="BM223" s="967"/>
      <c r="BN223" s="967"/>
      <c r="BO223" s="967"/>
      <c r="BP223" s="967"/>
    </row>
    <row r="224" spans="3:68" ht="14.25">
      <c r="C224" s="967"/>
      <c r="D224" s="967"/>
      <c r="E224" s="967"/>
      <c r="F224" s="967"/>
      <c r="G224" s="967"/>
      <c r="H224" s="967"/>
      <c r="I224" s="967"/>
      <c r="J224" s="967"/>
      <c r="K224" s="967"/>
      <c r="L224" s="967"/>
      <c r="M224" s="967"/>
      <c r="N224" s="967"/>
      <c r="O224" s="967"/>
      <c r="P224" s="967"/>
      <c r="Q224" s="967"/>
      <c r="R224" s="967"/>
      <c r="S224" s="967"/>
      <c r="T224" s="967"/>
      <c r="U224" s="967"/>
      <c r="V224" s="967"/>
      <c r="W224" s="967"/>
      <c r="X224" s="967"/>
      <c r="Y224" s="967"/>
      <c r="Z224" s="967"/>
      <c r="AA224" s="967"/>
      <c r="AB224" s="967"/>
      <c r="AC224" s="967"/>
      <c r="AD224" s="967"/>
      <c r="AE224" s="967"/>
      <c r="AF224" s="967"/>
      <c r="AG224" s="967"/>
      <c r="AH224" s="967"/>
      <c r="AI224" s="967"/>
      <c r="AJ224" s="967"/>
      <c r="AK224" s="967"/>
      <c r="AL224" s="967"/>
      <c r="AM224" s="967"/>
      <c r="AN224" s="967"/>
      <c r="AO224" s="967"/>
      <c r="AP224" s="967"/>
      <c r="AQ224" s="967"/>
      <c r="AR224" s="967"/>
      <c r="AS224" s="967"/>
      <c r="AT224" s="967"/>
      <c r="AU224" s="967"/>
      <c r="AV224" s="967"/>
      <c r="AW224" s="967"/>
      <c r="AX224" s="967"/>
      <c r="AY224" s="967"/>
      <c r="AZ224" s="967"/>
      <c r="BA224" s="967"/>
      <c r="BB224" s="967"/>
      <c r="BC224" s="967"/>
      <c r="BD224" s="967"/>
      <c r="BE224" s="967"/>
      <c r="BF224" s="967"/>
      <c r="BG224" s="967"/>
      <c r="BH224" s="967"/>
      <c r="BI224" s="967"/>
      <c r="BJ224" s="967"/>
      <c r="BK224" s="967"/>
      <c r="BL224" s="967"/>
      <c r="BM224" s="967"/>
      <c r="BN224" s="967"/>
      <c r="BO224" s="967"/>
      <c r="BP224" s="967"/>
    </row>
    <row r="225" spans="3:68" ht="14.25">
      <c r="C225" s="967"/>
      <c r="D225" s="967"/>
      <c r="E225" s="967"/>
      <c r="F225" s="967"/>
      <c r="G225" s="967"/>
      <c r="H225" s="967"/>
      <c r="I225" s="967"/>
      <c r="J225" s="967"/>
      <c r="K225" s="967"/>
      <c r="L225" s="967"/>
      <c r="M225" s="967"/>
      <c r="N225" s="967"/>
      <c r="O225" s="967"/>
      <c r="P225" s="967"/>
      <c r="Q225" s="967"/>
      <c r="R225" s="967"/>
      <c r="S225" s="967"/>
      <c r="T225" s="967"/>
      <c r="U225" s="967"/>
      <c r="V225" s="967"/>
      <c r="W225" s="967"/>
      <c r="X225" s="967"/>
      <c r="Y225" s="967"/>
      <c r="Z225" s="967"/>
      <c r="AA225" s="967"/>
      <c r="AB225" s="967"/>
      <c r="AC225" s="967"/>
      <c r="AD225" s="967"/>
      <c r="AE225" s="967"/>
      <c r="AF225" s="967"/>
      <c r="AG225" s="967"/>
      <c r="AH225" s="967"/>
      <c r="AI225" s="967"/>
      <c r="AJ225" s="967"/>
      <c r="AK225" s="967"/>
      <c r="AL225" s="967"/>
      <c r="AM225" s="967"/>
      <c r="AN225" s="967"/>
      <c r="AO225" s="967"/>
      <c r="AP225" s="967"/>
      <c r="AQ225" s="967"/>
      <c r="AR225" s="967"/>
      <c r="AS225" s="967"/>
      <c r="AT225" s="967"/>
      <c r="AU225" s="967"/>
      <c r="AV225" s="967"/>
      <c r="AW225" s="967"/>
      <c r="AX225" s="967"/>
      <c r="AY225" s="967"/>
      <c r="AZ225" s="967"/>
      <c r="BA225" s="967"/>
      <c r="BB225" s="967"/>
      <c r="BC225" s="967"/>
      <c r="BD225" s="967"/>
      <c r="BE225" s="967"/>
      <c r="BF225" s="967"/>
      <c r="BG225" s="967"/>
      <c r="BH225" s="967"/>
      <c r="BI225" s="967"/>
      <c r="BJ225" s="967"/>
      <c r="BK225" s="967"/>
      <c r="BL225" s="967"/>
      <c r="BM225" s="967"/>
      <c r="BN225" s="967"/>
      <c r="BO225" s="967"/>
      <c r="BP225" s="967"/>
    </row>
    <row r="226" spans="3:68" ht="14.25">
      <c r="C226" s="967"/>
      <c r="D226" s="967"/>
      <c r="E226" s="967"/>
      <c r="F226" s="967"/>
      <c r="G226" s="967"/>
      <c r="H226" s="967"/>
      <c r="I226" s="967"/>
      <c r="J226" s="967"/>
      <c r="K226" s="967"/>
      <c r="L226" s="967"/>
      <c r="M226" s="967"/>
      <c r="N226" s="967"/>
      <c r="O226" s="967"/>
      <c r="P226" s="967"/>
      <c r="Q226" s="967"/>
      <c r="R226" s="967"/>
      <c r="S226" s="967"/>
      <c r="T226" s="967"/>
      <c r="U226" s="967"/>
      <c r="V226" s="967"/>
      <c r="W226" s="967"/>
      <c r="X226" s="967"/>
      <c r="Y226" s="967"/>
      <c r="Z226" s="967"/>
      <c r="AA226" s="967"/>
      <c r="AB226" s="967"/>
      <c r="AC226" s="967"/>
      <c r="AD226" s="967"/>
      <c r="AE226" s="967"/>
      <c r="AF226" s="967"/>
      <c r="AG226" s="967"/>
      <c r="AH226" s="967"/>
      <c r="AI226" s="967"/>
      <c r="AJ226" s="967"/>
      <c r="AK226" s="967"/>
      <c r="AL226" s="967"/>
      <c r="AM226" s="967"/>
      <c r="AN226" s="967"/>
      <c r="AO226" s="967"/>
      <c r="AP226" s="967"/>
      <c r="AQ226" s="967"/>
      <c r="AR226" s="967"/>
      <c r="AS226" s="967"/>
      <c r="AT226" s="967"/>
      <c r="AU226" s="967"/>
      <c r="AV226" s="967"/>
      <c r="AW226" s="967"/>
      <c r="AX226" s="967"/>
      <c r="AY226" s="967"/>
      <c r="AZ226" s="967"/>
      <c r="BA226" s="967"/>
      <c r="BB226" s="967"/>
      <c r="BC226" s="967"/>
      <c r="BD226" s="967"/>
      <c r="BE226" s="967"/>
      <c r="BF226" s="967"/>
      <c r="BG226" s="967"/>
      <c r="BH226" s="967"/>
      <c r="BI226" s="967"/>
      <c r="BJ226" s="967"/>
      <c r="BK226" s="967"/>
      <c r="BL226" s="967"/>
      <c r="BM226" s="967"/>
      <c r="BN226" s="967"/>
      <c r="BO226" s="967"/>
      <c r="BP226" s="967"/>
    </row>
    <row r="227" spans="3:68" ht="14.25">
      <c r="C227" s="967"/>
      <c r="D227" s="967"/>
      <c r="E227" s="967"/>
      <c r="F227" s="967"/>
      <c r="G227" s="967"/>
      <c r="H227" s="967"/>
      <c r="I227" s="967"/>
      <c r="J227" s="967"/>
      <c r="K227" s="967"/>
      <c r="L227" s="967"/>
      <c r="M227" s="967"/>
      <c r="N227" s="967"/>
      <c r="O227" s="967"/>
      <c r="P227" s="967"/>
      <c r="Q227" s="967"/>
      <c r="R227" s="967"/>
      <c r="S227" s="967"/>
      <c r="T227" s="967"/>
      <c r="U227" s="967"/>
      <c r="V227" s="967"/>
      <c r="W227" s="967"/>
      <c r="X227" s="967"/>
      <c r="Y227" s="967"/>
      <c r="Z227" s="967"/>
      <c r="AA227" s="967"/>
      <c r="AB227" s="967"/>
      <c r="AC227" s="967"/>
      <c r="AD227" s="967"/>
      <c r="AE227" s="967"/>
      <c r="AF227" s="967"/>
      <c r="AG227" s="967"/>
      <c r="AH227" s="967"/>
      <c r="AI227" s="967"/>
      <c r="AJ227" s="967"/>
      <c r="AK227" s="967"/>
      <c r="AL227" s="967"/>
      <c r="AM227" s="967"/>
      <c r="AN227" s="967"/>
      <c r="AO227" s="967"/>
      <c r="AP227" s="967"/>
      <c r="AQ227" s="967"/>
      <c r="AR227" s="967"/>
      <c r="AS227" s="967"/>
      <c r="AT227" s="967"/>
      <c r="AU227" s="967"/>
      <c r="AV227" s="967"/>
      <c r="AW227" s="967"/>
      <c r="AX227" s="967"/>
      <c r="AY227" s="967"/>
      <c r="AZ227" s="967"/>
      <c r="BA227" s="967"/>
      <c r="BB227" s="967"/>
      <c r="BC227" s="967"/>
      <c r="BD227" s="967"/>
      <c r="BE227" s="967"/>
      <c r="BF227" s="967"/>
      <c r="BG227" s="967"/>
      <c r="BH227" s="967"/>
      <c r="BI227" s="967"/>
      <c r="BJ227" s="967"/>
      <c r="BK227" s="967"/>
      <c r="BL227" s="967"/>
      <c r="BM227" s="967"/>
      <c r="BN227" s="967"/>
      <c r="BO227" s="967"/>
      <c r="BP227" s="967"/>
    </row>
    <row r="228" spans="3:68" ht="14.25">
      <c r="C228" s="967"/>
      <c r="D228" s="967"/>
      <c r="E228" s="967"/>
      <c r="F228" s="967"/>
      <c r="G228" s="967"/>
      <c r="H228" s="967"/>
      <c r="I228" s="967"/>
      <c r="J228" s="967"/>
      <c r="K228" s="967"/>
      <c r="L228" s="967"/>
      <c r="M228" s="967"/>
      <c r="N228" s="967"/>
      <c r="O228" s="967"/>
      <c r="P228" s="967"/>
      <c r="Q228" s="967"/>
      <c r="R228" s="967"/>
      <c r="S228" s="967"/>
      <c r="T228" s="967"/>
      <c r="U228" s="967"/>
      <c r="V228" s="967"/>
      <c r="W228" s="967"/>
      <c r="X228" s="967"/>
      <c r="Y228" s="967"/>
      <c r="Z228" s="967"/>
      <c r="AA228" s="967"/>
      <c r="AB228" s="967"/>
      <c r="AC228" s="967"/>
      <c r="AD228" s="967"/>
      <c r="AE228" s="967"/>
      <c r="AF228" s="967"/>
      <c r="AG228" s="967"/>
      <c r="AH228" s="967"/>
      <c r="AI228" s="967"/>
      <c r="AJ228" s="967"/>
      <c r="AK228" s="967"/>
      <c r="AL228" s="967"/>
      <c r="AM228" s="967"/>
      <c r="AN228" s="967"/>
      <c r="AO228" s="967"/>
      <c r="AP228" s="967"/>
      <c r="AQ228" s="967"/>
      <c r="AR228" s="967"/>
      <c r="AS228" s="967"/>
      <c r="AT228" s="967"/>
      <c r="AU228" s="967"/>
      <c r="AV228" s="967"/>
      <c r="AW228" s="967"/>
      <c r="AX228" s="967"/>
      <c r="AY228" s="967"/>
      <c r="AZ228" s="967"/>
      <c r="BA228" s="967"/>
      <c r="BB228" s="967"/>
      <c r="BC228" s="967"/>
      <c r="BD228" s="967"/>
      <c r="BE228" s="967"/>
      <c r="BF228" s="967"/>
      <c r="BG228" s="967"/>
      <c r="BH228" s="967"/>
      <c r="BI228" s="967"/>
      <c r="BJ228" s="967"/>
      <c r="BK228" s="967"/>
      <c r="BL228" s="967"/>
      <c r="BM228" s="967"/>
      <c r="BN228" s="967"/>
      <c r="BO228" s="967"/>
      <c r="BP228" s="967"/>
    </row>
    <row r="229" spans="3:68" ht="14.25">
      <c r="C229" s="967"/>
      <c r="D229" s="967"/>
      <c r="E229" s="967"/>
      <c r="F229" s="967"/>
      <c r="G229" s="967"/>
      <c r="H229" s="967"/>
      <c r="I229" s="967"/>
      <c r="J229" s="967"/>
      <c r="K229" s="967"/>
      <c r="L229" s="967"/>
      <c r="M229" s="967"/>
      <c r="N229" s="967"/>
      <c r="O229" s="967"/>
      <c r="P229" s="967"/>
      <c r="Q229" s="967"/>
      <c r="R229" s="967"/>
      <c r="S229" s="967"/>
      <c r="T229" s="967"/>
      <c r="U229" s="967"/>
      <c r="V229" s="967"/>
      <c r="W229" s="967"/>
      <c r="X229" s="967"/>
      <c r="Y229" s="967"/>
      <c r="Z229" s="967"/>
      <c r="AA229" s="967"/>
      <c r="AB229" s="967"/>
      <c r="AC229" s="967"/>
      <c r="AD229" s="967"/>
      <c r="AE229" s="967"/>
      <c r="AF229" s="967"/>
      <c r="AG229" s="967"/>
      <c r="AH229" s="967"/>
      <c r="AI229" s="967"/>
      <c r="AJ229" s="967"/>
      <c r="AK229" s="967"/>
      <c r="AL229" s="967"/>
      <c r="AM229" s="967"/>
      <c r="AN229" s="967"/>
      <c r="AO229" s="967"/>
      <c r="AP229" s="967"/>
      <c r="AQ229" s="967"/>
      <c r="AR229" s="967"/>
      <c r="AS229" s="967"/>
      <c r="AT229" s="967"/>
      <c r="AU229" s="967"/>
      <c r="AV229" s="967"/>
      <c r="AW229" s="967"/>
      <c r="AX229" s="967"/>
      <c r="AY229" s="967"/>
      <c r="AZ229" s="967"/>
      <c r="BA229" s="967"/>
      <c r="BB229" s="967"/>
      <c r="BC229" s="967"/>
      <c r="BD229" s="967"/>
      <c r="BE229" s="967"/>
      <c r="BF229" s="967"/>
      <c r="BG229" s="967"/>
      <c r="BH229" s="967"/>
      <c r="BI229" s="967"/>
      <c r="BJ229" s="967"/>
      <c r="BK229" s="967"/>
      <c r="BL229" s="967"/>
      <c r="BM229" s="967"/>
      <c r="BN229" s="967"/>
      <c r="BO229" s="967"/>
      <c r="BP229" s="967"/>
    </row>
    <row r="230" spans="3:68" ht="14.25">
      <c r="C230" s="967"/>
      <c r="D230" s="967"/>
      <c r="E230" s="967"/>
      <c r="F230" s="967"/>
      <c r="G230" s="967"/>
      <c r="H230" s="967"/>
      <c r="I230" s="967"/>
      <c r="J230" s="967"/>
      <c r="K230" s="967"/>
      <c r="L230" s="967"/>
      <c r="M230" s="967"/>
      <c r="N230" s="967"/>
      <c r="O230" s="967"/>
      <c r="P230" s="967"/>
      <c r="Q230" s="967"/>
      <c r="R230" s="967"/>
      <c r="S230" s="967"/>
      <c r="T230" s="967"/>
      <c r="U230" s="967"/>
      <c r="V230" s="967"/>
      <c r="W230" s="967"/>
      <c r="X230" s="967"/>
      <c r="Y230" s="967"/>
      <c r="Z230" s="967"/>
      <c r="AA230" s="967"/>
      <c r="AB230" s="967"/>
      <c r="AC230" s="967"/>
      <c r="AD230" s="967"/>
      <c r="AE230" s="967"/>
      <c r="AF230" s="967"/>
      <c r="AG230" s="967"/>
      <c r="AH230" s="967"/>
      <c r="AI230" s="967"/>
      <c r="AJ230" s="967"/>
      <c r="AK230" s="967"/>
      <c r="AL230" s="967"/>
      <c r="AM230" s="967"/>
      <c r="AN230" s="967"/>
      <c r="AO230" s="967"/>
      <c r="AP230" s="967"/>
      <c r="AQ230" s="967"/>
      <c r="AR230" s="967"/>
      <c r="AS230" s="967"/>
      <c r="AT230" s="967"/>
      <c r="AU230" s="967"/>
      <c r="AV230" s="967"/>
      <c r="AW230" s="967"/>
      <c r="AX230" s="967"/>
      <c r="AY230" s="967"/>
      <c r="AZ230" s="967"/>
      <c r="BA230" s="967"/>
      <c r="BB230" s="967"/>
      <c r="BC230" s="967"/>
      <c r="BD230" s="967"/>
      <c r="BE230" s="967"/>
      <c r="BF230" s="967"/>
      <c r="BG230" s="967"/>
      <c r="BH230" s="967"/>
      <c r="BI230" s="967"/>
      <c r="BJ230" s="967"/>
      <c r="BK230" s="967"/>
      <c r="BL230" s="967"/>
      <c r="BM230" s="967"/>
      <c r="BN230" s="967"/>
      <c r="BO230" s="967"/>
      <c r="BP230" s="967"/>
    </row>
    <row r="231" spans="3:68" ht="14.25">
      <c r="C231" s="967"/>
      <c r="D231" s="967"/>
      <c r="E231" s="967"/>
      <c r="F231" s="967"/>
      <c r="G231" s="967"/>
      <c r="H231" s="967"/>
      <c r="I231" s="967"/>
      <c r="J231" s="967"/>
      <c r="K231" s="967"/>
      <c r="L231" s="967"/>
      <c r="M231" s="967"/>
      <c r="N231" s="967"/>
      <c r="O231" s="967"/>
      <c r="P231" s="967"/>
      <c r="Q231" s="967"/>
      <c r="R231" s="967"/>
      <c r="S231" s="967"/>
      <c r="T231" s="967"/>
      <c r="U231" s="967"/>
      <c r="V231" s="967"/>
      <c r="W231" s="967"/>
      <c r="X231" s="967"/>
      <c r="Y231" s="967"/>
      <c r="Z231" s="967"/>
      <c r="AA231" s="967"/>
      <c r="AB231" s="967"/>
      <c r="AC231" s="967"/>
      <c r="AD231" s="967"/>
      <c r="AE231" s="967"/>
      <c r="AF231" s="967"/>
      <c r="AG231" s="967"/>
      <c r="AH231" s="967"/>
      <c r="AI231" s="967"/>
      <c r="AJ231" s="967"/>
      <c r="AK231" s="967"/>
      <c r="AL231" s="967"/>
      <c r="AM231" s="967"/>
      <c r="AN231" s="967"/>
      <c r="AO231" s="967"/>
      <c r="AP231" s="967"/>
      <c r="AQ231" s="967"/>
      <c r="AR231" s="967"/>
      <c r="AS231" s="967"/>
      <c r="AT231" s="967"/>
      <c r="AU231" s="967"/>
      <c r="AV231" s="967"/>
      <c r="AW231" s="967"/>
      <c r="AX231" s="967"/>
      <c r="AY231" s="967"/>
      <c r="AZ231" s="967"/>
      <c r="BA231" s="967"/>
      <c r="BB231" s="967"/>
      <c r="BC231" s="967"/>
      <c r="BD231" s="967"/>
      <c r="BE231" s="967"/>
      <c r="BF231" s="967"/>
      <c r="BG231" s="967"/>
      <c r="BH231" s="967"/>
      <c r="BI231" s="967"/>
      <c r="BJ231" s="967"/>
      <c r="BK231" s="967"/>
      <c r="BL231" s="967"/>
      <c r="BM231" s="967"/>
      <c r="BN231" s="967"/>
      <c r="BO231" s="967"/>
      <c r="BP231" s="967"/>
    </row>
    <row r="232" spans="3:68" ht="14.25">
      <c r="C232" s="967"/>
      <c r="D232" s="967"/>
      <c r="E232" s="967"/>
      <c r="F232" s="967"/>
      <c r="G232" s="967"/>
      <c r="H232" s="967"/>
      <c r="I232" s="967"/>
      <c r="J232" s="967"/>
      <c r="K232" s="967"/>
      <c r="L232" s="967"/>
      <c r="M232" s="967"/>
      <c r="N232" s="967"/>
      <c r="O232" s="967"/>
      <c r="P232" s="967"/>
      <c r="Q232" s="967"/>
      <c r="R232" s="967"/>
      <c r="S232" s="967"/>
      <c r="T232" s="967"/>
      <c r="U232" s="967"/>
      <c r="V232" s="967"/>
      <c r="W232" s="967"/>
      <c r="X232" s="967"/>
      <c r="Y232" s="967"/>
      <c r="Z232" s="967"/>
      <c r="AA232" s="967"/>
      <c r="AB232" s="967"/>
      <c r="AC232" s="967"/>
      <c r="AD232" s="967"/>
      <c r="AE232" s="967"/>
      <c r="AF232" s="967"/>
      <c r="AG232" s="967"/>
      <c r="AH232" s="967"/>
      <c r="AI232" s="967"/>
      <c r="AJ232" s="967"/>
      <c r="AK232" s="967"/>
      <c r="AL232" s="967"/>
      <c r="AM232" s="967"/>
      <c r="AN232" s="967"/>
      <c r="AO232" s="967"/>
      <c r="AP232" s="967"/>
      <c r="AQ232" s="967"/>
      <c r="AR232" s="967"/>
      <c r="AS232" s="967"/>
      <c r="AT232" s="967"/>
      <c r="AU232" s="967"/>
      <c r="AV232" s="967"/>
      <c r="AW232" s="967"/>
      <c r="AX232" s="967"/>
      <c r="AY232" s="967"/>
      <c r="AZ232" s="967"/>
      <c r="BA232" s="967"/>
      <c r="BB232" s="967"/>
      <c r="BC232" s="967"/>
      <c r="BD232" s="967"/>
      <c r="BE232" s="967"/>
      <c r="BF232" s="967"/>
      <c r="BG232" s="967"/>
      <c r="BH232" s="967"/>
      <c r="BI232" s="967"/>
      <c r="BJ232" s="967"/>
      <c r="BK232" s="967"/>
      <c r="BL232" s="967"/>
      <c r="BM232" s="967"/>
      <c r="BN232" s="967"/>
      <c r="BO232" s="967"/>
      <c r="BP232" s="967"/>
    </row>
    <row r="233" spans="3:68" ht="14.25">
      <c r="C233" s="967"/>
      <c r="D233" s="967"/>
      <c r="E233" s="967"/>
      <c r="F233" s="967"/>
      <c r="G233" s="967"/>
      <c r="H233" s="967"/>
      <c r="I233" s="967"/>
      <c r="J233" s="967"/>
      <c r="K233" s="967"/>
      <c r="L233" s="967"/>
      <c r="M233" s="967"/>
      <c r="N233" s="967"/>
      <c r="O233" s="967"/>
      <c r="P233" s="967"/>
      <c r="Q233" s="967"/>
      <c r="R233" s="967"/>
      <c r="S233" s="967"/>
      <c r="T233" s="967"/>
      <c r="U233" s="967"/>
      <c r="V233" s="967"/>
      <c r="W233" s="967"/>
      <c r="X233" s="967"/>
      <c r="Y233" s="967"/>
      <c r="Z233" s="967"/>
      <c r="AA233" s="967"/>
      <c r="AB233" s="967"/>
      <c r="AC233" s="967"/>
      <c r="AD233" s="967"/>
      <c r="AE233" s="967"/>
      <c r="AF233" s="967"/>
      <c r="AG233" s="967"/>
      <c r="AH233" s="967"/>
      <c r="AI233" s="967"/>
      <c r="AJ233" s="967"/>
      <c r="AK233" s="967"/>
      <c r="AL233" s="967"/>
      <c r="AM233" s="967"/>
      <c r="AN233" s="967"/>
      <c r="AO233" s="967"/>
      <c r="AP233" s="967"/>
      <c r="AQ233" s="967"/>
      <c r="AR233" s="967"/>
      <c r="AS233" s="967"/>
      <c r="AT233" s="967"/>
      <c r="AU233" s="967"/>
      <c r="AV233" s="967"/>
      <c r="AW233" s="967"/>
      <c r="AX233" s="967"/>
      <c r="AY233" s="967"/>
      <c r="AZ233" s="967"/>
      <c r="BA233" s="967"/>
      <c r="BB233" s="967"/>
      <c r="BC233" s="967"/>
      <c r="BD233" s="967"/>
      <c r="BE233" s="967"/>
      <c r="BF233" s="967"/>
      <c r="BG233" s="967"/>
      <c r="BH233" s="967"/>
      <c r="BI233" s="967"/>
      <c r="BJ233" s="967"/>
      <c r="BK233" s="967"/>
      <c r="BL233" s="967"/>
      <c r="BM233" s="967"/>
      <c r="BN233" s="967"/>
      <c r="BO233" s="967"/>
      <c r="BP233" s="967"/>
    </row>
    <row r="234" spans="3:68" ht="14.25">
      <c r="C234" s="967"/>
      <c r="D234" s="967"/>
      <c r="E234" s="967"/>
      <c r="F234" s="967"/>
      <c r="G234" s="967"/>
      <c r="H234" s="967"/>
      <c r="I234" s="967"/>
      <c r="J234" s="967"/>
      <c r="K234" s="967"/>
      <c r="L234" s="967"/>
      <c r="M234" s="967"/>
      <c r="N234" s="967"/>
      <c r="O234" s="967"/>
      <c r="P234" s="967"/>
      <c r="Q234" s="967"/>
      <c r="R234" s="967"/>
      <c r="S234" s="967"/>
      <c r="T234" s="967"/>
      <c r="U234" s="967"/>
      <c r="V234" s="967"/>
      <c r="W234" s="967"/>
      <c r="X234" s="967"/>
      <c r="Y234" s="967"/>
      <c r="Z234" s="967"/>
      <c r="AA234" s="967"/>
      <c r="AB234" s="967"/>
      <c r="AC234" s="967"/>
      <c r="AD234" s="967"/>
      <c r="AE234" s="967"/>
      <c r="AF234" s="967"/>
      <c r="AG234" s="967"/>
      <c r="AH234" s="967"/>
      <c r="AI234" s="967"/>
      <c r="AJ234" s="967"/>
      <c r="AK234" s="967"/>
      <c r="AL234" s="967"/>
      <c r="AM234" s="967"/>
      <c r="AN234" s="967"/>
      <c r="AO234" s="967"/>
      <c r="AP234" s="967"/>
      <c r="AQ234" s="967"/>
      <c r="AR234" s="967"/>
      <c r="AS234" s="967"/>
      <c r="AT234" s="967"/>
      <c r="AU234" s="967"/>
      <c r="AV234" s="967"/>
      <c r="AW234" s="967"/>
      <c r="AX234" s="967"/>
      <c r="AY234" s="967"/>
      <c r="AZ234" s="967"/>
      <c r="BA234" s="967"/>
      <c r="BB234" s="967"/>
      <c r="BC234" s="967"/>
      <c r="BD234" s="967"/>
      <c r="BE234" s="967"/>
      <c r="BF234" s="967"/>
      <c r="BG234" s="967"/>
      <c r="BH234" s="967"/>
      <c r="BI234" s="967"/>
      <c r="BJ234" s="967"/>
      <c r="BK234" s="967"/>
      <c r="BL234" s="967"/>
      <c r="BM234" s="967"/>
      <c r="BN234" s="967"/>
      <c r="BO234" s="967"/>
      <c r="BP234" s="967"/>
    </row>
    <row r="235" spans="3:68" ht="14.25">
      <c r="C235" s="967"/>
      <c r="D235" s="967"/>
      <c r="E235" s="967"/>
      <c r="F235" s="967"/>
      <c r="G235" s="967"/>
      <c r="H235" s="967"/>
      <c r="I235" s="967"/>
      <c r="J235" s="967"/>
      <c r="K235" s="967"/>
      <c r="L235" s="967"/>
      <c r="M235" s="967"/>
      <c r="N235" s="967"/>
      <c r="O235" s="967"/>
      <c r="P235" s="967"/>
      <c r="Q235" s="967"/>
      <c r="R235" s="967"/>
      <c r="S235" s="967"/>
      <c r="T235" s="967"/>
      <c r="U235" s="967"/>
      <c r="V235" s="967"/>
      <c r="W235" s="967"/>
      <c r="X235" s="967"/>
      <c r="Y235" s="967"/>
      <c r="Z235" s="967"/>
      <c r="AA235" s="967"/>
      <c r="AB235" s="967"/>
      <c r="AC235" s="967"/>
      <c r="AD235" s="967"/>
      <c r="AE235" s="967"/>
      <c r="AF235" s="967"/>
      <c r="AG235" s="967"/>
      <c r="AH235" s="967"/>
      <c r="AI235" s="967"/>
      <c r="AJ235" s="967"/>
      <c r="AK235" s="967"/>
      <c r="AL235" s="967"/>
      <c r="AM235" s="967"/>
      <c r="AN235" s="967"/>
      <c r="AO235" s="967"/>
      <c r="AP235" s="967"/>
      <c r="AQ235" s="967"/>
      <c r="AR235" s="967"/>
      <c r="AS235" s="967"/>
      <c r="AT235" s="967"/>
      <c r="AU235" s="967"/>
      <c r="AV235" s="967"/>
      <c r="AW235" s="967"/>
      <c r="AX235" s="967"/>
      <c r="AY235" s="967"/>
      <c r="AZ235" s="967"/>
      <c r="BA235" s="967"/>
      <c r="BB235" s="967"/>
      <c r="BC235" s="967"/>
      <c r="BD235" s="967"/>
      <c r="BE235" s="967"/>
      <c r="BF235" s="967"/>
      <c r="BG235" s="967"/>
      <c r="BH235" s="967"/>
      <c r="BI235" s="967"/>
      <c r="BJ235" s="967"/>
      <c r="BK235" s="967"/>
      <c r="BL235" s="967"/>
      <c r="BM235" s="967"/>
      <c r="BN235" s="967"/>
      <c r="BO235" s="967"/>
      <c r="BP235" s="967"/>
    </row>
    <row r="236" spans="3:68" ht="14.25">
      <c r="C236" s="967"/>
      <c r="D236" s="967"/>
      <c r="E236" s="967"/>
      <c r="F236" s="967"/>
      <c r="G236" s="967"/>
      <c r="H236" s="967"/>
      <c r="I236" s="967"/>
      <c r="J236" s="967"/>
      <c r="K236" s="967"/>
      <c r="L236" s="967"/>
      <c r="M236" s="967"/>
      <c r="N236" s="967"/>
      <c r="O236" s="967"/>
      <c r="P236" s="967"/>
      <c r="Q236" s="967"/>
      <c r="R236" s="967"/>
      <c r="S236" s="967"/>
      <c r="T236" s="967"/>
      <c r="U236" s="967"/>
      <c r="V236" s="967"/>
      <c r="W236" s="967"/>
      <c r="X236" s="967"/>
      <c r="Y236" s="967"/>
      <c r="Z236" s="967"/>
      <c r="AA236" s="967"/>
      <c r="AB236" s="967"/>
      <c r="AC236" s="967"/>
      <c r="AD236" s="967"/>
      <c r="AE236" s="967"/>
      <c r="AF236" s="967"/>
      <c r="AG236" s="967"/>
      <c r="AH236" s="967"/>
      <c r="AI236" s="967"/>
      <c r="AJ236" s="967"/>
      <c r="AK236" s="967"/>
      <c r="AL236" s="967"/>
      <c r="AM236" s="967"/>
      <c r="AN236" s="967"/>
      <c r="AO236" s="967"/>
      <c r="AP236" s="967"/>
      <c r="AQ236" s="967"/>
      <c r="AR236" s="967"/>
      <c r="AS236" s="967"/>
      <c r="AT236" s="967"/>
      <c r="AU236" s="967"/>
      <c r="AV236" s="967"/>
      <c r="AW236" s="967"/>
      <c r="AX236" s="967"/>
      <c r="AY236" s="967"/>
      <c r="AZ236" s="967"/>
      <c r="BA236" s="967"/>
      <c r="BB236" s="967"/>
      <c r="BC236" s="967"/>
      <c r="BD236" s="967"/>
      <c r="BE236" s="967"/>
      <c r="BF236" s="967"/>
      <c r="BG236" s="967"/>
      <c r="BH236" s="967"/>
      <c r="BI236" s="967"/>
      <c r="BJ236" s="967"/>
      <c r="BK236" s="967"/>
      <c r="BL236" s="967"/>
      <c r="BM236" s="967"/>
      <c r="BN236" s="967"/>
      <c r="BO236" s="967"/>
      <c r="BP236" s="967"/>
    </row>
    <row r="237" spans="3:68" ht="14.25">
      <c r="C237" s="967"/>
      <c r="D237" s="967"/>
      <c r="E237" s="967"/>
      <c r="F237" s="967"/>
      <c r="G237" s="967"/>
      <c r="H237" s="967"/>
      <c r="I237" s="967"/>
      <c r="J237" s="967"/>
      <c r="K237" s="967"/>
      <c r="L237" s="967"/>
      <c r="M237" s="967"/>
      <c r="N237" s="967"/>
      <c r="O237" s="967"/>
      <c r="P237" s="967"/>
      <c r="Q237" s="967"/>
      <c r="R237" s="967"/>
      <c r="S237" s="967"/>
      <c r="T237" s="967"/>
      <c r="U237" s="967"/>
      <c r="V237" s="967"/>
      <c r="W237" s="967"/>
      <c r="X237" s="967"/>
      <c r="Y237" s="967"/>
      <c r="Z237" s="967"/>
      <c r="AA237" s="967"/>
      <c r="AB237" s="967"/>
      <c r="AC237" s="967"/>
      <c r="AD237" s="967"/>
      <c r="AE237" s="967"/>
      <c r="AF237" s="967"/>
      <c r="AG237" s="967"/>
      <c r="AH237" s="967"/>
      <c r="AI237" s="967"/>
      <c r="AJ237" s="967"/>
      <c r="AK237" s="967"/>
      <c r="AL237" s="967"/>
      <c r="AM237" s="967"/>
      <c r="AN237" s="967"/>
      <c r="AO237" s="967"/>
      <c r="AP237" s="967"/>
      <c r="AQ237" s="967"/>
      <c r="AR237" s="967"/>
      <c r="AS237" s="967"/>
      <c r="AT237" s="967"/>
      <c r="AU237" s="967"/>
      <c r="AV237" s="967"/>
      <c r="AW237" s="967"/>
      <c r="AX237" s="967"/>
      <c r="AY237" s="967"/>
      <c r="AZ237" s="967"/>
      <c r="BA237" s="967"/>
      <c r="BB237" s="967"/>
      <c r="BC237" s="967"/>
      <c r="BD237" s="967"/>
      <c r="BE237" s="967"/>
      <c r="BF237" s="967"/>
      <c r="BG237" s="967"/>
      <c r="BH237" s="967"/>
      <c r="BI237" s="967"/>
      <c r="BJ237" s="967"/>
      <c r="BK237" s="967"/>
      <c r="BL237" s="967"/>
      <c r="BM237" s="967"/>
      <c r="BN237" s="967"/>
      <c r="BO237" s="967"/>
      <c r="BP237" s="967"/>
    </row>
    <row r="238" spans="3:68" ht="14.25">
      <c r="C238" s="967"/>
      <c r="D238" s="967"/>
      <c r="E238" s="967"/>
      <c r="F238" s="967"/>
      <c r="G238" s="967"/>
      <c r="H238" s="967"/>
      <c r="I238" s="967"/>
      <c r="J238" s="967"/>
      <c r="K238" s="967"/>
      <c r="L238" s="967"/>
      <c r="M238" s="967"/>
      <c r="N238" s="967"/>
      <c r="O238" s="967"/>
      <c r="P238" s="967"/>
      <c r="Q238" s="967"/>
      <c r="R238" s="967"/>
      <c r="S238" s="967"/>
      <c r="T238" s="967"/>
      <c r="U238" s="967"/>
      <c r="V238" s="967"/>
      <c r="W238" s="967"/>
      <c r="X238" s="967"/>
      <c r="Y238" s="967"/>
      <c r="Z238" s="967"/>
      <c r="AA238" s="967"/>
      <c r="AB238" s="967"/>
      <c r="AC238" s="967"/>
      <c r="AD238" s="967"/>
      <c r="AE238" s="967"/>
      <c r="AF238" s="967"/>
      <c r="AG238" s="967"/>
      <c r="AH238" s="967"/>
      <c r="AI238" s="967"/>
      <c r="AJ238" s="967"/>
      <c r="AK238" s="967"/>
      <c r="AL238" s="967"/>
      <c r="AM238" s="967"/>
      <c r="AN238" s="967"/>
      <c r="AO238" s="967"/>
      <c r="AP238" s="967"/>
      <c r="AQ238" s="967"/>
      <c r="AR238" s="967"/>
      <c r="AS238" s="967"/>
      <c r="AT238" s="967"/>
      <c r="AU238" s="967"/>
      <c r="AV238" s="967"/>
      <c r="AW238" s="967"/>
      <c r="AX238" s="967"/>
      <c r="AY238" s="967"/>
      <c r="AZ238" s="967"/>
      <c r="BA238" s="967"/>
      <c r="BB238" s="967"/>
      <c r="BC238" s="967"/>
      <c r="BD238" s="967"/>
      <c r="BE238" s="967"/>
      <c r="BF238" s="967"/>
      <c r="BG238" s="967"/>
      <c r="BH238" s="967"/>
      <c r="BI238" s="967"/>
      <c r="BJ238" s="967"/>
      <c r="BK238" s="967"/>
      <c r="BL238" s="967"/>
      <c r="BM238" s="967"/>
      <c r="BN238" s="967"/>
      <c r="BO238" s="967"/>
      <c r="BP238" s="967"/>
    </row>
    <row r="239" spans="3:68" ht="14.25">
      <c r="C239" s="967"/>
      <c r="D239" s="967"/>
      <c r="E239" s="967"/>
      <c r="F239" s="967"/>
      <c r="G239" s="967"/>
      <c r="H239" s="967"/>
      <c r="I239" s="967"/>
      <c r="J239" s="967"/>
      <c r="K239" s="967"/>
      <c r="L239" s="967"/>
      <c r="M239" s="967"/>
      <c r="N239" s="967"/>
      <c r="O239" s="967"/>
      <c r="P239" s="967"/>
      <c r="Q239" s="967"/>
      <c r="R239" s="967"/>
      <c r="S239" s="967"/>
      <c r="T239" s="967"/>
      <c r="U239" s="967"/>
      <c r="V239" s="967"/>
      <c r="W239" s="967"/>
      <c r="X239" s="967"/>
      <c r="Y239" s="967"/>
      <c r="Z239" s="967"/>
      <c r="AA239" s="967"/>
      <c r="AB239" s="967"/>
      <c r="AC239" s="967"/>
      <c r="AD239" s="967"/>
      <c r="AE239" s="967"/>
      <c r="AF239" s="967"/>
      <c r="AG239" s="967"/>
      <c r="AH239" s="967"/>
      <c r="AI239" s="967"/>
      <c r="AJ239" s="967"/>
      <c r="AK239" s="967"/>
      <c r="AL239" s="967"/>
      <c r="AM239" s="967"/>
      <c r="AN239" s="967"/>
      <c r="AO239" s="967"/>
      <c r="AP239" s="967"/>
      <c r="AQ239" s="967"/>
      <c r="AR239" s="967"/>
      <c r="AS239" s="967"/>
      <c r="AT239" s="967"/>
      <c r="AU239" s="967"/>
      <c r="AV239" s="967"/>
      <c r="AW239" s="967"/>
      <c r="AX239" s="967"/>
      <c r="AY239" s="967"/>
      <c r="AZ239" s="967"/>
      <c r="BA239" s="967"/>
      <c r="BB239" s="967"/>
      <c r="BC239" s="967"/>
      <c r="BD239" s="967"/>
      <c r="BE239" s="967"/>
      <c r="BF239" s="967"/>
      <c r="BG239" s="967"/>
      <c r="BH239" s="967"/>
      <c r="BI239" s="967"/>
      <c r="BJ239" s="967"/>
      <c r="BK239" s="967"/>
      <c r="BL239" s="967"/>
      <c r="BM239" s="967"/>
      <c r="BN239" s="967"/>
      <c r="BO239" s="967"/>
      <c r="BP239" s="967"/>
    </row>
    <row r="240" spans="3:68" ht="14.25">
      <c r="C240" s="967"/>
      <c r="D240" s="967"/>
      <c r="E240" s="967"/>
      <c r="F240" s="967"/>
      <c r="G240" s="967"/>
      <c r="H240" s="967"/>
      <c r="I240" s="967"/>
      <c r="J240" s="967"/>
      <c r="K240" s="967"/>
      <c r="L240" s="967"/>
      <c r="M240" s="967"/>
      <c r="N240" s="967"/>
      <c r="O240" s="967"/>
      <c r="P240" s="967"/>
      <c r="Q240" s="967"/>
      <c r="R240" s="967"/>
      <c r="S240" s="967"/>
      <c r="T240" s="967"/>
      <c r="U240" s="967"/>
      <c r="V240" s="967"/>
      <c r="W240" s="967"/>
      <c r="X240" s="967"/>
      <c r="Y240" s="967"/>
      <c r="Z240" s="967"/>
      <c r="AA240" s="967"/>
      <c r="AB240" s="967"/>
      <c r="AC240" s="967"/>
      <c r="AD240" s="967"/>
      <c r="AE240" s="967"/>
      <c r="AF240" s="967"/>
      <c r="AG240" s="967"/>
      <c r="AH240" s="967"/>
      <c r="AI240" s="967"/>
      <c r="AJ240" s="967"/>
      <c r="AK240" s="967"/>
      <c r="AL240" s="967"/>
      <c r="AM240" s="967"/>
      <c r="AN240" s="967"/>
      <c r="AO240" s="967"/>
      <c r="AP240" s="967"/>
      <c r="AQ240" s="967"/>
      <c r="AR240" s="967"/>
      <c r="AS240" s="967"/>
      <c r="AT240" s="967"/>
      <c r="AU240" s="967"/>
      <c r="AV240" s="967"/>
      <c r="AW240" s="967"/>
      <c r="AX240" s="967"/>
      <c r="AY240" s="967"/>
      <c r="AZ240" s="967"/>
      <c r="BA240" s="967"/>
      <c r="BB240" s="967"/>
      <c r="BC240" s="967"/>
      <c r="BD240" s="967"/>
      <c r="BE240" s="967"/>
      <c r="BF240" s="967"/>
      <c r="BG240" s="967"/>
      <c r="BH240" s="967"/>
      <c r="BI240" s="967"/>
      <c r="BJ240" s="967"/>
      <c r="BK240" s="967"/>
      <c r="BL240" s="967"/>
      <c r="BM240" s="967"/>
      <c r="BN240" s="967"/>
      <c r="BO240" s="967"/>
      <c r="BP240" s="967"/>
    </row>
    <row r="241" spans="3:68" ht="14.25">
      <c r="C241" s="967"/>
      <c r="D241" s="967"/>
      <c r="E241" s="967"/>
      <c r="F241" s="967"/>
      <c r="G241" s="967"/>
      <c r="H241" s="967"/>
      <c r="I241" s="967"/>
      <c r="J241" s="967"/>
      <c r="K241" s="967"/>
      <c r="L241" s="967"/>
      <c r="M241" s="967"/>
      <c r="N241" s="967"/>
      <c r="O241" s="967"/>
      <c r="P241" s="967"/>
      <c r="Q241" s="967"/>
      <c r="R241" s="967"/>
      <c r="S241" s="967"/>
      <c r="T241" s="967"/>
      <c r="U241" s="967"/>
      <c r="V241" s="967"/>
      <c r="W241" s="967"/>
      <c r="X241" s="967"/>
      <c r="Y241" s="967"/>
      <c r="Z241" s="967"/>
      <c r="AA241" s="967"/>
      <c r="AB241" s="967"/>
      <c r="AC241" s="967"/>
      <c r="AD241" s="967"/>
      <c r="AE241" s="967"/>
      <c r="AF241" s="967"/>
      <c r="AG241" s="967"/>
      <c r="AH241" s="967"/>
      <c r="AI241" s="967"/>
      <c r="AJ241" s="967"/>
      <c r="AK241" s="967"/>
      <c r="AL241" s="967"/>
      <c r="AM241" s="967"/>
      <c r="AN241" s="967"/>
      <c r="AO241" s="967"/>
      <c r="AP241" s="967"/>
      <c r="AQ241" s="967"/>
      <c r="AR241" s="967"/>
      <c r="AS241" s="967"/>
      <c r="AT241" s="967"/>
      <c r="AU241" s="967"/>
      <c r="AV241" s="967"/>
      <c r="AW241" s="967"/>
      <c r="AX241" s="967"/>
      <c r="AY241" s="967"/>
      <c r="AZ241" s="967"/>
      <c r="BA241" s="967"/>
      <c r="BB241" s="967"/>
      <c r="BC241" s="967"/>
      <c r="BD241" s="967"/>
      <c r="BE241" s="967"/>
      <c r="BF241" s="967"/>
      <c r="BG241" s="967"/>
      <c r="BH241" s="967"/>
      <c r="BI241" s="967"/>
      <c r="BJ241" s="967"/>
      <c r="BK241" s="967"/>
      <c r="BL241" s="967"/>
      <c r="BM241" s="967"/>
      <c r="BN241" s="967"/>
      <c r="BO241" s="967"/>
      <c r="BP241" s="967"/>
    </row>
    <row r="242" spans="3:68" ht="14.25">
      <c r="C242" s="967"/>
      <c r="D242" s="967"/>
      <c r="E242" s="967"/>
      <c r="F242" s="967"/>
      <c r="G242" s="967"/>
      <c r="H242" s="967"/>
      <c r="I242" s="967"/>
      <c r="J242" s="967"/>
      <c r="K242" s="967"/>
      <c r="L242" s="967"/>
      <c r="M242" s="967"/>
      <c r="N242" s="967"/>
      <c r="O242" s="967"/>
      <c r="P242" s="967"/>
      <c r="Q242" s="967"/>
      <c r="R242" s="967"/>
      <c r="S242" s="967"/>
      <c r="T242" s="967"/>
      <c r="U242" s="967"/>
      <c r="V242" s="967"/>
      <c r="W242" s="967"/>
      <c r="X242" s="967"/>
      <c r="Y242" s="967"/>
      <c r="Z242" s="967"/>
      <c r="AA242" s="967"/>
      <c r="AB242" s="967"/>
      <c r="AC242" s="967"/>
      <c r="AD242" s="967"/>
      <c r="AE242" s="967"/>
      <c r="AF242" s="967"/>
      <c r="AG242" s="967"/>
      <c r="AH242" s="967"/>
      <c r="AI242" s="967"/>
      <c r="AJ242" s="967"/>
      <c r="AK242" s="967"/>
      <c r="AL242" s="967"/>
      <c r="AM242" s="967"/>
      <c r="AN242" s="967"/>
      <c r="AO242" s="967"/>
      <c r="AP242" s="967"/>
      <c r="AQ242" s="967"/>
      <c r="AR242" s="967"/>
      <c r="AS242" s="967"/>
      <c r="AT242" s="967"/>
      <c r="AU242" s="967"/>
      <c r="AV242" s="967"/>
      <c r="AW242" s="967"/>
      <c r="AX242" s="967"/>
      <c r="AY242" s="967"/>
      <c r="AZ242" s="967"/>
      <c r="BA242" s="967"/>
      <c r="BB242" s="967"/>
      <c r="BC242" s="967"/>
      <c r="BD242" s="967"/>
      <c r="BE242" s="967"/>
      <c r="BF242" s="967"/>
      <c r="BG242" s="967"/>
      <c r="BH242" s="967"/>
      <c r="BI242" s="967"/>
      <c r="BJ242" s="967"/>
      <c r="BK242" s="967"/>
      <c r="BL242" s="967"/>
      <c r="BM242" s="967"/>
      <c r="BN242" s="967"/>
      <c r="BO242" s="967"/>
      <c r="BP242" s="967"/>
    </row>
    <row r="243" spans="3:68" ht="14.25">
      <c r="C243" s="967"/>
      <c r="D243" s="967"/>
      <c r="E243" s="967"/>
      <c r="F243" s="967"/>
      <c r="G243" s="967"/>
      <c r="H243" s="967"/>
      <c r="I243" s="967"/>
      <c r="J243" s="967"/>
      <c r="K243" s="967"/>
      <c r="L243" s="967"/>
      <c r="M243" s="967"/>
      <c r="N243" s="967"/>
      <c r="O243" s="967"/>
      <c r="P243" s="967"/>
      <c r="Q243" s="967"/>
      <c r="R243" s="967"/>
      <c r="S243" s="967"/>
      <c r="T243" s="967"/>
      <c r="U243" s="967"/>
      <c r="V243" s="967"/>
      <c r="W243" s="967"/>
      <c r="X243" s="967"/>
      <c r="Y243" s="967"/>
      <c r="Z243" s="967"/>
      <c r="AA243" s="967"/>
      <c r="AB243" s="967"/>
      <c r="AC243" s="967"/>
      <c r="AD243" s="967"/>
      <c r="AE243" s="967"/>
      <c r="AF243" s="967"/>
      <c r="AG243" s="967"/>
      <c r="AH243" s="967"/>
      <c r="AI243" s="967"/>
      <c r="AJ243" s="967"/>
      <c r="AK243" s="967"/>
      <c r="AL243" s="967"/>
      <c r="AM243" s="967"/>
      <c r="AN243" s="967"/>
      <c r="AO243" s="967"/>
      <c r="AP243" s="967"/>
      <c r="AQ243" s="967"/>
      <c r="AR243" s="967"/>
      <c r="AS243" s="967"/>
      <c r="AT243" s="967"/>
      <c r="AU243" s="967"/>
      <c r="AV243" s="967"/>
      <c r="AW243" s="967"/>
      <c r="AX243" s="967"/>
      <c r="AY243" s="967"/>
      <c r="AZ243" s="967"/>
      <c r="BA243" s="967"/>
      <c r="BB243" s="967"/>
      <c r="BC243" s="967"/>
      <c r="BD243" s="967"/>
      <c r="BE243" s="967"/>
      <c r="BF243" s="967"/>
      <c r="BG243" s="967"/>
      <c r="BH243" s="967"/>
      <c r="BI243" s="967"/>
      <c r="BJ243" s="967"/>
      <c r="BK243" s="967"/>
      <c r="BL243" s="967"/>
      <c r="BM243" s="967"/>
      <c r="BN243" s="967"/>
      <c r="BO243" s="967"/>
      <c r="BP243" s="967"/>
    </row>
    <row r="244" spans="3:68" ht="14.25">
      <c r="C244" s="967"/>
      <c r="D244" s="967"/>
      <c r="E244" s="967"/>
      <c r="F244" s="967"/>
      <c r="G244" s="967"/>
      <c r="H244" s="967"/>
      <c r="I244" s="967"/>
      <c r="J244" s="967"/>
      <c r="K244" s="967"/>
      <c r="L244" s="967"/>
      <c r="M244" s="967"/>
      <c r="N244" s="967"/>
      <c r="O244" s="967"/>
      <c r="P244" s="967"/>
      <c r="Q244" s="967"/>
      <c r="R244" s="967"/>
      <c r="S244" s="967"/>
      <c r="T244" s="967"/>
      <c r="U244" s="967"/>
      <c r="V244" s="967"/>
      <c r="W244" s="967"/>
      <c r="X244" s="967"/>
      <c r="Y244" s="967"/>
      <c r="Z244" s="967"/>
      <c r="AA244" s="967"/>
      <c r="AB244" s="967"/>
      <c r="AC244" s="967"/>
      <c r="AD244" s="967"/>
      <c r="AE244" s="967"/>
      <c r="AF244" s="967"/>
      <c r="AG244" s="967"/>
      <c r="AH244" s="967"/>
      <c r="AI244" s="967"/>
      <c r="AJ244" s="967"/>
      <c r="AK244" s="967"/>
      <c r="AL244" s="967"/>
      <c r="AM244" s="967"/>
      <c r="AN244" s="967"/>
      <c r="AO244" s="967"/>
      <c r="AP244" s="967"/>
      <c r="AQ244" s="967"/>
      <c r="AR244" s="967"/>
      <c r="AS244" s="967"/>
      <c r="AT244" s="967"/>
      <c r="AU244" s="967"/>
      <c r="AV244" s="967"/>
      <c r="AW244" s="967"/>
      <c r="AX244" s="967"/>
      <c r="AY244" s="967"/>
      <c r="AZ244" s="967"/>
      <c r="BA244" s="967"/>
      <c r="BB244" s="967"/>
      <c r="BC244" s="967"/>
      <c r="BD244" s="967"/>
      <c r="BE244" s="967"/>
      <c r="BF244" s="967"/>
      <c r="BG244" s="967"/>
      <c r="BH244" s="967"/>
      <c r="BI244" s="967"/>
      <c r="BJ244" s="967"/>
      <c r="BK244" s="967"/>
      <c r="BL244" s="967"/>
      <c r="BM244" s="967"/>
      <c r="BN244" s="967"/>
      <c r="BO244" s="967"/>
      <c r="BP244" s="967"/>
    </row>
    <row r="245" spans="3:68" ht="14.25">
      <c r="C245" s="967"/>
      <c r="D245" s="967"/>
      <c r="E245" s="967"/>
      <c r="F245" s="967"/>
      <c r="G245" s="967"/>
      <c r="H245" s="967"/>
      <c r="I245" s="967"/>
      <c r="J245" s="967"/>
      <c r="K245" s="967"/>
      <c r="L245" s="967"/>
      <c r="M245" s="967"/>
      <c r="N245" s="967"/>
      <c r="O245" s="967"/>
      <c r="P245" s="967"/>
      <c r="Q245" s="967"/>
      <c r="R245" s="967"/>
      <c r="S245" s="967"/>
      <c r="T245" s="967"/>
      <c r="U245" s="967"/>
      <c r="V245" s="967"/>
      <c r="W245" s="967"/>
      <c r="X245" s="967"/>
      <c r="Y245" s="967"/>
      <c r="Z245" s="967"/>
      <c r="AA245" s="967"/>
      <c r="AB245" s="967"/>
      <c r="AC245" s="967"/>
      <c r="AD245" s="967"/>
      <c r="AE245" s="967"/>
      <c r="AF245" s="967"/>
      <c r="AG245" s="967"/>
      <c r="AH245" s="967"/>
      <c r="AI245" s="967"/>
      <c r="AJ245" s="967"/>
      <c r="AK245" s="967"/>
      <c r="AL245" s="967"/>
      <c r="AM245" s="967"/>
      <c r="AN245" s="967"/>
      <c r="AO245" s="967"/>
      <c r="AP245" s="967"/>
      <c r="AQ245" s="967"/>
      <c r="AR245" s="967"/>
      <c r="AS245" s="967"/>
      <c r="AT245" s="967"/>
      <c r="AU245" s="967"/>
      <c r="AV245" s="967"/>
      <c r="AW245" s="967"/>
      <c r="AX245" s="967"/>
      <c r="AY245" s="967"/>
      <c r="AZ245" s="967"/>
      <c r="BA245" s="967"/>
      <c r="BB245" s="967"/>
      <c r="BC245" s="967"/>
      <c r="BD245" s="967"/>
      <c r="BE245" s="967"/>
      <c r="BF245" s="967"/>
      <c r="BG245" s="967"/>
      <c r="BH245" s="967"/>
      <c r="BI245" s="967"/>
      <c r="BJ245" s="967"/>
      <c r="BK245" s="967"/>
      <c r="BL245" s="967"/>
      <c r="BM245" s="967"/>
      <c r="BN245" s="967"/>
      <c r="BO245" s="967"/>
      <c r="BP245" s="967"/>
    </row>
    <row r="246" spans="3:68" ht="14.25">
      <c r="C246" s="967"/>
      <c r="D246" s="967"/>
      <c r="E246" s="967"/>
      <c r="F246" s="967"/>
      <c r="G246" s="967"/>
      <c r="H246" s="967"/>
      <c r="I246" s="967"/>
      <c r="J246" s="967"/>
      <c r="K246" s="967"/>
      <c r="L246" s="967"/>
      <c r="M246" s="967"/>
      <c r="N246" s="967"/>
      <c r="O246" s="967"/>
      <c r="P246" s="967"/>
      <c r="Q246" s="967"/>
      <c r="R246" s="967"/>
      <c r="S246" s="967"/>
      <c r="T246" s="967"/>
      <c r="U246" s="967"/>
      <c r="V246" s="967"/>
      <c r="W246" s="967"/>
      <c r="X246" s="967"/>
      <c r="Y246" s="967"/>
      <c r="Z246" s="967"/>
      <c r="AA246" s="967"/>
      <c r="AB246" s="967"/>
      <c r="AC246" s="967"/>
      <c r="AD246" s="967"/>
      <c r="AE246" s="967"/>
      <c r="AF246" s="967"/>
      <c r="AG246" s="967"/>
      <c r="AH246" s="967"/>
      <c r="AI246" s="967"/>
      <c r="AJ246" s="967"/>
      <c r="AK246" s="967"/>
      <c r="AL246" s="967"/>
      <c r="AM246" s="967"/>
      <c r="AN246" s="967"/>
      <c r="AO246" s="967"/>
      <c r="AP246" s="967"/>
      <c r="AQ246" s="967"/>
      <c r="AR246" s="967"/>
      <c r="AS246" s="967"/>
      <c r="AT246" s="967"/>
      <c r="AU246" s="967"/>
      <c r="AV246" s="967"/>
      <c r="AW246" s="967"/>
      <c r="AX246" s="967"/>
      <c r="AY246" s="967"/>
      <c r="AZ246" s="967"/>
      <c r="BA246" s="967"/>
      <c r="BB246" s="967"/>
      <c r="BC246" s="967"/>
      <c r="BD246" s="967"/>
      <c r="BE246" s="967"/>
      <c r="BF246" s="967"/>
      <c r="BG246" s="967"/>
      <c r="BH246" s="967"/>
      <c r="BI246" s="967"/>
      <c r="BJ246" s="967"/>
      <c r="BK246" s="967"/>
      <c r="BL246" s="967"/>
      <c r="BM246" s="967"/>
      <c r="BN246" s="967"/>
      <c r="BO246" s="967"/>
      <c r="BP246" s="967"/>
    </row>
    <row r="247" spans="3:68" ht="14.25">
      <c r="C247" s="967"/>
      <c r="D247" s="967"/>
      <c r="E247" s="967"/>
      <c r="F247" s="967"/>
      <c r="G247" s="967"/>
      <c r="H247" s="967"/>
      <c r="I247" s="967"/>
      <c r="J247" s="967"/>
      <c r="K247" s="967"/>
      <c r="L247" s="967"/>
      <c r="M247" s="967"/>
      <c r="N247" s="967"/>
      <c r="O247" s="967"/>
      <c r="P247" s="967"/>
      <c r="Q247" s="967"/>
      <c r="R247" s="967"/>
      <c r="S247" s="967"/>
      <c r="T247" s="967"/>
      <c r="U247" s="967"/>
      <c r="V247" s="967"/>
      <c r="W247" s="967"/>
      <c r="X247" s="967"/>
      <c r="Y247" s="967"/>
      <c r="Z247" s="967"/>
      <c r="AA247" s="967"/>
      <c r="AB247" s="967"/>
      <c r="AC247" s="967"/>
      <c r="AD247" s="967"/>
      <c r="AE247" s="967"/>
      <c r="AF247" s="967"/>
      <c r="AG247" s="967"/>
      <c r="AH247" s="967"/>
      <c r="AI247" s="967"/>
      <c r="AJ247" s="967"/>
      <c r="AK247" s="967"/>
      <c r="AL247" s="967"/>
      <c r="AM247" s="967"/>
      <c r="AN247" s="967"/>
      <c r="AO247" s="967"/>
      <c r="AP247" s="967"/>
      <c r="AQ247" s="967"/>
      <c r="AR247" s="967"/>
      <c r="AS247" s="967"/>
      <c r="AT247" s="967"/>
      <c r="AU247" s="967"/>
      <c r="AV247" s="967"/>
      <c r="AW247" s="967"/>
      <c r="AX247" s="967"/>
      <c r="AY247" s="967"/>
      <c r="AZ247" s="967"/>
      <c r="BA247" s="967"/>
      <c r="BB247" s="967"/>
      <c r="BC247" s="967"/>
      <c r="BD247" s="967"/>
      <c r="BE247" s="967"/>
      <c r="BF247" s="967"/>
      <c r="BG247" s="967"/>
      <c r="BH247" s="967"/>
      <c r="BI247" s="967"/>
      <c r="BJ247" s="967"/>
      <c r="BK247" s="967"/>
      <c r="BL247" s="967"/>
      <c r="BM247" s="967"/>
      <c r="BN247" s="967"/>
      <c r="BO247" s="967"/>
      <c r="BP247" s="967"/>
    </row>
    <row r="248" spans="3:68" ht="14.25">
      <c r="C248" s="967"/>
      <c r="D248" s="967"/>
      <c r="E248" s="967"/>
      <c r="F248" s="967"/>
      <c r="G248" s="967"/>
      <c r="H248" s="967"/>
      <c r="I248" s="967"/>
      <c r="J248" s="967"/>
      <c r="K248" s="967"/>
      <c r="L248" s="967"/>
      <c r="M248" s="967"/>
      <c r="N248" s="967"/>
      <c r="O248" s="967"/>
      <c r="P248" s="967"/>
      <c r="Q248" s="967"/>
      <c r="R248" s="967"/>
      <c r="S248" s="967"/>
      <c r="T248" s="967"/>
      <c r="U248" s="967"/>
      <c r="V248" s="967"/>
      <c r="W248" s="967"/>
      <c r="X248" s="967"/>
      <c r="Y248" s="967"/>
      <c r="Z248" s="967"/>
      <c r="AA248" s="967"/>
      <c r="AB248" s="967"/>
      <c r="AC248" s="967"/>
      <c r="AD248" s="967"/>
      <c r="AE248" s="967"/>
      <c r="AF248" s="967"/>
      <c r="AG248" s="967"/>
      <c r="AH248" s="967"/>
      <c r="AI248" s="967"/>
      <c r="AJ248" s="967"/>
      <c r="AK248" s="967"/>
      <c r="AL248" s="967"/>
      <c r="AM248" s="967"/>
      <c r="AN248" s="967"/>
      <c r="AO248" s="967"/>
      <c r="AP248" s="967"/>
      <c r="AQ248" s="967"/>
      <c r="AR248" s="967"/>
      <c r="AS248" s="967"/>
      <c r="AT248" s="967"/>
      <c r="AU248" s="967"/>
      <c r="AV248" s="967"/>
      <c r="AW248" s="967"/>
      <c r="AX248" s="967"/>
      <c r="AY248" s="967"/>
      <c r="AZ248" s="967"/>
      <c r="BA248" s="967"/>
      <c r="BB248" s="967"/>
      <c r="BC248" s="967"/>
      <c r="BD248" s="967"/>
      <c r="BE248" s="967"/>
      <c r="BF248" s="967"/>
      <c r="BG248" s="967"/>
      <c r="BH248" s="967"/>
      <c r="BI248" s="967"/>
      <c r="BJ248" s="967"/>
      <c r="BK248" s="967"/>
      <c r="BL248" s="967"/>
      <c r="BM248" s="967"/>
      <c r="BN248" s="967"/>
      <c r="BO248" s="967"/>
      <c r="BP248" s="967"/>
    </row>
    <row r="249" spans="3:68" ht="14.25">
      <c r="C249" s="967"/>
      <c r="D249" s="967"/>
      <c r="E249" s="967"/>
      <c r="F249" s="967"/>
      <c r="G249" s="967"/>
      <c r="H249" s="967"/>
      <c r="I249" s="967"/>
      <c r="J249" s="967"/>
      <c r="K249" s="967"/>
      <c r="L249" s="967"/>
      <c r="M249" s="967"/>
      <c r="N249" s="967"/>
      <c r="O249" s="967"/>
      <c r="P249" s="967"/>
      <c r="Q249" s="967"/>
      <c r="R249" s="967"/>
      <c r="S249" s="967"/>
      <c r="T249" s="967"/>
      <c r="U249" s="967"/>
      <c r="V249" s="967"/>
      <c r="W249" s="967"/>
      <c r="X249" s="967"/>
      <c r="Y249" s="967"/>
      <c r="Z249" s="967"/>
      <c r="AA249" s="967"/>
      <c r="AB249" s="967"/>
      <c r="AC249" s="967"/>
      <c r="AD249" s="967"/>
      <c r="AE249" s="967"/>
      <c r="AF249" s="967"/>
      <c r="AG249" s="967"/>
      <c r="AH249" s="967"/>
      <c r="AI249" s="967"/>
      <c r="AJ249" s="967"/>
      <c r="AK249" s="967"/>
      <c r="AL249" s="967"/>
      <c r="AM249" s="967"/>
      <c r="AN249" s="967"/>
      <c r="AO249" s="967"/>
      <c r="AP249" s="967"/>
      <c r="AQ249" s="967"/>
      <c r="AR249" s="967"/>
      <c r="AS249" s="967"/>
      <c r="AT249" s="967"/>
      <c r="AU249" s="967"/>
      <c r="AV249" s="967"/>
      <c r="AW249" s="967"/>
      <c r="AX249" s="967"/>
      <c r="AY249" s="967"/>
      <c r="AZ249" s="967"/>
      <c r="BA249" s="967"/>
      <c r="BB249" s="967"/>
      <c r="BC249" s="967"/>
      <c r="BD249" s="967"/>
      <c r="BE249" s="967"/>
      <c r="BF249" s="967"/>
      <c r="BG249" s="967"/>
      <c r="BH249" s="967"/>
      <c r="BI249" s="967"/>
      <c r="BJ249" s="967"/>
      <c r="BK249" s="967"/>
      <c r="BL249" s="967"/>
      <c r="BM249" s="967"/>
      <c r="BN249" s="967"/>
      <c r="BO249" s="967"/>
      <c r="BP249" s="967"/>
    </row>
    <row r="250" spans="3:68" ht="14.25">
      <c r="C250" s="967"/>
      <c r="D250" s="967"/>
      <c r="E250" s="967"/>
      <c r="F250" s="967"/>
      <c r="G250" s="967"/>
      <c r="H250" s="967"/>
      <c r="I250" s="967"/>
      <c r="J250" s="967"/>
      <c r="K250" s="967"/>
      <c r="L250" s="967"/>
      <c r="M250" s="967"/>
      <c r="N250" s="967"/>
      <c r="O250" s="967"/>
      <c r="P250" s="967"/>
      <c r="Q250" s="967"/>
      <c r="R250" s="967"/>
      <c r="S250" s="967"/>
      <c r="T250" s="967"/>
      <c r="U250" s="967"/>
      <c r="V250" s="967"/>
      <c r="W250" s="967"/>
      <c r="X250" s="967"/>
      <c r="Y250" s="967"/>
      <c r="Z250" s="967"/>
      <c r="AA250" s="967"/>
      <c r="AB250" s="967"/>
      <c r="AC250" s="967"/>
      <c r="AD250" s="967"/>
      <c r="AE250" s="967"/>
      <c r="AF250" s="967"/>
      <c r="AG250" s="967"/>
      <c r="AH250" s="967"/>
      <c r="AI250" s="967"/>
      <c r="AJ250" s="967"/>
      <c r="AK250" s="967"/>
      <c r="AL250" s="967"/>
      <c r="AM250" s="967"/>
      <c r="AN250" s="967"/>
      <c r="AO250" s="967"/>
      <c r="AP250" s="967"/>
      <c r="AQ250" s="967"/>
      <c r="AR250" s="967"/>
      <c r="AS250" s="967"/>
      <c r="AT250" s="967"/>
      <c r="AU250" s="967"/>
      <c r="AV250" s="967"/>
      <c r="AW250" s="967"/>
      <c r="AX250" s="967"/>
      <c r="AY250" s="967"/>
      <c r="AZ250" s="967"/>
      <c r="BA250" s="967"/>
      <c r="BB250" s="967"/>
      <c r="BC250" s="967"/>
      <c r="BD250" s="967"/>
      <c r="BE250" s="967"/>
      <c r="BF250" s="967"/>
      <c r="BG250" s="967"/>
      <c r="BH250" s="967"/>
      <c r="BI250" s="967"/>
      <c r="BJ250" s="967"/>
      <c r="BK250" s="967"/>
      <c r="BL250" s="967"/>
      <c r="BM250" s="967"/>
      <c r="BN250" s="967"/>
      <c r="BO250" s="967"/>
      <c r="BP250" s="967"/>
    </row>
    <row r="251" spans="3:68" ht="14.25">
      <c r="C251" s="967"/>
      <c r="D251" s="967"/>
      <c r="E251" s="967"/>
      <c r="F251" s="967"/>
      <c r="G251" s="967"/>
      <c r="H251" s="967"/>
      <c r="I251" s="967"/>
      <c r="J251" s="967"/>
      <c r="K251" s="967"/>
      <c r="L251" s="967"/>
      <c r="M251" s="967"/>
      <c r="N251" s="967"/>
      <c r="O251" s="967"/>
      <c r="P251" s="967"/>
      <c r="Q251" s="967"/>
      <c r="R251" s="967"/>
      <c r="S251" s="967"/>
      <c r="T251" s="967"/>
      <c r="U251" s="967"/>
      <c r="V251" s="967"/>
      <c r="W251" s="967"/>
      <c r="X251" s="967"/>
      <c r="Y251" s="967"/>
      <c r="Z251" s="967"/>
      <c r="AA251" s="967"/>
      <c r="AB251" s="967"/>
      <c r="AC251" s="967"/>
      <c r="AD251" s="967"/>
      <c r="AE251" s="967"/>
      <c r="AF251" s="967"/>
      <c r="AG251" s="967"/>
      <c r="AH251" s="967"/>
      <c r="AI251" s="967"/>
      <c r="AJ251" s="967"/>
      <c r="AK251" s="967"/>
      <c r="AL251" s="967"/>
      <c r="AM251" s="967"/>
      <c r="AN251" s="967"/>
      <c r="AO251" s="967"/>
      <c r="AP251" s="967"/>
      <c r="AQ251" s="967"/>
      <c r="AR251" s="967"/>
      <c r="AS251" s="967"/>
      <c r="AT251" s="967"/>
      <c r="AU251" s="967"/>
      <c r="AV251" s="967"/>
      <c r="AW251" s="967"/>
      <c r="AX251" s="967"/>
      <c r="AY251" s="967"/>
      <c r="AZ251" s="967"/>
      <c r="BA251" s="967"/>
      <c r="BB251" s="967"/>
      <c r="BC251" s="967"/>
      <c r="BD251" s="967"/>
      <c r="BE251" s="967"/>
      <c r="BF251" s="967"/>
      <c r="BG251" s="967"/>
      <c r="BH251" s="967"/>
      <c r="BI251" s="967"/>
      <c r="BJ251" s="967"/>
      <c r="BK251" s="967"/>
      <c r="BL251" s="967"/>
      <c r="BM251" s="967"/>
      <c r="BN251" s="967"/>
      <c r="BO251" s="967"/>
      <c r="BP251" s="967"/>
    </row>
    <row r="252" spans="3:68" ht="14.25">
      <c r="C252" s="967"/>
      <c r="D252" s="967"/>
      <c r="E252" s="967"/>
      <c r="F252" s="967"/>
      <c r="G252" s="967"/>
      <c r="H252" s="967"/>
      <c r="I252" s="967"/>
      <c r="J252" s="967"/>
      <c r="K252" s="967"/>
      <c r="L252" s="967"/>
      <c r="M252" s="967"/>
      <c r="N252" s="967"/>
      <c r="O252" s="967"/>
      <c r="P252" s="967"/>
      <c r="Q252" s="967"/>
      <c r="R252" s="967"/>
      <c r="S252" s="967"/>
      <c r="T252" s="967"/>
      <c r="U252" s="967"/>
      <c r="V252" s="967"/>
      <c r="W252" s="967"/>
      <c r="X252" s="967"/>
      <c r="Y252" s="967"/>
      <c r="Z252" s="967"/>
      <c r="AA252" s="967"/>
      <c r="AB252" s="967"/>
      <c r="AC252" s="967"/>
      <c r="AD252" s="967"/>
      <c r="AE252" s="967"/>
      <c r="AF252" s="967"/>
      <c r="AG252" s="967"/>
      <c r="AH252" s="967"/>
      <c r="AI252" s="967"/>
      <c r="AJ252" s="967"/>
      <c r="AK252" s="967"/>
      <c r="AL252" s="967"/>
      <c r="AM252" s="967"/>
      <c r="AN252" s="967"/>
      <c r="AO252" s="967"/>
      <c r="AP252" s="967"/>
      <c r="AQ252" s="967"/>
      <c r="AR252" s="967"/>
      <c r="AS252" s="967"/>
      <c r="AT252" s="967"/>
      <c r="AU252" s="967"/>
      <c r="AV252" s="967"/>
      <c r="AW252" s="967"/>
      <c r="AX252" s="967"/>
      <c r="AY252" s="967"/>
      <c r="AZ252" s="967"/>
      <c r="BA252" s="967"/>
      <c r="BB252" s="967"/>
      <c r="BC252" s="967"/>
      <c r="BD252" s="967"/>
      <c r="BE252" s="967"/>
      <c r="BF252" s="967"/>
      <c r="BG252" s="967"/>
      <c r="BH252" s="967"/>
      <c r="BI252" s="967"/>
      <c r="BJ252" s="967"/>
      <c r="BK252" s="967"/>
      <c r="BL252" s="967"/>
      <c r="BM252" s="967"/>
      <c r="BN252" s="967"/>
      <c r="BO252" s="967"/>
      <c r="BP252" s="967"/>
    </row>
    <row r="253" spans="3:68" ht="14.25">
      <c r="C253" s="967"/>
      <c r="D253" s="967"/>
      <c r="E253" s="967"/>
      <c r="F253" s="967"/>
      <c r="G253" s="967"/>
      <c r="H253" s="967"/>
      <c r="I253" s="967"/>
      <c r="J253" s="967"/>
      <c r="K253" s="967"/>
      <c r="L253" s="967"/>
      <c r="M253" s="967"/>
      <c r="N253" s="967"/>
      <c r="O253" s="967"/>
      <c r="P253" s="967"/>
      <c r="Q253" s="967"/>
      <c r="R253" s="967"/>
      <c r="S253" s="967"/>
      <c r="T253" s="967"/>
      <c r="U253" s="967"/>
      <c r="V253" s="967"/>
      <c r="W253" s="967"/>
      <c r="X253" s="967"/>
      <c r="Y253" s="967"/>
      <c r="Z253" s="967"/>
      <c r="AA253" s="967"/>
      <c r="AB253" s="967"/>
      <c r="AC253" s="967"/>
      <c r="AD253" s="967"/>
      <c r="AE253" s="967"/>
      <c r="AF253" s="967"/>
      <c r="AG253" s="967"/>
      <c r="AH253" s="967"/>
      <c r="AI253" s="967"/>
      <c r="AJ253" s="967"/>
      <c r="AK253" s="967"/>
      <c r="AL253" s="967"/>
      <c r="AM253" s="967"/>
      <c r="AN253" s="967"/>
      <c r="AO253" s="967"/>
      <c r="AP253" s="967"/>
      <c r="AQ253" s="967"/>
      <c r="AR253" s="967"/>
      <c r="AS253" s="967"/>
      <c r="AT253" s="967"/>
      <c r="AU253" s="967"/>
      <c r="AV253" s="967"/>
      <c r="AW253" s="967"/>
      <c r="AX253" s="967"/>
      <c r="AY253" s="967"/>
      <c r="AZ253" s="967"/>
      <c r="BA253" s="967"/>
      <c r="BB253" s="967"/>
      <c r="BC253" s="967"/>
      <c r="BD253" s="967"/>
      <c r="BE253" s="967"/>
      <c r="BF253" s="967"/>
      <c r="BG253" s="967"/>
      <c r="BH253" s="967"/>
      <c r="BI253" s="967"/>
      <c r="BJ253" s="967"/>
      <c r="BK253" s="967"/>
      <c r="BL253" s="967"/>
      <c r="BM253" s="967"/>
      <c r="BN253" s="967"/>
      <c r="BO253" s="967"/>
      <c r="BP253" s="967"/>
    </row>
    <row r="254" spans="3:68" ht="14.25">
      <c r="C254" s="967"/>
      <c r="D254" s="967"/>
      <c r="E254" s="967"/>
      <c r="F254" s="967"/>
      <c r="G254" s="967"/>
      <c r="H254" s="967"/>
      <c r="I254" s="967"/>
      <c r="J254" s="967"/>
      <c r="K254" s="967"/>
      <c r="L254" s="967"/>
      <c r="M254" s="967"/>
      <c r="N254" s="967"/>
      <c r="O254" s="967"/>
      <c r="P254" s="967"/>
      <c r="Q254" s="967"/>
      <c r="R254" s="967"/>
      <c r="S254" s="967"/>
      <c r="T254" s="967"/>
      <c r="U254" s="967"/>
      <c r="V254" s="967"/>
      <c r="W254" s="967"/>
      <c r="X254" s="967"/>
      <c r="Y254" s="967"/>
      <c r="Z254" s="967"/>
      <c r="AA254" s="967"/>
      <c r="AB254" s="967"/>
      <c r="AC254" s="967"/>
      <c r="AD254" s="967"/>
      <c r="AE254" s="967"/>
      <c r="AF254" s="967"/>
      <c r="AG254" s="967"/>
      <c r="AH254" s="967"/>
      <c r="AI254" s="967"/>
      <c r="AJ254" s="967"/>
      <c r="AK254" s="967"/>
      <c r="AL254" s="967"/>
      <c r="AM254" s="967"/>
      <c r="AN254" s="967"/>
      <c r="AO254" s="967"/>
      <c r="AP254" s="967"/>
      <c r="AQ254" s="967"/>
      <c r="AR254" s="967"/>
      <c r="AS254" s="967"/>
      <c r="AT254" s="967"/>
      <c r="AU254" s="967"/>
      <c r="AV254" s="967"/>
      <c r="AW254" s="967"/>
      <c r="AX254" s="967"/>
      <c r="AY254" s="967"/>
      <c r="AZ254" s="967"/>
      <c r="BA254" s="967"/>
      <c r="BB254" s="967"/>
      <c r="BC254" s="967"/>
      <c r="BD254" s="967"/>
      <c r="BE254" s="967"/>
      <c r="BF254" s="967"/>
      <c r="BG254" s="967"/>
      <c r="BH254" s="967"/>
      <c r="BI254" s="967"/>
      <c r="BJ254" s="967"/>
      <c r="BK254" s="967"/>
      <c r="BL254" s="967"/>
      <c r="BM254" s="967"/>
      <c r="BN254" s="967"/>
      <c r="BO254" s="967"/>
      <c r="BP254" s="967"/>
    </row>
    <row r="255" spans="3:68" ht="14.25">
      <c r="C255" s="967"/>
      <c r="D255" s="967"/>
      <c r="E255" s="967"/>
      <c r="F255" s="967"/>
      <c r="G255" s="967"/>
      <c r="H255" s="967"/>
      <c r="I255" s="967"/>
      <c r="J255" s="967"/>
      <c r="K255" s="967"/>
      <c r="L255" s="967"/>
      <c r="M255" s="967"/>
      <c r="N255" s="967"/>
      <c r="O255" s="967"/>
      <c r="P255" s="967"/>
      <c r="Q255" s="967"/>
      <c r="R255" s="967"/>
      <c r="S255" s="967"/>
      <c r="T255" s="967"/>
      <c r="U255" s="967"/>
      <c r="V255" s="967"/>
      <c r="W255" s="967"/>
      <c r="X255" s="967"/>
      <c r="Y255" s="967"/>
      <c r="Z255" s="967"/>
      <c r="AA255" s="967"/>
      <c r="AB255" s="967"/>
      <c r="AC255" s="967"/>
      <c r="AD255" s="967"/>
      <c r="AE255" s="967"/>
      <c r="AF255" s="967"/>
      <c r="AG255" s="967"/>
      <c r="AH255" s="967"/>
      <c r="AI255" s="967"/>
      <c r="AJ255" s="967"/>
      <c r="AK255" s="967"/>
      <c r="AL255" s="967"/>
      <c r="AM255" s="967"/>
      <c r="AN255" s="967"/>
      <c r="AO255" s="967"/>
      <c r="AP255" s="967"/>
      <c r="AQ255" s="967"/>
      <c r="AR255" s="967"/>
      <c r="AS255" s="967"/>
      <c r="AT255" s="967"/>
      <c r="AU255" s="967"/>
      <c r="AV255" s="967"/>
      <c r="AW255" s="967"/>
      <c r="AX255" s="967"/>
      <c r="AY255" s="967"/>
      <c r="AZ255" s="967"/>
      <c r="BA255" s="967"/>
      <c r="BB255" s="967"/>
      <c r="BC255" s="967"/>
      <c r="BD255" s="967"/>
      <c r="BE255" s="967"/>
      <c r="BF255" s="967"/>
      <c r="BG255" s="967"/>
      <c r="BH255" s="967"/>
      <c r="BI255" s="967"/>
      <c r="BJ255" s="967"/>
      <c r="BK255" s="967"/>
      <c r="BL255" s="967"/>
      <c r="BM255" s="967"/>
      <c r="BN255" s="967"/>
      <c r="BO255" s="967"/>
      <c r="BP255" s="967"/>
    </row>
    <row r="256" spans="3:68" ht="14.25">
      <c r="C256" s="967"/>
      <c r="D256" s="967"/>
      <c r="E256" s="967"/>
      <c r="F256" s="967"/>
      <c r="G256" s="967"/>
      <c r="H256" s="967"/>
      <c r="I256" s="967"/>
      <c r="J256" s="967"/>
      <c r="K256" s="967"/>
      <c r="L256" s="967"/>
      <c r="M256" s="967"/>
      <c r="N256" s="967"/>
      <c r="O256" s="967"/>
      <c r="P256" s="967"/>
      <c r="Q256" s="967"/>
      <c r="R256" s="967"/>
      <c r="S256" s="967"/>
      <c r="T256" s="967"/>
      <c r="U256" s="967"/>
      <c r="V256" s="967"/>
      <c r="W256" s="967"/>
      <c r="X256" s="967"/>
      <c r="Y256" s="967"/>
      <c r="Z256" s="967"/>
      <c r="AA256" s="967"/>
      <c r="AB256" s="967"/>
      <c r="AC256" s="967"/>
      <c r="AD256" s="967"/>
      <c r="AE256" s="967"/>
      <c r="AF256" s="967"/>
      <c r="AG256" s="967"/>
      <c r="AH256" s="967"/>
      <c r="AI256" s="967"/>
      <c r="AJ256" s="967"/>
      <c r="AK256" s="967"/>
      <c r="AL256" s="967"/>
      <c r="AM256" s="967"/>
      <c r="AN256" s="967"/>
      <c r="AO256" s="967"/>
      <c r="AP256" s="967"/>
      <c r="AQ256" s="967"/>
      <c r="AR256" s="967"/>
      <c r="AS256" s="967"/>
      <c r="AT256" s="967"/>
      <c r="AU256" s="967"/>
      <c r="AV256" s="967"/>
      <c r="AW256" s="967"/>
      <c r="AX256" s="967"/>
      <c r="AY256" s="967"/>
      <c r="AZ256" s="967"/>
      <c r="BA256" s="967"/>
      <c r="BB256" s="967"/>
      <c r="BC256" s="967"/>
      <c r="BD256" s="967"/>
      <c r="BE256" s="967"/>
      <c r="BF256" s="967"/>
      <c r="BG256" s="967"/>
      <c r="BH256" s="967"/>
      <c r="BI256" s="967"/>
      <c r="BJ256" s="967"/>
      <c r="BK256" s="967"/>
      <c r="BL256" s="967"/>
      <c r="BM256" s="967"/>
      <c r="BN256" s="967"/>
      <c r="BO256" s="967"/>
      <c r="BP256" s="967"/>
    </row>
    <row r="257" spans="3:68" ht="14.25">
      <c r="C257" s="967"/>
      <c r="D257" s="967"/>
      <c r="E257" s="967"/>
      <c r="F257" s="967"/>
      <c r="G257" s="967"/>
      <c r="H257" s="967"/>
      <c r="I257" s="967"/>
      <c r="J257" s="967"/>
      <c r="K257" s="967"/>
      <c r="L257" s="967"/>
      <c r="M257" s="967"/>
      <c r="N257" s="967"/>
      <c r="O257" s="967"/>
      <c r="P257" s="967"/>
      <c r="Q257" s="967"/>
      <c r="R257" s="967"/>
      <c r="S257" s="967"/>
      <c r="T257" s="967"/>
      <c r="U257" s="967"/>
      <c r="V257" s="967"/>
      <c r="W257" s="967"/>
      <c r="X257" s="967"/>
      <c r="Y257" s="967"/>
      <c r="Z257" s="967"/>
      <c r="AA257" s="967"/>
      <c r="AB257" s="967"/>
      <c r="AC257" s="967"/>
      <c r="AD257" s="967"/>
      <c r="AE257" s="967"/>
      <c r="AF257" s="967"/>
      <c r="AG257" s="967"/>
      <c r="AH257" s="967"/>
      <c r="AI257" s="967"/>
      <c r="AJ257" s="967"/>
      <c r="AK257" s="967"/>
      <c r="AL257" s="967"/>
      <c r="AM257" s="967"/>
      <c r="AN257" s="967"/>
      <c r="AO257" s="967"/>
      <c r="AP257" s="967"/>
      <c r="AQ257" s="967"/>
      <c r="AR257" s="967"/>
      <c r="AS257" s="967"/>
      <c r="AT257" s="967"/>
      <c r="AU257" s="967"/>
      <c r="AV257" s="967"/>
      <c r="AW257" s="967"/>
      <c r="AX257" s="967"/>
      <c r="AY257" s="967"/>
      <c r="AZ257" s="967"/>
      <c r="BA257" s="967"/>
      <c r="BB257" s="967"/>
      <c r="BC257" s="967"/>
      <c r="BD257" s="967"/>
      <c r="BE257" s="967"/>
      <c r="BF257" s="967"/>
      <c r="BG257" s="967"/>
      <c r="BH257" s="967"/>
      <c r="BI257" s="967"/>
      <c r="BJ257" s="967"/>
      <c r="BK257" s="967"/>
      <c r="BL257" s="967"/>
      <c r="BM257" s="967"/>
      <c r="BN257" s="967"/>
      <c r="BO257" s="967"/>
      <c r="BP257" s="967"/>
    </row>
    <row r="258" spans="3:68" ht="14.25">
      <c r="C258" s="967"/>
      <c r="D258" s="967"/>
      <c r="E258" s="967"/>
      <c r="F258" s="967"/>
      <c r="G258" s="967"/>
      <c r="H258" s="967"/>
      <c r="I258" s="967"/>
      <c r="J258" s="967"/>
      <c r="K258" s="967"/>
      <c r="L258" s="967"/>
      <c r="M258" s="967"/>
      <c r="N258" s="967"/>
      <c r="O258" s="967"/>
      <c r="P258" s="967"/>
      <c r="Q258" s="967"/>
      <c r="R258" s="967"/>
      <c r="S258" s="967"/>
      <c r="T258" s="967"/>
      <c r="U258" s="967"/>
      <c r="V258" s="967"/>
      <c r="W258" s="967"/>
      <c r="X258" s="967"/>
      <c r="Y258" s="967"/>
      <c r="Z258" s="967"/>
      <c r="AA258" s="967"/>
      <c r="AB258" s="967"/>
      <c r="AC258" s="967"/>
      <c r="AD258" s="967"/>
      <c r="AE258" s="967"/>
      <c r="AF258" s="967"/>
      <c r="AG258" s="967"/>
      <c r="AH258" s="967"/>
      <c r="AI258" s="967"/>
      <c r="AJ258" s="967"/>
      <c r="AK258" s="967"/>
      <c r="AL258" s="967"/>
      <c r="AM258" s="967"/>
      <c r="AN258" s="967"/>
      <c r="AO258" s="967"/>
      <c r="AP258" s="967"/>
      <c r="AQ258" s="967"/>
      <c r="AR258" s="967"/>
      <c r="AS258" s="967"/>
      <c r="AT258" s="967"/>
      <c r="AU258" s="967"/>
      <c r="AV258" s="967"/>
      <c r="AW258" s="967"/>
      <c r="AX258" s="967"/>
      <c r="AY258" s="967"/>
      <c r="AZ258" s="967"/>
      <c r="BA258" s="967"/>
      <c r="BB258" s="967"/>
      <c r="BC258" s="967"/>
      <c r="BD258" s="967"/>
      <c r="BE258" s="967"/>
      <c r="BF258" s="967"/>
      <c r="BG258" s="967"/>
      <c r="BH258" s="967"/>
      <c r="BI258" s="967"/>
      <c r="BJ258" s="967"/>
      <c r="BK258" s="967"/>
      <c r="BL258" s="967"/>
      <c r="BM258" s="967"/>
      <c r="BN258" s="967"/>
      <c r="BO258" s="967"/>
      <c r="BP258" s="967"/>
    </row>
    <row r="259" spans="3:68" ht="14.25">
      <c r="C259" s="967"/>
      <c r="D259" s="967"/>
      <c r="E259" s="967"/>
      <c r="F259" s="967"/>
      <c r="G259" s="967"/>
      <c r="H259" s="967"/>
      <c r="I259" s="967"/>
      <c r="J259" s="967"/>
      <c r="K259" s="967"/>
      <c r="L259" s="967"/>
      <c r="M259" s="967"/>
      <c r="N259" s="967"/>
      <c r="O259" s="967"/>
      <c r="P259" s="967"/>
      <c r="Q259" s="967"/>
      <c r="R259" s="967"/>
      <c r="S259" s="967"/>
      <c r="T259" s="967"/>
      <c r="U259" s="967"/>
      <c r="V259" s="967"/>
      <c r="W259" s="967"/>
      <c r="X259" s="967"/>
      <c r="Y259" s="967"/>
      <c r="Z259" s="967"/>
      <c r="AA259" s="967"/>
      <c r="AB259" s="967"/>
      <c r="AC259" s="967"/>
      <c r="AD259" s="967"/>
      <c r="AE259" s="967"/>
      <c r="AF259" s="967"/>
      <c r="AG259" s="967"/>
      <c r="AH259" s="967"/>
      <c r="AI259" s="967"/>
      <c r="AJ259" s="967"/>
      <c r="AK259" s="967"/>
      <c r="AL259" s="967"/>
      <c r="AM259" s="967"/>
      <c r="AN259" s="967"/>
      <c r="AO259" s="967"/>
      <c r="AP259" s="967"/>
      <c r="AQ259" s="967"/>
      <c r="AR259" s="967"/>
      <c r="AS259" s="967"/>
      <c r="AT259" s="967"/>
      <c r="AU259" s="967"/>
      <c r="AV259" s="967"/>
      <c r="AW259" s="967"/>
      <c r="AX259" s="967"/>
      <c r="AY259" s="967"/>
      <c r="AZ259" s="967"/>
      <c r="BA259" s="967"/>
      <c r="BB259" s="967"/>
      <c r="BC259" s="967"/>
      <c r="BD259" s="967"/>
      <c r="BE259" s="967"/>
      <c r="BF259" s="967"/>
      <c r="BG259" s="967"/>
      <c r="BH259" s="967"/>
      <c r="BI259" s="967"/>
      <c r="BJ259" s="967"/>
      <c r="BK259" s="967"/>
      <c r="BL259" s="967"/>
      <c r="BM259" s="967"/>
      <c r="BN259" s="967"/>
      <c r="BO259" s="967"/>
      <c r="BP259" s="967"/>
    </row>
    <row r="260" spans="3:68" ht="14.25">
      <c r="C260" s="967"/>
      <c r="D260" s="967"/>
      <c r="E260" s="967"/>
      <c r="F260" s="967"/>
      <c r="G260" s="967"/>
      <c r="H260" s="967"/>
      <c r="I260" s="967"/>
      <c r="J260" s="967"/>
      <c r="K260" s="967"/>
      <c r="L260" s="967"/>
      <c r="M260" s="967"/>
      <c r="N260" s="967"/>
      <c r="O260" s="967"/>
      <c r="P260" s="967"/>
      <c r="Q260" s="967"/>
      <c r="R260" s="967"/>
      <c r="S260" s="967"/>
      <c r="T260" s="967"/>
      <c r="U260" s="967"/>
      <c r="V260" s="967"/>
      <c r="W260" s="967"/>
      <c r="X260" s="967"/>
      <c r="Y260" s="967"/>
      <c r="Z260" s="967"/>
      <c r="AA260" s="967"/>
      <c r="AB260" s="967"/>
      <c r="AC260" s="967"/>
      <c r="AD260" s="967"/>
      <c r="AE260" s="967"/>
      <c r="AF260" s="967"/>
      <c r="AG260" s="967"/>
      <c r="AH260" s="967"/>
      <c r="AI260" s="967"/>
      <c r="AJ260" s="967"/>
      <c r="AK260" s="967"/>
      <c r="AL260" s="967"/>
      <c r="AM260" s="967"/>
      <c r="AN260" s="967"/>
      <c r="AO260" s="967"/>
      <c r="AP260" s="967"/>
      <c r="AQ260" s="967"/>
      <c r="AR260" s="967"/>
      <c r="AS260" s="967"/>
      <c r="AT260" s="967"/>
      <c r="AU260" s="967"/>
      <c r="AV260" s="967"/>
      <c r="AW260" s="967"/>
      <c r="AX260" s="967"/>
      <c r="AY260" s="967"/>
      <c r="AZ260" s="967"/>
      <c r="BA260" s="967"/>
      <c r="BB260" s="967"/>
      <c r="BC260" s="967"/>
      <c r="BD260" s="967"/>
      <c r="BE260" s="967"/>
      <c r="BF260" s="967"/>
      <c r="BG260" s="967"/>
      <c r="BH260" s="967"/>
      <c r="BI260" s="967"/>
      <c r="BJ260" s="967"/>
      <c r="BK260" s="967"/>
      <c r="BL260" s="967"/>
      <c r="BM260" s="967"/>
      <c r="BN260" s="967"/>
      <c r="BO260" s="967"/>
      <c r="BP260" s="967"/>
    </row>
    <row r="261" spans="3:68" ht="14.25">
      <c r="C261" s="967"/>
      <c r="D261" s="967"/>
      <c r="E261" s="967"/>
      <c r="F261" s="967"/>
      <c r="G261" s="967"/>
      <c r="H261" s="967"/>
      <c r="I261" s="967"/>
      <c r="J261" s="967"/>
      <c r="K261" s="967"/>
      <c r="L261" s="967"/>
      <c r="M261" s="967"/>
      <c r="N261" s="967"/>
      <c r="O261" s="967"/>
      <c r="P261" s="967"/>
      <c r="Q261" s="967"/>
      <c r="R261" s="967"/>
      <c r="S261" s="967"/>
      <c r="T261" s="967"/>
      <c r="U261" s="967"/>
      <c r="V261" s="967"/>
      <c r="W261" s="967"/>
      <c r="X261" s="967"/>
      <c r="Y261" s="967"/>
      <c r="Z261" s="967"/>
      <c r="AA261" s="967"/>
      <c r="AB261" s="967"/>
      <c r="AC261" s="967"/>
      <c r="AD261" s="967"/>
      <c r="AE261" s="967"/>
      <c r="AF261" s="967"/>
      <c r="AG261" s="967"/>
      <c r="AH261" s="967"/>
      <c r="AI261" s="967"/>
      <c r="AJ261" s="967"/>
      <c r="AK261" s="967"/>
      <c r="AL261" s="967"/>
      <c r="AM261" s="967"/>
      <c r="AN261" s="967"/>
      <c r="AO261" s="967"/>
      <c r="AP261" s="967"/>
      <c r="AQ261" s="967"/>
      <c r="AR261" s="967"/>
      <c r="AS261" s="967"/>
      <c r="AT261" s="967"/>
      <c r="AU261" s="967"/>
      <c r="AV261" s="967"/>
      <c r="AW261" s="967"/>
      <c r="AX261" s="967"/>
      <c r="AY261" s="967"/>
      <c r="AZ261" s="967"/>
      <c r="BA261" s="967"/>
      <c r="BB261" s="967"/>
      <c r="BC261" s="967"/>
      <c r="BD261" s="967"/>
      <c r="BE261" s="967"/>
      <c r="BF261" s="967"/>
      <c r="BG261" s="967"/>
      <c r="BH261" s="967"/>
      <c r="BI261" s="967"/>
      <c r="BJ261" s="967"/>
      <c r="BK261" s="967"/>
      <c r="BL261" s="967"/>
      <c r="BM261" s="967"/>
      <c r="BN261" s="967"/>
      <c r="BO261" s="967"/>
      <c r="BP261" s="967"/>
    </row>
    <row r="262" spans="3:68" ht="14.25">
      <c r="C262" s="967"/>
      <c r="D262" s="967"/>
      <c r="E262" s="967"/>
      <c r="F262" s="967"/>
      <c r="G262" s="967"/>
      <c r="H262" s="967"/>
      <c r="I262" s="967"/>
      <c r="J262" s="967"/>
      <c r="K262" s="967"/>
      <c r="L262" s="967"/>
      <c r="M262" s="967"/>
      <c r="N262" s="967"/>
      <c r="O262" s="967"/>
      <c r="P262" s="967"/>
      <c r="Q262" s="967"/>
      <c r="R262" s="967"/>
      <c r="S262" s="967"/>
      <c r="T262" s="967"/>
      <c r="U262" s="967"/>
      <c r="V262" s="967"/>
      <c r="W262" s="967"/>
      <c r="X262" s="967"/>
      <c r="Y262" s="967"/>
      <c r="Z262" s="967"/>
      <c r="AA262" s="967"/>
      <c r="AB262" s="967"/>
      <c r="AC262" s="967"/>
      <c r="AD262" s="967"/>
      <c r="AE262" s="967"/>
      <c r="AF262" s="967"/>
      <c r="AG262" s="967"/>
      <c r="AH262" s="967"/>
      <c r="AI262" s="967"/>
      <c r="AJ262" s="967"/>
      <c r="AK262" s="967"/>
      <c r="AL262" s="967"/>
      <c r="AM262" s="967"/>
      <c r="AN262" s="967"/>
      <c r="AO262" s="967"/>
      <c r="AP262" s="967"/>
      <c r="AQ262" s="967"/>
      <c r="AR262" s="967"/>
      <c r="AS262" s="967"/>
      <c r="AT262" s="967"/>
      <c r="AU262" s="967"/>
      <c r="AV262" s="967"/>
      <c r="AW262" s="967"/>
      <c r="AX262" s="967"/>
      <c r="AY262" s="967"/>
      <c r="AZ262" s="967"/>
      <c r="BA262" s="967"/>
      <c r="BB262" s="967"/>
      <c r="BC262" s="967"/>
      <c r="BD262" s="967"/>
      <c r="BE262" s="967"/>
      <c r="BF262" s="967"/>
      <c r="BG262" s="967"/>
      <c r="BH262" s="967"/>
      <c r="BI262" s="967"/>
      <c r="BJ262" s="967"/>
      <c r="BK262" s="967"/>
      <c r="BL262" s="967"/>
      <c r="BM262" s="967"/>
      <c r="BN262" s="967"/>
      <c r="BO262" s="967"/>
      <c r="BP262" s="967"/>
    </row>
    <row r="263" spans="3:68" ht="14.25">
      <c r="C263" s="967"/>
      <c r="D263" s="967"/>
      <c r="E263" s="967"/>
      <c r="F263" s="967"/>
      <c r="G263" s="967"/>
      <c r="H263" s="967"/>
      <c r="I263" s="967"/>
      <c r="J263" s="967"/>
      <c r="K263" s="967"/>
      <c r="L263" s="967"/>
      <c r="M263" s="967"/>
      <c r="N263" s="967"/>
      <c r="O263" s="967"/>
      <c r="P263" s="967"/>
      <c r="Q263" s="967"/>
      <c r="R263" s="967"/>
      <c r="S263" s="967"/>
      <c r="T263" s="967"/>
      <c r="U263" s="967"/>
      <c r="V263" s="967"/>
      <c r="W263" s="967"/>
      <c r="X263" s="967"/>
      <c r="Y263" s="967"/>
      <c r="Z263" s="967"/>
      <c r="AA263" s="967"/>
      <c r="AB263" s="967"/>
      <c r="AC263" s="967"/>
      <c r="AD263" s="967"/>
      <c r="AE263" s="967"/>
      <c r="AF263" s="967"/>
      <c r="AG263" s="967"/>
      <c r="AH263" s="967"/>
      <c r="AI263" s="967"/>
      <c r="AJ263" s="967"/>
      <c r="AK263" s="967"/>
      <c r="AL263" s="967"/>
      <c r="AM263" s="967"/>
      <c r="AN263" s="967"/>
      <c r="AO263" s="967"/>
      <c r="AP263" s="967"/>
      <c r="AQ263" s="967"/>
      <c r="AR263" s="967"/>
      <c r="AS263" s="967"/>
      <c r="AT263" s="967"/>
      <c r="AU263" s="967"/>
      <c r="AV263" s="967"/>
      <c r="AW263" s="967"/>
      <c r="AX263" s="967"/>
      <c r="AY263" s="967"/>
      <c r="AZ263" s="967"/>
      <c r="BA263" s="967"/>
      <c r="BB263" s="967"/>
      <c r="BC263" s="967"/>
      <c r="BD263" s="967"/>
      <c r="BE263" s="967"/>
      <c r="BF263" s="967"/>
      <c r="BG263" s="967"/>
      <c r="BH263" s="967"/>
      <c r="BI263" s="967"/>
      <c r="BJ263" s="967"/>
      <c r="BK263" s="967"/>
      <c r="BL263" s="967"/>
      <c r="BM263" s="967"/>
      <c r="BN263" s="967"/>
      <c r="BO263" s="967"/>
      <c r="BP263" s="967"/>
    </row>
    <row r="264" spans="3:68" ht="14.25">
      <c r="C264" s="967"/>
      <c r="D264" s="967"/>
      <c r="E264" s="967"/>
      <c r="F264" s="967"/>
      <c r="G264" s="967"/>
      <c r="H264" s="967"/>
      <c r="I264" s="967"/>
      <c r="J264" s="967"/>
      <c r="K264" s="967"/>
      <c r="L264" s="967"/>
      <c r="M264" s="967"/>
      <c r="N264" s="967"/>
      <c r="O264" s="967"/>
      <c r="P264" s="967"/>
      <c r="Q264" s="967"/>
      <c r="R264" s="967"/>
      <c r="S264" s="967"/>
      <c r="T264" s="967"/>
      <c r="U264" s="967"/>
      <c r="V264" s="967"/>
      <c r="W264" s="967"/>
      <c r="X264" s="967"/>
      <c r="Y264" s="967"/>
      <c r="Z264" s="967"/>
      <c r="AA264" s="967"/>
      <c r="AB264" s="967"/>
      <c r="AC264" s="967"/>
      <c r="AD264" s="967"/>
      <c r="AE264" s="967"/>
      <c r="AF264" s="967"/>
      <c r="AG264" s="967"/>
      <c r="AH264" s="967"/>
      <c r="AI264" s="967"/>
      <c r="AJ264" s="967"/>
      <c r="AK264" s="967"/>
      <c r="AL264" s="967"/>
      <c r="AM264" s="967"/>
      <c r="AN264" s="967"/>
      <c r="AO264" s="967"/>
      <c r="AP264" s="967"/>
      <c r="AQ264" s="967"/>
      <c r="AR264" s="967"/>
      <c r="AS264" s="967"/>
      <c r="AT264" s="967"/>
      <c r="AU264" s="967"/>
      <c r="AV264" s="967"/>
      <c r="AW264" s="967"/>
      <c r="AX264" s="967"/>
      <c r="AY264" s="967"/>
      <c r="AZ264" s="967"/>
      <c r="BA264" s="967"/>
      <c r="BB264" s="967"/>
      <c r="BC264" s="967"/>
      <c r="BD264" s="967"/>
      <c r="BE264" s="967"/>
      <c r="BF264" s="967"/>
      <c r="BG264" s="967"/>
      <c r="BH264" s="967"/>
      <c r="BI264" s="967"/>
      <c r="BJ264" s="967"/>
      <c r="BK264" s="967"/>
      <c r="BL264" s="967"/>
      <c r="BM264" s="967"/>
      <c r="BN264" s="967"/>
      <c r="BO264" s="967"/>
      <c r="BP264" s="967"/>
    </row>
    <row r="265" spans="3:68" ht="14.25">
      <c r="C265" s="967"/>
      <c r="D265" s="967"/>
      <c r="E265" s="967"/>
      <c r="F265" s="967"/>
      <c r="G265" s="967"/>
      <c r="H265" s="967"/>
      <c r="I265" s="967"/>
      <c r="J265" s="967"/>
      <c r="K265" s="967"/>
      <c r="L265" s="967"/>
      <c r="M265" s="967"/>
      <c r="N265" s="967"/>
      <c r="O265" s="967"/>
      <c r="P265" s="967"/>
      <c r="Q265" s="967"/>
      <c r="R265" s="967"/>
      <c r="S265" s="967"/>
      <c r="T265" s="967"/>
      <c r="U265" s="967"/>
      <c r="V265" s="967"/>
      <c r="W265" s="967"/>
      <c r="X265" s="967"/>
      <c r="Y265" s="967"/>
      <c r="Z265" s="967"/>
      <c r="AA265" s="967"/>
      <c r="AB265" s="967"/>
      <c r="AC265" s="967"/>
      <c r="AD265" s="967"/>
      <c r="AE265" s="967"/>
      <c r="AF265" s="967"/>
      <c r="AG265" s="967"/>
      <c r="AH265" s="967"/>
      <c r="AI265" s="967"/>
      <c r="AJ265" s="967"/>
      <c r="AK265" s="967"/>
      <c r="AL265" s="967"/>
      <c r="AM265" s="967"/>
      <c r="AN265" s="967"/>
      <c r="AO265" s="967"/>
      <c r="AP265" s="967"/>
      <c r="AQ265" s="967"/>
      <c r="AR265" s="967"/>
      <c r="AS265" s="967"/>
      <c r="AT265" s="967"/>
      <c r="AU265" s="967"/>
      <c r="AV265" s="967"/>
      <c r="AW265" s="967"/>
      <c r="AX265" s="967"/>
      <c r="AY265" s="967"/>
      <c r="AZ265" s="967"/>
      <c r="BA265" s="967"/>
      <c r="BB265" s="967"/>
      <c r="BC265" s="967"/>
      <c r="BD265" s="967"/>
      <c r="BE265" s="967"/>
      <c r="BF265" s="967"/>
      <c r="BG265" s="967"/>
      <c r="BH265" s="967"/>
      <c r="BI265" s="967"/>
      <c r="BJ265" s="967"/>
      <c r="BK265" s="967"/>
      <c r="BL265" s="967"/>
      <c r="BM265" s="967"/>
      <c r="BN265" s="967"/>
      <c r="BO265" s="967"/>
      <c r="BP265" s="967"/>
    </row>
    <row r="266" spans="3:68" ht="14.25">
      <c r="C266" s="967"/>
      <c r="D266" s="967"/>
      <c r="E266" s="967"/>
      <c r="F266" s="967"/>
      <c r="G266" s="967"/>
      <c r="H266" s="967"/>
      <c r="I266" s="967"/>
      <c r="J266" s="967"/>
      <c r="K266" s="967"/>
      <c r="L266" s="967"/>
      <c r="M266" s="967"/>
      <c r="N266" s="967"/>
      <c r="O266" s="967"/>
      <c r="P266" s="967"/>
      <c r="Q266" s="967"/>
      <c r="R266" s="967"/>
      <c r="S266" s="967"/>
      <c r="T266" s="967"/>
      <c r="U266" s="967"/>
      <c r="V266" s="967"/>
      <c r="W266" s="967"/>
      <c r="X266" s="967"/>
      <c r="Y266" s="967"/>
      <c r="Z266" s="967"/>
      <c r="AA266" s="967"/>
      <c r="AB266" s="967"/>
      <c r="AC266" s="967"/>
      <c r="AD266" s="967"/>
      <c r="AE266" s="967"/>
      <c r="AF266" s="967"/>
      <c r="AG266" s="967"/>
      <c r="AH266" s="967"/>
      <c r="AI266" s="967"/>
      <c r="AJ266" s="967"/>
      <c r="AK266" s="967"/>
      <c r="AL266" s="967"/>
      <c r="AM266" s="967"/>
      <c r="AN266" s="967"/>
      <c r="AO266" s="967"/>
      <c r="AP266" s="967"/>
      <c r="AQ266" s="967"/>
      <c r="AR266" s="967"/>
      <c r="AS266" s="967"/>
      <c r="AT266" s="967"/>
      <c r="AU266" s="967"/>
      <c r="AV266" s="967"/>
      <c r="AW266" s="967"/>
      <c r="AX266" s="967"/>
      <c r="AY266" s="967"/>
      <c r="AZ266" s="967"/>
      <c r="BA266" s="967"/>
      <c r="BB266" s="967"/>
      <c r="BC266" s="967"/>
      <c r="BD266" s="967"/>
      <c r="BE266" s="967"/>
      <c r="BF266" s="967"/>
      <c r="BG266" s="967"/>
      <c r="BH266" s="967"/>
      <c r="BI266" s="967"/>
      <c r="BJ266" s="967"/>
      <c r="BK266" s="967"/>
      <c r="BL266" s="967"/>
      <c r="BM266" s="967"/>
      <c r="BN266" s="967"/>
      <c r="BO266" s="967"/>
      <c r="BP266" s="967"/>
    </row>
    <row r="267" spans="3:68" ht="14.25">
      <c r="C267" s="967"/>
      <c r="D267" s="967"/>
      <c r="E267" s="967"/>
      <c r="F267" s="967"/>
      <c r="G267" s="967"/>
      <c r="H267" s="967"/>
      <c r="I267" s="967"/>
      <c r="J267" s="967"/>
      <c r="K267" s="967"/>
      <c r="L267" s="967"/>
      <c r="M267" s="967"/>
      <c r="N267" s="967"/>
      <c r="O267" s="967"/>
      <c r="P267" s="967"/>
      <c r="Q267" s="967"/>
      <c r="R267" s="967"/>
      <c r="S267" s="967"/>
      <c r="T267" s="967"/>
      <c r="U267" s="967"/>
      <c r="V267" s="967"/>
      <c r="W267" s="967"/>
      <c r="X267" s="967"/>
      <c r="Y267" s="967"/>
      <c r="Z267" s="967"/>
      <c r="AA267" s="967"/>
      <c r="AB267" s="967"/>
      <c r="AC267" s="967"/>
      <c r="AD267" s="967"/>
      <c r="AE267" s="967"/>
      <c r="AF267" s="967"/>
      <c r="AG267" s="967"/>
      <c r="AH267" s="967"/>
      <c r="AI267" s="967"/>
      <c r="AJ267" s="967"/>
      <c r="AK267" s="967"/>
      <c r="AL267" s="967"/>
      <c r="AM267" s="967"/>
      <c r="AN267" s="967"/>
      <c r="AO267" s="967"/>
      <c r="AP267" s="967"/>
      <c r="AQ267" s="967"/>
      <c r="AR267" s="967"/>
      <c r="AS267" s="967"/>
      <c r="AT267" s="967"/>
      <c r="AU267" s="967"/>
      <c r="AV267" s="967"/>
      <c r="AW267" s="967"/>
      <c r="AX267" s="967"/>
      <c r="AY267" s="967"/>
      <c r="AZ267" s="967"/>
      <c r="BA267" s="967"/>
      <c r="BB267" s="967"/>
      <c r="BC267" s="967"/>
      <c r="BD267" s="967"/>
      <c r="BE267" s="967"/>
      <c r="BF267" s="967"/>
      <c r="BG267" s="967"/>
      <c r="BH267" s="967"/>
      <c r="BI267" s="967"/>
      <c r="BJ267" s="967"/>
      <c r="BK267" s="967"/>
      <c r="BL267" s="967"/>
      <c r="BM267" s="967"/>
      <c r="BN267" s="967"/>
      <c r="BO267" s="967"/>
      <c r="BP267" s="967"/>
    </row>
  </sheetData>
  <sheetProtection/>
  <printOptions horizontalCentered="1"/>
  <pageMargins left="0.15748031496062992" right="0.15748031496062992" top="0.3937007874015748" bottom="0.2755905511811024" header="0.15748031496062992" footer="0.1968503937007874"/>
  <pageSetup blackAndWhite="1" firstPageNumber="72" useFirstPageNumber="1" fitToWidth="2" horizontalDpi="300" verticalDpi="300" orientation="portrait" pageOrder="overThenDown" paperSize="9" scale="68" r:id="rId1"/>
  <headerFooter alignWithMargins="0">
    <oddFooter>&amp;C&amp;A</oddFooter>
  </headerFooter>
  <colBreaks count="1" manualBreakCount="1">
    <brk id="14" max="65535" man="1"/>
  </colBreaks>
</worksheet>
</file>

<file path=xl/worksheets/sheet15.xml><?xml version="1.0" encoding="utf-8"?>
<worksheet xmlns="http://schemas.openxmlformats.org/spreadsheetml/2006/main" xmlns:r="http://schemas.openxmlformats.org/officeDocument/2006/relationships">
  <sheetPr>
    <tabColor theme="0"/>
  </sheetPr>
  <dimension ref="A1:AM65"/>
  <sheetViews>
    <sheetView tabSelected="1" view="pageBreakPreview" zoomScaleNormal="75" zoomScaleSheetLayoutView="100" zoomScalePageLayoutView="0" workbookViewId="0" topLeftCell="A1">
      <selection activeCell="N62" sqref="C9:N62"/>
    </sheetView>
  </sheetViews>
  <sheetFormatPr defaultColWidth="10.00390625" defaultRowHeight="12.75"/>
  <cols>
    <col min="1" max="1" width="4.625" style="350" customWidth="1"/>
    <col min="2" max="2" width="11.75390625" style="531" customWidth="1"/>
    <col min="3" max="3" width="10.75390625" style="350" customWidth="1"/>
    <col min="4" max="4" width="4.00390625" style="350" customWidth="1"/>
    <col min="5" max="5" width="10.125" style="350" customWidth="1"/>
    <col min="6" max="6" width="4.375" style="350" customWidth="1"/>
    <col min="7" max="7" width="10.75390625" style="350" customWidth="1"/>
    <col min="8" max="8" width="4.00390625" style="350" customWidth="1"/>
    <col min="9" max="9" width="10.125" style="350" customWidth="1"/>
    <col min="10" max="10" width="4.375" style="350" customWidth="1"/>
    <col min="11" max="11" width="10.75390625" style="350" customWidth="1"/>
    <col min="12" max="12" width="4.00390625" style="350" customWidth="1"/>
    <col min="13" max="13" width="10.125" style="350" customWidth="1"/>
    <col min="14" max="14" width="5.00390625" style="350" customWidth="1"/>
    <col min="15" max="15" width="11.75390625" style="350" customWidth="1"/>
    <col min="16" max="17" width="4.625" style="350" customWidth="1"/>
    <col min="18" max="18" width="10.00390625" style="350" customWidth="1"/>
    <col min="19" max="19" width="19.25390625" style="350" customWidth="1"/>
    <col min="20" max="20" width="17.75390625" style="488" customWidth="1"/>
    <col min="21" max="21" width="17.75390625" style="350" customWidth="1"/>
    <col min="22" max="22" width="11.75390625" style="350" customWidth="1"/>
    <col min="23" max="23" width="10.75390625" style="350" customWidth="1"/>
    <col min="24" max="24" width="11.625" style="350" customWidth="1"/>
    <col min="25" max="25" width="10.00390625" style="350" customWidth="1"/>
    <col min="26" max="26" width="10.125" style="350" customWidth="1"/>
    <col min="27" max="27" width="4.75390625" style="350" customWidth="1"/>
    <col min="28" max="28" width="10.75390625" style="350" bestFit="1" customWidth="1"/>
    <col min="29" max="29" width="5.25390625" style="350" customWidth="1"/>
    <col min="30" max="30" width="10.75390625" style="350" bestFit="1" customWidth="1"/>
    <col min="31" max="31" width="4.625" style="350" customWidth="1"/>
    <col min="32" max="32" width="5.125" style="350" customWidth="1"/>
    <col min="33" max="33" width="10.75390625" style="489" hidden="1" customWidth="1"/>
    <col min="34" max="34" width="17.25390625" style="350" hidden="1" customWidth="1"/>
    <col min="35" max="35" width="18.25390625" style="489" hidden="1" customWidth="1"/>
    <col min="36" max="36" width="17.75390625" style="350" hidden="1" customWidth="1"/>
    <col min="37" max="38" width="10.125" style="350" hidden="1" customWidth="1"/>
    <col min="39" max="39" width="11.75390625" style="350" hidden="1" customWidth="1"/>
    <col min="40" max="16384" width="10.00390625" style="350" customWidth="1"/>
  </cols>
  <sheetData>
    <row r="1" spans="1:31" ht="24" customHeight="1">
      <c r="A1" s="485" t="s">
        <v>417</v>
      </c>
      <c r="B1" s="486"/>
      <c r="C1" s="487"/>
      <c r="D1" s="346"/>
      <c r="E1" s="346"/>
      <c r="F1" s="346"/>
      <c r="G1" s="346"/>
      <c r="H1" s="346"/>
      <c r="I1" s="346"/>
      <c r="J1" s="346"/>
      <c r="K1" s="346"/>
      <c r="L1" s="346"/>
      <c r="O1" s="346"/>
      <c r="P1" s="346"/>
      <c r="Q1" s="392"/>
      <c r="R1" s="381"/>
      <c r="S1" s="381"/>
      <c r="T1" s="1847"/>
      <c r="U1" s="381"/>
      <c r="V1" s="381"/>
      <c r="W1" s="381"/>
      <c r="X1" s="381"/>
      <c r="Y1" s="381"/>
      <c r="Z1" s="381"/>
      <c r="AA1" s="381"/>
      <c r="AB1" s="381"/>
      <c r="AC1" s="381"/>
      <c r="AD1" s="381"/>
      <c r="AE1" s="381"/>
    </row>
    <row r="2" spans="1:31" ht="9" customHeight="1">
      <c r="A2" s="400"/>
      <c r="B2" s="486"/>
      <c r="C2" s="346"/>
      <c r="D2" s="346"/>
      <c r="E2" s="400"/>
      <c r="F2" s="346"/>
      <c r="G2" s="346"/>
      <c r="H2" s="346"/>
      <c r="I2" s="346"/>
      <c r="J2" s="346"/>
      <c r="K2" s="346"/>
      <c r="L2" s="346"/>
      <c r="M2" s="346"/>
      <c r="N2" s="346"/>
      <c r="O2" s="400"/>
      <c r="P2" s="400"/>
      <c r="Q2" s="1820"/>
      <c r="R2" s="381"/>
      <c r="S2" s="381"/>
      <c r="T2" s="1847"/>
      <c r="U2" s="381"/>
      <c r="V2" s="381"/>
      <c r="W2" s="381"/>
      <c r="X2" s="381"/>
      <c r="Y2" s="381"/>
      <c r="Z2" s="381"/>
      <c r="AA2" s="381"/>
      <c r="AB2" s="381"/>
      <c r="AC2" s="381"/>
      <c r="AD2" s="381"/>
      <c r="AE2" s="381"/>
    </row>
    <row r="3" spans="1:32" ht="18" customHeight="1">
      <c r="A3" s="1971" t="s">
        <v>7</v>
      </c>
      <c r="B3" s="1971" t="s">
        <v>8</v>
      </c>
      <c r="C3" s="1973" t="s">
        <v>418</v>
      </c>
      <c r="D3" s="1974"/>
      <c r="E3" s="1974"/>
      <c r="F3" s="1975"/>
      <c r="G3" s="1973" t="s">
        <v>419</v>
      </c>
      <c r="H3" s="1974"/>
      <c r="I3" s="1974"/>
      <c r="J3" s="1975"/>
      <c r="K3" s="1973" t="s">
        <v>279</v>
      </c>
      <c r="L3" s="1974"/>
      <c r="M3" s="1974"/>
      <c r="N3" s="1974"/>
      <c r="O3" s="1976"/>
      <c r="P3" s="1969"/>
      <c r="Q3" s="490"/>
      <c r="R3" s="381"/>
      <c r="S3" s="381"/>
      <c r="T3" s="1847"/>
      <c r="U3" s="381"/>
      <c r="V3" s="381"/>
      <c r="W3" s="381"/>
      <c r="X3" s="381"/>
      <c r="Y3" s="1969"/>
      <c r="Z3" s="1848"/>
      <c r="AA3" s="1848"/>
      <c r="AB3" s="1848"/>
      <c r="AC3" s="1848"/>
      <c r="AD3" s="1848"/>
      <c r="AE3" s="1848"/>
      <c r="AF3" s="491"/>
    </row>
    <row r="4" spans="1:32" ht="18" customHeight="1">
      <c r="A4" s="1972"/>
      <c r="B4" s="1972"/>
      <c r="C4" s="492" t="s">
        <v>420</v>
      </c>
      <c r="D4" s="493" t="s">
        <v>421</v>
      </c>
      <c r="E4" s="492" t="s">
        <v>422</v>
      </c>
      <c r="F4" s="493" t="s">
        <v>421</v>
      </c>
      <c r="G4" s="492" t="s">
        <v>423</v>
      </c>
      <c r="H4" s="493" t="s">
        <v>421</v>
      </c>
      <c r="I4" s="492" t="s">
        <v>422</v>
      </c>
      <c r="J4" s="493" t="s">
        <v>421</v>
      </c>
      <c r="K4" s="492" t="s">
        <v>423</v>
      </c>
      <c r="L4" s="494" t="s">
        <v>421</v>
      </c>
      <c r="M4" s="492" t="s">
        <v>422</v>
      </c>
      <c r="N4" s="493" t="s">
        <v>421</v>
      </c>
      <c r="O4" s="1976"/>
      <c r="P4" s="1969"/>
      <c r="Q4" s="490"/>
      <c r="R4" s="381"/>
      <c r="S4" s="381"/>
      <c r="T4" s="1849"/>
      <c r="U4" s="381"/>
      <c r="V4" s="381"/>
      <c r="W4" s="381"/>
      <c r="X4" s="381"/>
      <c r="Y4" s="1970"/>
      <c r="Z4" s="490"/>
      <c r="AA4" s="490"/>
      <c r="AB4" s="490"/>
      <c r="AC4" s="490"/>
      <c r="AD4" s="490"/>
      <c r="AE4" s="490"/>
      <c r="AF4" s="490"/>
    </row>
    <row r="5" spans="1:35" ht="18" customHeight="1">
      <c r="A5" s="351"/>
      <c r="B5" s="495" t="s">
        <v>424</v>
      </c>
      <c r="C5" s="496">
        <v>309363</v>
      </c>
      <c r="D5" s="497"/>
      <c r="E5" s="375">
        <v>3.22</v>
      </c>
      <c r="F5" s="497"/>
      <c r="G5" s="498">
        <v>393780</v>
      </c>
      <c r="H5" s="497"/>
      <c r="I5" s="381">
        <v>1.24</v>
      </c>
      <c r="J5" s="497"/>
      <c r="K5" s="499">
        <v>314272</v>
      </c>
      <c r="L5" s="500"/>
      <c r="M5" s="375">
        <v>3.19</v>
      </c>
      <c r="N5" s="1843"/>
      <c r="O5" s="1845"/>
      <c r="P5" s="380"/>
      <c r="Q5" s="380"/>
      <c r="R5" s="380"/>
      <c r="S5" s="1850"/>
      <c r="T5" s="1850"/>
      <c r="U5" s="380"/>
      <c r="V5" s="1851"/>
      <c r="W5" s="1851"/>
      <c r="X5" s="380"/>
      <c r="Y5" s="1852"/>
      <c r="Z5" s="501"/>
      <c r="AA5" s="380"/>
      <c r="AB5" s="501"/>
      <c r="AC5" s="380"/>
      <c r="AD5" s="501"/>
      <c r="AE5" s="380"/>
      <c r="AF5" s="380"/>
      <c r="AG5" s="350" t="s">
        <v>425</v>
      </c>
      <c r="AI5" s="350"/>
    </row>
    <row r="6" spans="1:39" ht="15.75" customHeight="1">
      <c r="A6" s="357"/>
      <c r="B6" s="503" t="s">
        <v>378</v>
      </c>
      <c r="C6" s="496">
        <v>315365</v>
      </c>
      <c r="D6" s="497"/>
      <c r="E6" s="375">
        <v>1.94</v>
      </c>
      <c r="F6" s="497"/>
      <c r="G6" s="498">
        <v>405974</v>
      </c>
      <c r="H6" s="497"/>
      <c r="I6" s="504">
        <v>3.1</v>
      </c>
      <c r="J6" s="497"/>
      <c r="K6" s="499">
        <v>320341</v>
      </c>
      <c r="L6" s="500"/>
      <c r="M6" s="375">
        <v>1.93</v>
      </c>
      <c r="N6" s="1843"/>
      <c r="O6" s="369"/>
      <c r="P6" s="380"/>
      <c r="Q6" s="380"/>
      <c r="R6" s="380"/>
      <c r="S6" s="380"/>
      <c r="T6" s="1849"/>
      <c r="U6" s="380"/>
      <c r="V6" s="380"/>
      <c r="W6" s="380"/>
      <c r="X6" s="380"/>
      <c r="Y6" s="1814"/>
      <c r="Z6" s="505"/>
      <c r="AA6" s="381"/>
      <c r="AB6" s="505"/>
      <c r="AC6" s="381"/>
      <c r="AD6" s="505"/>
      <c r="AE6" s="380"/>
      <c r="AF6" s="380"/>
      <c r="AG6" s="506"/>
      <c r="AH6" s="506" t="s">
        <v>426</v>
      </c>
      <c r="AI6" s="506" t="s">
        <v>427</v>
      </c>
      <c r="AJ6" s="506"/>
      <c r="AK6" s="506" t="s">
        <v>428</v>
      </c>
      <c r="AL6" s="506"/>
      <c r="AM6" s="506"/>
    </row>
    <row r="7" spans="1:39" ht="15.75" customHeight="1">
      <c r="A7" s="357"/>
      <c r="B7" s="503" t="s">
        <v>262</v>
      </c>
      <c r="C7" s="496">
        <v>323954</v>
      </c>
      <c r="D7" s="497"/>
      <c r="E7" s="507">
        <v>2.72</v>
      </c>
      <c r="F7" s="497"/>
      <c r="G7" s="496">
        <v>407710</v>
      </c>
      <c r="H7" s="497"/>
      <c r="I7" s="507">
        <v>0.43</v>
      </c>
      <c r="J7" s="497"/>
      <c r="K7" s="496">
        <v>328076</v>
      </c>
      <c r="L7" s="497"/>
      <c r="M7" s="507">
        <v>2.41</v>
      </c>
      <c r="N7" s="1843"/>
      <c r="O7" s="369"/>
      <c r="P7" s="380"/>
      <c r="Q7" s="380"/>
      <c r="R7" s="380"/>
      <c r="S7" s="380"/>
      <c r="T7" s="1849"/>
      <c r="U7" s="508"/>
      <c r="V7" s="380"/>
      <c r="W7" s="380"/>
      <c r="X7" s="380"/>
      <c r="Y7" s="1814"/>
      <c r="Z7" s="505"/>
      <c r="AA7" s="381"/>
      <c r="AB7" s="505"/>
      <c r="AC7" s="381"/>
      <c r="AD7" s="505"/>
      <c r="AE7" s="381"/>
      <c r="AF7" s="380"/>
      <c r="AG7" s="506"/>
      <c r="AH7" s="506" t="s">
        <v>429</v>
      </c>
      <c r="AI7" s="506" t="s">
        <v>429</v>
      </c>
      <c r="AJ7" s="506" t="s">
        <v>430</v>
      </c>
      <c r="AK7" s="506" t="s">
        <v>431</v>
      </c>
      <c r="AL7" s="506"/>
      <c r="AM7" s="506"/>
    </row>
    <row r="8" spans="1:39" ht="15.75" customHeight="1">
      <c r="A8" s="357"/>
      <c r="B8" s="503" t="s">
        <v>299</v>
      </c>
      <c r="C8" s="509">
        <v>334550</v>
      </c>
      <c r="D8" s="510"/>
      <c r="E8" s="511">
        <v>3.27</v>
      </c>
      <c r="F8" s="510"/>
      <c r="G8" s="509">
        <v>408944</v>
      </c>
      <c r="H8" s="510"/>
      <c r="I8" s="511">
        <v>0.3</v>
      </c>
      <c r="J8" s="510"/>
      <c r="K8" s="509">
        <v>337579</v>
      </c>
      <c r="L8" s="510"/>
      <c r="M8" s="511">
        <v>2.9</v>
      </c>
      <c r="N8" s="1844"/>
      <c r="O8" s="369"/>
      <c r="P8" s="380"/>
      <c r="Q8" s="380"/>
      <c r="R8" s="380"/>
      <c r="S8" s="1849"/>
      <c r="T8" s="1849"/>
      <c r="U8" s="380"/>
      <c r="V8" s="1853"/>
      <c r="W8" s="1853"/>
      <c r="X8" s="1853"/>
      <c r="Y8" s="1814"/>
      <c r="Z8" s="501"/>
      <c r="AA8" s="380"/>
      <c r="AB8" s="501"/>
      <c r="AC8" s="380"/>
      <c r="AD8" s="501"/>
      <c r="AE8" s="381"/>
      <c r="AF8" s="380"/>
      <c r="AG8" s="506"/>
      <c r="AH8" s="506" t="s">
        <v>432</v>
      </c>
      <c r="AI8" s="506" t="s">
        <v>432</v>
      </c>
      <c r="AJ8" s="506"/>
      <c r="AK8" s="506" t="s">
        <v>433</v>
      </c>
      <c r="AL8" s="506" t="s">
        <v>434</v>
      </c>
      <c r="AM8" s="506" t="s">
        <v>418</v>
      </c>
    </row>
    <row r="9" spans="1:39" ht="18" customHeight="1">
      <c r="A9" s="357"/>
      <c r="B9" s="512" t="s">
        <v>435</v>
      </c>
      <c r="C9" s="1824">
        <v>350942</v>
      </c>
      <c r="D9" s="1825"/>
      <c r="E9" s="1826">
        <v>4.9</v>
      </c>
      <c r="F9" s="1825"/>
      <c r="G9" s="1824">
        <v>430673</v>
      </c>
      <c r="H9" s="1825"/>
      <c r="I9" s="1826">
        <v>5.31</v>
      </c>
      <c r="J9" s="1825"/>
      <c r="K9" s="1824">
        <v>353444</v>
      </c>
      <c r="L9" s="1827"/>
      <c r="M9" s="1826">
        <v>4.7</v>
      </c>
      <c r="N9" s="1825"/>
      <c r="O9" s="1846"/>
      <c r="P9" s="513"/>
      <c r="Q9" s="513"/>
      <c r="R9" s="1854"/>
      <c r="S9" s="1855"/>
      <c r="T9" s="1856"/>
      <c r="U9" s="1855"/>
      <c r="V9" s="1855"/>
      <c r="W9" s="1855"/>
      <c r="X9" s="1855"/>
      <c r="Y9" s="1857"/>
      <c r="Z9" s="1858"/>
      <c r="AA9" s="1858"/>
      <c r="AB9" s="1858"/>
      <c r="AC9" s="1858"/>
      <c r="AD9" s="1858"/>
      <c r="AE9" s="1858"/>
      <c r="AF9" s="514"/>
      <c r="AG9" s="515" t="s">
        <v>436</v>
      </c>
      <c r="AH9" s="506">
        <v>469681623409</v>
      </c>
      <c r="AI9" s="506">
        <v>35130570882</v>
      </c>
      <c r="AJ9" s="506">
        <v>504812194291</v>
      </c>
      <c r="AK9" s="506">
        <v>1575860</v>
      </c>
      <c r="AL9" s="506">
        <v>86534</v>
      </c>
      <c r="AM9" s="506">
        <v>1489326</v>
      </c>
    </row>
    <row r="10" spans="1:39" ht="15.75" customHeight="1">
      <c r="A10" s="357"/>
      <c r="B10" s="358" t="s">
        <v>34</v>
      </c>
      <c r="C10" s="371">
        <v>364256</v>
      </c>
      <c r="D10" s="502"/>
      <c r="E10" s="1828">
        <v>4.88</v>
      </c>
      <c r="F10" s="502"/>
      <c r="G10" s="371">
        <v>432174</v>
      </c>
      <c r="H10" s="502"/>
      <c r="I10" s="1828">
        <v>4.91</v>
      </c>
      <c r="J10" s="502"/>
      <c r="K10" s="371">
        <v>366516</v>
      </c>
      <c r="L10" s="370"/>
      <c r="M10" s="1828">
        <v>4.69</v>
      </c>
      <c r="N10" s="502"/>
      <c r="O10" s="516"/>
      <c r="P10" s="380"/>
      <c r="Q10" s="380"/>
      <c r="R10" s="380"/>
      <c r="S10" s="519"/>
      <c r="T10" s="1859"/>
      <c r="U10" s="519"/>
      <c r="V10" s="519"/>
      <c r="W10" s="519"/>
      <c r="X10" s="519"/>
      <c r="Y10" s="1860"/>
      <c r="Z10" s="1861"/>
      <c r="AA10" s="1861"/>
      <c r="AB10" s="1861"/>
      <c r="AC10" s="1861"/>
      <c r="AD10" s="1861"/>
      <c r="AE10" s="1861"/>
      <c r="AF10" s="517"/>
      <c r="AG10" s="515" t="s">
        <v>437</v>
      </c>
      <c r="AH10" s="506">
        <v>424192117019</v>
      </c>
      <c r="AI10" s="506">
        <v>32547456987</v>
      </c>
      <c r="AJ10" s="506">
        <v>456739574006</v>
      </c>
      <c r="AK10" s="506">
        <v>1375982</v>
      </c>
      <c r="AL10" s="506">
        <v>79843</v>
      </c>
      <c r="AM10" s="506">
        <v>1296139</v>
      </c>
    </row>
    <row r="11" spans="1:39" ht="15.75" customHeight="1">
      <c r="A11" s="357"/>
      <c r="B11" s="358" t="s">
        <v>35</v>
      </c>
      <c r="C11" s="371">
        <v>376293</v>
      </c>
      <c r="D11" s="502"/>
      <c r="E11" s="1828">
        <v>5.15</v>
      </c>
      <c r="F11" s="502"/>
      <c r="G11" s="371">
        <v>412095</v>
      </c>
      <c r="H11" s="502"/>
      <c r="I11" s="1828">
        <v>10.55</v>
      </c>
      <c r="J11" s="502"/>
      <c r="K11" s="371">
        <v>378153</v>
      </c>
      <c r="L11" s="370"/>
      <c r="M11" s="1828">
        <v>5.37</v>
      </c>
      <c r="N11" s="502"/>
      <c r="O11" s="516"/>
      <c r="P11" s="380"/>
      <c r="Q11" s="380"/>
      <c r="R11" s="380"/>
      <c r="S11" s="519"/>
      <c r="T11" s="1859"/>
      <c r="U11" s="519"/>
      <c r="V11" s="519"/>
      <c r="W11" s="519"/>
      <c r="X11" s="519"/>
      <c r="Y11" s="1860"/>
      <c r="Z11" s="1861"/>
      <c r="AA11" s="1861"/>
      <c r="AB11" s="1861"/>
      <c r="AC11" s="1861"/>
      <c r="AD11" s="1861"/>
      <c r="AE11" s="1861"/>
      <c r="AF11" s="517"/>
      <c r="AG11" s="515" t="s">
        <v>438</v>
      </c>
      <c r="AH11" s="506">
        <v>21662781919</v>
      </c>
      <c r="AI11" s="506">
        <v>2583113895</v>
      </c>
      <c r="AJ11" s="506">
        <v>24245895814</v>
      </c>
      <c r="AK11" s="506">
        <v>70484</v>
      </c>
      <c r="AL11" s="506">
        <v>6691</v>
      </c>
      <c r="AM11" s="506">
        <v>63793</v>
      </c>
    </row>
    <row r="12" spans="1:39" ht="15.75" customHeight="1">
      <c r="A12" s="357"/>
      <c r="B12" s="358" t="s">
        <v>36</v>
      </c>
      <c r="C12" s="371">
        <v>364838</v>
      </c>
      <c r="D12" s="502"/>
      <c r="E12" s="1828">
        <v>4.89</v>
      </c>
      <c r="F12" s="502"/>
      <c r="G12" s="371">
        <v>430673</v>
      </c>
      <c r="H12" s="502"/>
      <c r="I12" s="1828">
        <v>5.31</v>
      </c>
      <c r="J12" s="502"/>
      <c r="K12" s="371">
        <v>367089</v>
      </c>
      <c r="L12" s="370"/>
      <c r="M12" s="1828">
        <v>4.72</v>
      </c>
      <c r="N12" s="502"/>
      <c r="O12" s="516"/>
      <c r="P12" s="380"/>
      <c r="Q12" s="380"/>
      <c r="R12" s="380"/>
      <c r="S12" s="519"/>
      <c r="T12" s="1859"/>
      <c r="U12" s="519"/>
      <c r="V12" s="519"/>
      <c r="W12" s="519"/>
      <c r="X12" s="519"/>
      <c r="Y12" s="1860"/>
      <c r="Z12" s="1861"/>
      <c r="AA12" s="1861"/>
      <c r="AB12" s="1861"/>
      <c r="AC12" s="1861"/>
      <c r="AD12" s="1861"/>
      <c r="AE12" s="1861"/>
      <c r="AF12" s="517"/>
      <c r="AG12" s="515" t="s">
        <v>439</v>
      </c>
      <c r="AH12" s="506">
        <v>445854898938</v>
      </c>
      <c r="AI12" s="506">
        <v>35130570882</v>
      </c>
      <c r="AJ12" s="506">
        <v>480985469820</v>
      </c>
      <c r="AK12" s="506">
        <v>1446466</v>
      </c>
      <c r="AL12" s="506">
        <v>86534</v>
      </c>
      <c r="AM12" s="506">
        <v>1359932</v>
      </c>
    </row>
    <row r="13" spans="1:39" ht="15.75" customHeight="1">
      <c r="A13" s="357"/>
      <c r="B13" s="358" t="s">
        <v>38</v>
      </c>
      <c r="C13" s="371">
        <v>200523</v>
      </c>
      <c r="D13" s="502"/>
      <c r="E13" s="1828">
        <v>5.13</v>
      </c>
      <c r="F13" s="502"/>
      <c r="G13" s="371"/>
      <c r="H13" s="502"/>
      <c r="I13" s="518"/>
      <c r="J13" s="502"/>
      <c r="K13" s="371">
        <v>200523</v>
      </c>
      <c r="L13" s="370"/>
      <c r="M13" s="1828">
        <v>5.13</v>
      </c>
      <c r="N13" s="502"/>
      <c r="O13" s="516"/>
      <c r="P13" s="380"/>
      <c r="Q13" s="380"/>
      <c r="R13" s="380"/>
      <c r="S13" s="519"/>
      <c r="T13" s="1859"/>
      <c r="U13" s="519"/>
      <c r="V13" s="519"/>
      <c r="W13" s="519"/>
      <c r="X13" s="519"/>
      <c r="Y13" s="1860"/>
      <c r="Z13" s="1861"/>
      <c r="AA13" s="1861"/>
      <c r="AB13" s="1861"/>
      <c r="AC13" s="1861"/>
      <c r="AD13" s="1861"/>
      <c r="AE13" s="1861"/>
      <c r="AF13" s="517"/>
      <c r="AG13" s="515" t="s">
        <v>440</v>
      </c>
      <c r="AH13" s="506">
        <v>23826724471</v>
      </c>
      <c r="AI13" s="506">
        <v>0</v>
      </c>
      <c r="AJ13" s="506">
        <v>23826724471</v>
      </c>
      <c r="AK13" s="506">
        <v>129394</v>
      </c>
      <c r="AL13" s="506">
        <v>0</v>
      </c>
      <c r="AM13" s="506">
        <v>129394</v>
      </c>
    </row>
    <row r="14" spans="1:39" ht="11.25" customHeight="1">
      <c r="A14" s="357"/>
      <c r="B14" s="358"/>
      <c r="C14" s="371"/>
      <c r="D14" s="502"/>
      <c r="E14" s="518"/>
      <c r="F14" s="502"/>
      <c r="G14" s="371"/>
      <c r="H14" s="502"/>
      <c r="I14" s="518"/>
      <c r="J14" s="502"/>
      <c r="K14" s="371"/>
      <c r="L14" s="370"/>
      <c r="M14" s="518"/>
      <c r="N14" s="502"/>
      <c r="O14" s="371"/>
      <c r="P14" s="380"/>
      <c r="Q14" s="380"/>
      <c r="R14" s="380"/>
      <c r="S14" s="380"/>
      <c r="T14" s="1849"/>
      <c r="U14" s="380"/>
      <c r="V14" s="380"/>
      <c r="W14" s="380"/>
      <c r="X14" s="380"/>
      <c r="Y14" s="1860"/>
      <c r="Z14" s="501"/>
      <c r="AA14" s="501"/>
      <c r="AB14" s="501"/>
      <c r="AC14" s="501"/>
      <c r="AD14" s="501"/>
      <c r="AE14" s="501"/>
      <c r="AF14" s="517"/>
      <c r="AG14" s="515"/>
      <c r="AH14" s="506" t="s">
        <v>441</v>
      </c>
      <c r="AI14" s="506" t="s">
        <v>442</v>
      </c>
      <c r="AJ14" s="506" t="s">
        <v>380</v>
      </c>
      <c r="AK14" s="506" t="s">
        <v>433</v>
      </c>
      <c r="AL14" s="506" t="s">
        <v>434</v>
      </c>
      <c r="AM14" s="506" t="s">
        <v>418</v>
      </c>
    </row>
    <row r="15" spans="1:39" ht="15.75" customHeight="1">
      <c r="A15" s="357">
        <v>1</v>
      </c>
      <c r="B15" s="358" t="s">
        <v>40</v>
      </c>
      <c r="C15" s="371">
        <v>363887</v>
      </c>
      <c r="D15" s="1829">
        <v>27</v>
      </c>
      <c r="E15" s="518">
        <v>4.54</v>
      </c>
      <c r="F15" s="502">
        <v>31</v>
      </c>
      <c r="G15" s="371">
        <v>457432</v>
      </c>
      <c r="H15" s="1829">
        <v>6</v>
      </c>
      <c r="I15" s="518">
        <v>7.52</v>
      </c>
      <c r="J15" s="502">
        <v>16</v>
      </c>
      <c r="K15" s="371">
        <v>365889</v>
      </c>
      <c r="L15" s="362">
        <v>25</v>
      </c>
      <c r="M15" s="518">
        <v>4.5</v>
      </c>
      <c r="N15" s="502">
        <v>28</v>
      </c>
      <c r="O15" s="516"/>
      <c r="P15" s="380"/>
      <c r="Q15" s="380"/>
      <c r="R15" s="380"/>
      <c r="S15" s="1862"/>
      <c r="T15" s="1862"/>
      <c r="U15" s="519"/>
      <c r="V15" s="1862"/>
      <c r="W15" s="496"/>
      <c r="X15" s="519"/>
      <c r="Y15" s="1860"/>
      <c r="Z15" s="1861"/>
      <c r="AA15" s="1863"/>
      <c r="AB15" s="1861"/>
      <c r="AC15" s="1863"/>
      <c r="AD15" s="1861"/>
      <c r="AE15" s="1863"/>
      <c r="AF15" s="517"/>
      <c r="AG15" s="515" t="s">
        <v>443</v>
      </c>
      <c r="AH15" s="506">
        <v>124707000385</v>
      </c>
      <c r="AI15" s="506">
        <v>7123864153</v>
      </c>
      <c r="AJ15" s="506">
        <v>131830864538</v>
      </c>
      <c r="AK15" s="506">
        <v>393233</v>
      </c>
      <c r="AL15" s="506">
        <v>16251</v>
      </c>
      <c r="AM15" s="506">
        <v>376982</v>
      </c>
    </row>
    <row r="16" spans="1:39" ht="15.75" customHeight="1">
      <c r="A16" s="357">
        <v>2</v>
      </c>
      <c r="B16" s="358" t="s">
        <v>41</v>
      </c>
      <c r="C16" s="371">
        <v>349773</v>
      </c>
      <c r="D16" s="1829">
        <v>39</v>
      </c>
      <c r="E16" s="518">
        <v>4.48</v>
      </c>
      <c r="F16" s="502">
        <v>32</v>
      </c>
      <c r="G16" s="371">
        <v>446507</v>
      </c>
      <c r="H16" s="1829">
        <v>10</v>
      </c>
      <c r="I16" s="518">
        <v>9.6</v>
      </c>
      <c r="J16" s="502">
        <v>11</v>
      </c>
      <c r="K16" s="371">
        <v>352911</v>
      </c>
      <c r="L16" s="362">
        <v>40</v>
      </c>
      <c r="M16" s="518">
        <v>4.46</v>
      </c>
      <c r="N16" s="502">
        <v>29</v>
      </c>
      <c r="O16" s="516"/>
      <c r="P16" s="380"/>
      <c r="Q16" s="380"/>
      <c r="R16" s="380"/>
      <c r="S16" s="1862"/>
      <c r="T16" s="1862"/>
      <c r="U16" s="519"/>
      <c r="V16" s="1862"/>
      <c r="W16" s="496"/>
      <c r="X16" s="519"/>
      <c r="Y16" s="1860"/>
      <c r="Z16" s="1861"/>
      <c r="AA16" s="1863"/>
      <c r="AB16" s="1861"/>
      <c r="AC16" s="1863"/>
      <c r="AD16" s="1861"/>
      <c r="AE16" s="1863"/>
      <c r="AF16" s="517"/>
      <c r="AG16" s="515" t="s">
        <v>444</v>
      </c>
      <c r="AH16" s="506">
        <v>42724860057</v>
      </c>
      <c r="AI16" s="506">
        <v>3089566757</v>
      </c>
      <c r="AJ16" s="506">
        <v>45814426814</v>
      </c>
      <c r="AK16" s="506">
        <v>141996</v>
      </c>
      <c r="AL16" s="506">
        <v>7760</v>
      </c>
      <c r="AM16" s="506">
        <v>134236</v>
      </c>
    </row>
    <row r="17" spans="1:39" ht="15.75" customHeight="1">
      <c r="A17" s="357">
        <v>3</v>
      </c>
      <c r="B17" s="358" t="s">
        <v>42</v>
      </c>
      <c r="C17" s="371">
        <v>355949</v>
      </c>
      <c r="D17" s="1829">
        <v>36</v>
      </c>
      <c r="E17" s="518">
        <v>4.36</v>
      </c>
      <c r="F17" s="502">
        <v>33</v>
      </c>
      <c r="G17" s="371">
        <v>467905</v>
      </c>
      <c r="H17" s="1829">
        <v>4</v>
      </c>
      <c r="I17" s="518">
        <v>5.99</v>
      </c>
      <c r="J17" s="502">
        <v>19</v>
      </c>
      <c r="K17" s="371">
        <v>359509</v>
      </c>
      <c r="L17" s="362">
        <v>35</v>
      </c>
      <c r="M17" s="518">
        <v>4.12</v>
      </c>
      <c r="N17" s="502">
        <v>33</v>
      </c>
      <c r="O17" s="516"/>
      <c r="P17" s="380"/>
      <c r="Q17" s="380"/>
      <c r="R17" s="380"/>
      <c r="S17" s="1862"/>
      <c r="T17" s="1862"/>
      <c r="U17" s="519"/>
      <c r="V17" s="1862"/>
      <c r="W17" s="496"/>
      <c r="X17" s="519"/>
      <c r="Y17" s="1860"/>
      <c r="Z17" s="1861"/>
      <c r="AA17" s="1863"/>
      <c r="AB17" s="1861"/>
      <c r="AC17" s="1863"/>
      <c r="AD17" s="1861"/>
      <c r="AE17" s="1863"/>
      <c r="AF17" s="517"/>
      <c r="AG17" s="515" t="s">
        <v>445</v>
      </c>
      <c r="AH17" s="506">
        <v>40293911526</v>
      </c>
      <c r="AI17" s="506">
        <v>3209581090</v>
      </c>
      <c r="AJ17" s="506">
        <v>43503492616</v>
      </c>
      <c r="AK17" s="506">
        <v>131537</v>
      </c>
      <c r="AL17" s="506">
        <v>7334</v>
      </c>
      <c r="AM17" s="506">
        <v>124203</v>
      </c>
    </row>
    <row r="18" spans="1:39" ht="15.75" customHeight="1">
      <c r="A18" s="357">
        <v>4</v>
      </c>
      <c r="B18" s="358" t="s">
        <v>43</v>
      </c>
      <c r="C18" s="371">
        <v>372498</v>
      </c>
      <c r="D18" s="1829">
        <v>20</v>
      </c>
      <c r="E18" s="518">
        <v>5.17</v>
      </c>
      <c r="F18" s="502">
        <v>22</v>
      </c>
      <c r="G18" s="371">
        <v>439911</v>
      </c>
      <c r="H18" s="1829">
        <v>13</v>
      </c>
      <c r="I18" s="518">
        <v>3.15</v>
      </c>
      <c r="J18" s="502">
        <v>24</v>
      </c>
      <c r="K18" s="371">
        <v>375223</v>
      </c>
      <c r="L18" s="362">
        <v>19</v>
      </c>
      <c r="M18" s="518">
        <v>4.8</v>
      </c>
      <c r="N18" s="502">
        <v>24</v>
      </c>
      <c r="O18" s="516"/>
      <c r="P18" s="380"/>
      <c r="Q18" s="380"/>
      <c r="R18" s="380"/>
      <c r="S18" s="1862"/>
      <c r="T18" s="1862"/>
      <c r="U18" s="519"/>
      <c r="V18" s="1862"/>
      <c r="W18" s="496"/>
      <c r="X18" s="519"/>
      <c r="Y18" s="1860"/>
      <c r="Z18" s="1861"/>
      <c r="AA18" s="1863"/>
      <c r="AB18" s="1861"/>
      <c r="AC18" s="1863"/>
      <c r="AD18" s="1861"/>
      <c r="AE18" s="1863"/>
      <c r="AF18" s="517"/>
      <c r="AG18" s="515" t="s">
        <v>446</v>
      </c>
      <c r="AH18" s="506">
        <v>22293317958</v>
      </c>
      <c r="AI18" s="506">
        <v>2105079812</v>
      </c>
      <c r="AJ18" s="506">
        <v>24398397770</v>
      </c>
      <c r="AK18" s="506">
        <v>71891</v>
      </c>
      <c r="AL18" s="506">
        <v>5119</v>
      </c>
      <c r="AM18" s="506">
        <v>66772</v>
      </c>
    </row>
    <row r="19" spans="1:39" ht="15.75" customHeight="1">
      <c r="A19" s="357">
        <v>5</v>
      </c>
      <c r="B19" s="358" t="s">
        <v>44</v>
      </c>
      <c r="C19" s="371">
        <v>357181</v>
      </c>
      <c r="D19" s="1829">
        <v>33</v>
      </c>
      <c r="E19" s="518">
        <v>3.52</v>
      </c>
      <c r="F19" s="502">
        <v>38</v>
      </c>
      <c r="G19" s="371">
        <v>453093</v>
      </c>
      <c r="H19" s="1829">
        <v>8</v>
      </c>
      <c r="I19" s="518">
        <v>5.16</v>
      </c>
      <c r="J19" s="502">
        <v>21</v>
      </c>
      <c r="K19" s="371">
        <v>359935</v>
      </c>
      <c r="L19" s="362">
        <v>34</v>
      </c>
      <c r="M19" s="518">
        <v>3.34</v>
      </c>
      <c r="N19" s="502">
        <v>38</v>
      </c>
      <c r="O19" s="516"/>
      <c r="P19" s="380"/>
      <c r="Q19" s="380"/>
      <c r="R19" s="380"/>
      <c r="S19" s="1862"/>
      <c r="T19" s="1862"/>
      <c r="U19" s="519"/>
      <c r="V19" s="1862"/>
      <c r="W19" s="496"/>
      <c r="X19" s="519"/>
      <c r="Y19" s="1860"/>
      <c r="Z19" s="1861"/>
      <c r="AA19" s="1863"/>
      <c r="AB19" s="1861"/>
      <c r="AC19" s="1863"/>
      <c r="AD19" s="1861"/>
      <c r="AE19" s="1863"/>
      <c r="AF19" s="517"/>
      <c r="AG19" s="515" t="s">
        <v>447</v>
      </c>
      <c r="AH19" s="506">
        <v>33091103738</v>
      </c>
      <c r="AI19" s="506">
        <v>2383996123</v>
      </c>
      <c r="AJ19" s="506">
        <v>35475099861</v>
      </c>
      <c r="AK19" s="506">
        <v>108923</v>
      </c>
      <c r="AL19" s="506">
        <v>5817</v>
      </c>
      <c r="AM19" s="506">
        <v>103106</v>
      </c>
    </row>
    <row r="20" spans="1:39" ht="15.75" customHeight="1">
      <c r="A20" s="357">
        <v>6</v>
      </c>
      <c r="B20" s="358" t="s">
        <v>45</v>
      </c>
      <c r="C20" s="371">
        <v>362065</v>
      </c>
      <c r="D20" s="1829">
        <v>29</v>
      </c>
      <c r="E20" s="518">
        <v>3.1</v>
      </c>
      <c r="F20" s="502">
        <v>40</v>
      </c>
      <c r="G20" s="371">
        <v>444263</v>
      </c>
      <c r="H20" s="1829">
        <v>12</v>
      </c>
      <c r="I20" s="518">
        <v>7.25</v>
      </c>
      <c r="J20" s="502">
        <v>18</v>
      </c>
      <c r="K20" s="371">
        <v>366401</v>
      </c>
      <c r="L20" s="362">
        <v>24</v>
      </c>
      <c r="M20" s="518">
        <v>3.11</v>
      </c>
      <c r="N20" s="502">
        <v>39</v>
      </c>
      <c r="O20" s="516"/>
      <c r="P20" s="380"/>
      <c r="Q20" s="380"/>
      <c r="R20" s="380"/>
      <c r="S20" s="1862"/>
      <c r="T20" s="1862"/>
      <c r="U20" s="519"/>
      <c r="V20" s="1862"/>
      <c r="W20" s="496"/>
      <c r="X20" s="519"/>
      <c r="Y20" s="1860"/>
      <c r="Z20" s="1861"/>
      <c r="AA20" s="1863"/>
      <c r="AB20" s="1861"/>
      <c r="AC20" s="1863"/>
      <c r="AD20" s="1861"/>
      <c r="AE20" s="1863"/>
      <c r="AF20" s="517"/>
      <c r="AG20" s="515" t="s">
        <v>448</v>
      </c>
      <c r="AH20" s="506">
        <v>4002219299</v>
      </c>
      <c r="AI20" s="506">
        <v>445966926</v>
      </c>
      <c r="AJ20" s="506">
        <v>4448186225</v>
      </c>
      <c r="AK20" s="506">
        <v>13703</v>
      </c>
      <c r="AL20" s="506">
        <v>1244</v>
      </c>
      <c r="AM20" s="506">
        <v>12459</v>
      </c>
    </row>
    <row r="21" spans="1:39" ht="15.75" customHeight="1">
      <c r="A21" s="357">
        <v>7</v>
      </c>
      <c r="B21" s="358" t="s">
        <v>46</v>
      </c>
      <c r="C21" s="371">
        <v>361503</v>
      </c>
      <c r="D21" s="1829">
        <v>30</v>
      </c>
      <c r="E21" s="518">
        <v>9.78</v>
      </c>
      <c r="F21" s="502">
        <v>2</v>
      </c>
      <c r="G21" s="371">
        <v>465685</v>
      </c>
      <c r="H21" s="1829">
        <v>5</v>
      </c>
      <c r="I21" s="518">
        <v>0.57</v>
      </c>
      <c r="J21" s="502">
        <v>28</v>
      </c>
      <c r="K21" s="371">
        <v>364823</v>
      </c>
      <c r="L21" s="362">
        <v>28</v>
      </c>
      <c r="M21" s="518">
        <v>8.86</v>
      </c>
      <c r="N21" s="502">
        <v>3</v>
      </c>
      <c r="O21" s="516"/>
      <c r="P21" s="380"/>
      <c r="Q21" s="380"/>
      <c r="R21" s="380"/>
      <c r="S21" s="1862"/>
      <c r="T21" s="1862"/>
      <c r="U21" s="519"/>
      <c r="V21" s="1862"/>
      <c r="W21" s="496"/>
      <c r="X21" s="519"/>
      <c r="Y21" s="1860"/>
      <c r="Z21" s="1861"/>
      <c r="AA21" s="1863"/>
      <c r="AB21" s="1861"/>
      <c r="AC21" s="1863"/>
      <c r="AD21" s="1861"/>
      <c r="AE21" s="1863"/>
      <c r="AF21" s="517"/>
      <c r="AG21" s="515" t="s">
        <v>449</v>
      </c>
      <c r="AH21" s="506">
        <v>7230259782</v>
      </c>
      <c r="AI21" s="506">
        <v>568110195</v>
      </c>
      <c r="AJ21" s="506">
        <v>7798369977</v>
      </c>
      <c r="AK21" s="506">
        <v>23376</v>
      </c>
      <c r="AL21" s="506">
        <v>1401</v>
      </c>
      <c r="AM21" s="506">
        <v>21975</v>
      </c>
    </row>
    <row r="22" spans="1:39" ht="15.75" customHeight="1">
      <c r="A22" s="357">
        <v>8</v>
      </c>
      <c r="B22" s="358" t="s">
        <v>47</v>
      </c>
      <c r="C22" s="371">
        <v>353976</v>
      </c>
      <c r="D22" s="1829">
        <v>37</v>
      </c>
      <c r="E22" s="518">
        <v>5.27</v>
      </c>
      <c r="F22" s="502">
        <v>20</v>
      </c>
      <c r="G22" s="371">
        <v>430100</v>
      </c>
      <c r="H22" s="1829">
        <v>16</v>
      </c>
      <c r="I22" s="518">
        <v>-0.23</v>
      </c>
      <c r="J22" s="502">
        <v>29</v>
      </c>
      <c r="K22" s="371">
        <v>356679</v>
      </c>
      <c r="L22" s="362">
        <v>37</v>
      </c>
      <c r="M22" s="518">
        <v>4.77</v>
      </c>
      <c r="N22" s="502">
        <v>26</v>
      </c>
      <c r="O22" s="516"/>
      <c r="P22" s="380"/>
      <c r="Q22" s="380"/>
      <c r="R22" s="380"/>
      <c r="S22" s="1862"/>
      <c r="T22" s="1862"/>
      <c r="U22" s="519"/>
      <c r="V22" s="1862"/>
      <c r="W22" s="496"/>
      <c r="X22" s="519"/>
      <c r="Y22" s="1860"/>
      <c r="Z22" s="1861"/>
      <c r="AA22" s="1863"/>
      <c r="AB22" s="1861"/>
      <c r="AC22" s="1863"/>
      <c r="AD22" s="1861"/>
      <c r="AE22" s="1863"/>
      <c r="AF22" s="517"/>
      <c r="AG22" s="515" t="s">
        <v>450</v>
      </c>
      <c r="AH22" s="506">
        <v>15293426167</v>
      </c>
      <c r="AI22" s="506">
        <v>1116940492</v>
      </c>
      <c r="AJ22" s="506">
        <v>16410366659</v>
      </c>
      <c r="AK22" s="506">
        <v>52010</v>
      </c>
      <c r="AL22" s="506">
        <v>2149</v>
      </c>
      <c r="AM22" s="506">
        <v>49861</v>
      </c>
    </row>
    <row r="23" spans="1:39" ht="15.75" customHeight="1">
      <c r="A23" s="357">
        <v>9</v>
      </c>
      <c r="B23" s="358" t="s">
        <v>48</v>
      </c>
      <c r="C23" s="371">
        <v>415210</v>
      </c>
      <c r="D23" s="1829">
        <v>3</v>
      </c>
      <c r="E23" s="518">
        <v>5.23</v>
      </c>
      <c r="F23" s="502">
        <v>21</v>
      </c>
      <c r="G23" s="371">
        <v>362578</v>
      </c>
      <c r="H23" s="1829">
        <v>37</v>
      </c>
      <c r="I23" s="518">
        <v>-7.11</v>
      </c>
      <c r="J23" s="502">
        <v>38</v>
      </c>
      <c r="K23" s="371">
        <v>412726</v>
      </c>
      <c r="L23" s="362">
        <v>5</v>
      </c>
      <c r="M23" s="518">
        <v>4.68</v>
      </c>
      <c r="N23" s="502">
        <v>27</v>
      </c>
      <c r="O23" s="516"/>
      <c r="P23" s="380"/>
      <c r="Q23" s="380"/>
      <c r="R23" s="380"/>
      <c r="S23" s="1862"/>
      <c r="T23" s="1862"/>
      <c r="U23" s="519"/>
      <c r="V23" s="1862"/>
      <c r="W23" s="496"/>
      <c r="X23" s="519"/>
      <c r="Y23" s="1860"/>
      <c r="Z23" s="1861"/>
      <c r="AA23" s="1863"/>
      <c r="AB23" s="1861"/>
      <c r="AC23" s="1863"/>
      <c r="AD23" s="1861"/>
      <c r="AE23" s="1863"/>
      <c r="AF23" s="517"/>
      <c r="AG23" s="515" t="s">
        <v>451</v>
      </c>
      <c r="AH23" s="506">
        <v>2989322361</v>
      </c>
      <c r="AI23" s="506">
        <v>372689623</v>
      </c>
      <c r="AJ23" s="506">
        <v>3362011984</v>
      </c>
      <c r="AK23" s="506">
        <v>8589</v>
      </c>
      <c r="AL23" s="506">
        <v>801</v>
      </c>
      <c r="AM23" s="506">
        <v>7788</v>
      </c>
    </row>
    <row r="24" spans="1:39" ht="15.75" customHeight="1">
      <c r="A24" s="357">
        <v>11</v>
      </c>
      <c r="B24" s="358" t="s">
        <v>50</v>
      </c>
      <c r="C24" s="371">
        <v>372475</v>
      </c>
      <c r="D24" s="1829">
        <v>21</v>
      </c>
      <c r="E24" s="518">
        <v>5.06</v>
      </c>
      <c r="F24" s="502">
        <v>24</v>
      </c>
      <c r="G24" s="371">
        <v>423750</v>
      </c>
      <c r="H24" s="1829">
        <v>19</v>
      </c>
      <c r="I24" s="518">
        <v>3.43</v>
      </c>
      <c r="J24" s="502">
        <v>23</v>
      </c>
      <c r="K24" s="371">
        <v>374056</v>
      </c>
      <c r="L24" s="362">
        <v>21</v>
      </c>
      <c r="M24" s="518">
        <v>4.81</v>
      </c>
      <c r="N24" s="502">
        <v>23</v>
      </c>
      <c r="O24" s="516"/>
      <c r="P24" s="380"/>
      <c r="Q24" s="380"/>
      <c r="R24" s="380"/>
      <c r="S24" s="1862"/>
      <c r="T24" s="1862"/>
      <c r="U24" s="519"/>
      <c r="V24" s="1862"/>
      <c r="W24" s="496"/>
      <c r="X24" s="519"/>
      <c r="Y24" s="1860"/>
      <c r="Z24" s="1861"/>
      <c r="AA24" s="1863"/>
      <c r="AB24" s="1861"/>
      <c r="AC24" s="1863"/>
      <c r="AD24" s="1861"/>
      <c r="AE24" s="1863"/>
      <c r="AF24" s="517"/>
      <c r="AG24" s="515" t="s">
        <v>452</v>
      </c>
      <c r="AH24" s="506">
        <v>21447305042</v>
      </c>
      <c r="AI24" s="506">
        <v>1736665768</v>
      </c>
      <c r="AJ24" s="506">
        <v>23183970810</v>
      </c>
      <c r="AK24" s="506">
        <v>69447</v>
      </c>
      <c r="AL24" s="506">
        <v>3808</v>
      </c>
      <c r="AM24" s="506">
        <v>65639</v>
      </c>
    </row>
    <row r="25" spans="1:39" s="381" customFormat="1" ht="18" customHeight="1">
      <c r="A25" s="357">
        <v>13</v>
      </c>
      <c r="B25" s="358" t="s">
        <v>51</v>
      </c>
      <c r="C25" s="371">
        <v>421686</v>
      </c>
      <c r="D25" s="1829">
        <v>2</v>
      </c>
      <c r="E25" s="518">
        <v>5.41</v>
      </c>
      <c r="F25" s="502">
        <v>18</v>
      </c>
      <c r="G25" s="371">
        <v>390790</v>
      </c>
      <c r="H25" s="1829">
        <v>26</v>
      </c>
      <c r="I25" s="518">
        <v>-4.04</v>
      </c>
      <c r="J25" s="502">
        <v>35</v>
      </c>
      <c r="K25" s="371">
        <v>419985</v>
      </c>
      <c r="L25" s="362">
        <v>3</v>
      </c>
      <c r="M25" s="518">
        <v>4.85</v>
      </c>
      <c r="N25" s="502">
        <v>22</v>
      </c>
      <c r="O25" s="516"/>
      <c r="P25" s="380"/>
      <c r="Q25" s="380"/>
      <c r="R25" s="380"/>
      <c r="S25" s="1862"/>
      <c r="T25" s="1862"/>
      <c r="U25" s="519"/>
      <c r="V25" s="1862"/>
      <c r="W25" s="496"/>
      <c r="X25" s="519"/>
      <c r="Y25" s="1860"/>
      <c r="Z25" s="1861"/>
      <c r="AA25" s="1863"/>
      <c r="AB25" s="1861"/>
      <c r="AC25" s="1863"/>
      <c r="AD25" s="1861"/>
      <c r="AE25" s="1863"/>
      <c r="AF25" s="517"/>
      <c r="AG25" s="520" t="s">
        <v>453</v>
      </c>
      <c r="AH25" s="496">
        <v>4285472642</v>
      </c>
      <c r="AI25" s="496">
        <v>441008556</v>
      </c>
      <c r="AJ25" s="496">
        <v>4726481198</v>
      </c>
      <c r="AK25" s="496">
        <v>12308</v>
      </c>
      <c r="AL25" s="496">
        <v>1200</v>
      </c>
      <c r="AM25" s="496">
        <v>11108</v>
      </c>
    </row>
    <row r="26" spans="1:39" ht="15.75" customHeight="1">
      <c r="A26" s="357">
        <v>14</v>
      </c>
      <c r="B26" s="358" t="s">
        <v>52</v>
      </c>
      <c r="C26" s="371">
        <v>376941</v>
      </c>
      <c r="D26" s="1829">
        <v>17</v>
      </c>
      <c r="E26" s="518">
        <v>1.12</v>
      </c>
      <c r="F26" s="502">
        <v>44</v>
      </c>
      <c r="G26" s="371">
        <v>408068</v>
      </c>
      <c r="H26" s="1829">
        <v>22</v>
      </c>
      <c r="I26" s="518">
        <v>-14.33</v>
      </c>
      <c r="J26" s="502">
        <v>41</v>
      </c>
      <c r="K26" s="371">
        <v>378100</v>
      </c>
      <c r="L26" s="362">
        <v>17</v>
      </c>
      <c r="M26" s="518">
        <v>0.09</v>
      </c>
      <c r="N26" s="502">
        <v>45</v>
      </c>
      <c r="O26" s="516"/>
      <c r="P26" s="380"/>
      <c r="Q26" s="380"/>
      <c r="R26" s="380"/>
      <c r="S26" s="1862"/>
      <c r="T26" s="1862"/>
      <c r="U26" s="519"/>
      <c r="V26" s="1862"/>
      <c r="W26" s="381"/>
      <c r="X26" s="519"/>
      <c r="Y26" s="1860"/>
      <c r="Z26" s="1861"/>
      <c r="AA26" s="1863"/>
      <c r="AB26" s="1861"/>
      <c r="AC26" s="1863"/>
      <c r="AD26" s="1861"/>
      <c r="AE26" s="1863"/>
      <c r="AF26" s="517"/>
      <c r="AG26" s="515" t="s">
        <v>454</v>
      </c>
      <c r="AH26" s="506">
        <v>3943349181</v>
      </c>
      <c r="AI26" s="506">
        <v>322233061</v>
      </c>
      <c r="AJ26" s="506">
        <v>4265582242</v>
      </c>
      <c r="AK26" s="506">
        <v>12367</v>
      </c>
      <c r="AL26" s="506">
        <v>797</v>
      </c>
      <c r="AM26" s="506">
        <v>11570</v>
      </c>
    </row>
    <row r="27" spans="1:39" ht="15.75" customHeight="1">
      <c r="A27" s="357">
        <v>15</v>
      </c>
      <c r="B27" s="358" t="s">
        <v>303</v>
      </c>
      <c r="C27" s="371">
        <v>360409</v>
      </c>
      <c r="D27" s="1829">
        <v>31</v>
      </c>
      <c r="E27" s="518">
        <v>6.57</v>
      </c>
      <c r="F27" s="502">
        <v>15</v>
      </c>
      <c r="G27" s="371">
        <v>378346</v>
      </c>
      <c r="H27" s="1829">
        <v>33</v>
      </c>
      <c r="I27" s="518">
        <v>-0.58</v>
      </c>
      <c r="J27" s="502">
        <v>30</v>
      </c>
      <c r="K27" s="371">
        <v>361019</v>
      </c>
      <c r="L27" s="362">
        <v>32</v>
      </c>
      <c r="M27" s="518">
        <v>6.13</v>
      </c>
      <c r="N27" s="502">
        <v>15</v>
      </c>
      <c r="O27" s="516"/>
      <c r="P27" s="380"/>
      <c r="Q27" s="380"/>
      <c r="R27" s="380"/>
      <c r="S27" s="1862"/>
      <c r="T27" s="1862"/>
      <c r="U27" s="519"/>
      <c r="V27" s="1862"/>
      <c r="W27" s="496"/>
      <c r="X27" s="519"/>
      <c r="Y27" s="1860"/>
      <c r="Z27" s="1861"/>
      <c r="AA27" s="1863"/>
      <c r="AB27" s="1861"/>
      <c r="AC27" s="1863"/>
      <c r="AD27" s="1861"/>
      <c r="AE27" s="1863"/>
      <c r="AF27" s="517"/>
      <c r="AG27" s="515" t="s">
        <v>455</v>
      </c>
      <c r="AH27" s="506">
        <v>17351647142</v>
      </c>
      <c r="AI27" s="506">
        <v>1385835037</v>
      </c>
      <c r="AJ27" s="506">
        <v>18737482179</v>
      </c>
      <c r="AK27" s="506">
        <v>57389</v>
      </c>
      <c r="AL27" s="506">
        <v>3814</v>
      </c>
      <c r="AM27" s="506">
        <v>53575</v>
      </c>
    </row>
    <row r="28" spans="1:39" ht="15.75" customHeight="1">
      <c r="A28" s="357">
        <v>16</v>
      </c>
      <c r="B28" s="358" t="s">
        <v>54</v>
      </c>
      <c r="C28" s="371">
        <v>383359</v>
      </c>
      <c r="D28" s="1829">
        <v>14</v>
      </c>
      <c r="E28" s="518">
        <v>3.6</v>
      </c>
      <c r="F28" s="502">
        <v>37</v>
      </c>
      <c r="G28" s="371">
        <v>457404</v>
      </c>
      <c r="H28" s="1829">
        <v>7</v>
      </c>
      <c r="I28" s="518">
        <v>-2.81</v>
      </c>
      <c r="J28" s="502">
        <v>33</v>
      </c>
      <c r="K28" s="371">
        <v>386777</v>
      </c>
      <c r="L28" s="362">
        <v>11</v>
      </c>
      <c r="M28" s="518">
        <v>2.95</v>
      </c>
      <c r="N28" s="502">
        <v>40</v>
      </c>
      <c r="O28" s="516"/>
      <c r="P28" s="380"/>
      <c r="Q28" s="380"/>
      <c r="R28" s="380"/>
      <c r="S28" s="1862"/>
      <c r="T28" s="1862"/>
      <c r="U28" s="519"/>
      <c r="V28" s="1862"/>
      <c r="W28" s="496"/>
      <c r="X28" s="519"/>
      <c r="Y28" s="1860"/>
      <c r="Z28" s="1861"/>
      <c r="AA28" s="1863"/>
      <c r="AB28" s="1861"/>
      <c r="AC28" s="1863"/>
      <c r="AD28" s="1861"/>
      <c r="AE28" s="1863"/>
      <c r="AF28" s="517"/>
      <c r="AG28" s="515" t="s">
        <v>456</v>
      </c>
      <c r="AH28" s="506">
        <v>7428998330</v>
      </c>
      <c r="AI28" s="506">
        <v>628169162</v>
      </c>
      <c r="AJ28" s="506">
        <v>8057167492</v>
      </c>
      <c r="AK28" s="506">
        <v>22917</v>
      </c>
      <c r="AL28" s="506">
        <v>1488</v>
      </c>
      <c r="AM28" s="506">
        <v>21429</v>
      </c>
    </row>
    <row r="29" spans="1:39" ht="15.75" customHeight="1">
      <c r="A29" s="357">
        <v>17</v>
      </c>
      <c r="B29" s="358" t="s">
        <v>55</v>
      </c>
      <c r="C29" s="371">
        <v>385358</v>
      </c>
      <c r="D29" s="1829">
        <v>13</v>
      </c>
      <c r="E29" s="518">
        <v>4.7</v>
      </c>
      <c r="F29" s="502">
        <v>28</v>
      </c>
      <c r="G29" s="371">
        <v>382513</v>
      </c>
      <c r="H29" s="1829">
        <v>32</v>
      </c>
      <c r="I29" s="518">
        <v>7.98</v>
      </c>
      <c r="J29" s="502">
        <v>13</v>
      </c>
      <c r="K29" s="371">
        <v>385216</v>
      </c>
      <c r="L29" s="362">
        <v>13</v>
      </c>
      <c r="M29" s="518">
        <v>4.92</v>
      </c>
      <c r="N29" s="502">
        <v>21</v>
      </c>
      <c r="O29" s="516"/>
      <c r="P29" s="380"/>
      <c r="Q29" s="380"/>
      <c r="R29" s="380"/>
      <c r="S29" s="1862"/>
      <c r="T29" s="1862"/>
      <c r="U29" s="519"/>
      <c r="V29" s="1862"/>
      <c r="W29" s="496"/>
      <c r="X29" s="519"/>
      <c r="Y29" s="1860"/>
      <c r="Z29" s="1861"/>
      <c r="AA29" s="1863"/>
      <c r="AB29" s="1861"/>
      <c r="AC29" s="1863"/>
      <c r="AD29" s="1861"/>
      <c r="AE29" s="1863"/>
      <c r="AF29" s="517"/>
      <c r="AG29" s="515" t="s">
        <v>457</v>
      </c>
      <c r="AH29" s="506">
        <v>7775835392</v>
      </c>
      <c r="AI29" s="506">
        <v>875985666</v>
      </c>
      <c r="AJ29" s="506">
        <v>8651821058</v>
      </c>
      <c r="AK29" s="506">
        <v>24828</v>
      </c>
      <c r="AL29" s="506">
        <v>2261</v>
      </c>
      <c r="AM29" s="506">
        <v>22567</v>
      </c>
    </row>
    <row r="30" spans="1:39" ht="15.75" customHeight="1">
      <c r="A30" s="357">
        <v>18</v>
      </c>
      <c r="B30" s="358" t="s">
        <v>56</v>
      </c>
      <c r="C30" s="371">
        <v>364001</v>
      </c>
      <c r="D30" s="1829">
        <v>26</v>
      </c>
      <c r="E30" s="518">
        <v>4.23</v>
      </c>
      <c r="F30" s="502">
        <v>34</v>
      </c>
      <c r="G30" s="371">
        <v>404019</v>
      </c>
      <c r="H30" s="1829">
        <v>23</v>
      </c>
      <c r="I30" s="518">
        <v>10.25</v>
      </c>
      <c r="J30" s="502">
        <v>10</v>
      </c>
      <c r="K30" s="371">
        <v>365532</v>
      </c>
      <c r="L30" s="362">
        <v>27</v>
      </c>
      <c r="M30" s="518">
        <v>4.41</v>
      </c>
      <c r="N30" s="502">
        <v>30</v>
      </c>
      <c r="O30" s="516"/>
      <c r="P30" s="380"/>
      <c r="Q30" s="380"/>
      <c r="R30" s="380"/>
      <c r="S30" s="1862"/>
      <c r="T30" s="1862"/>
      <c r="U30" s="519"/>
      <c r="V30" s="1862"/>
      <c r="W30" s="496"/>
      <c r="X30" s="519"/>
      <c r="Y30" s="1860"/>
      <c r="Z30" s="1861"/>
      <c r="AA30" s="1863"/>
      <c r="AB30" s="1861"/>
      <c r="AC30" s="1863"/>
      <c r="AD30" s="1861"/>
      <c r="AE30" s="1863"/>
      <c r="AF30" s="517"/>
      <c r="AG30" s="515" t="s">
        <v>458</v>
      </c>
      <c r="AH30" s="506">
        <v>12984986380</v>
      </c>
      <c r="AI30" s="506">
        <v>963392046</v>
      </c>
      <c r="AJ30" s="506">
        <v>13948378426</v>
      </c>
      <c r="AK30" s="506">
        <v>42489</v>
      </c>
      <c r="AL30" s="506">
        <v>2847</v>
      </c>
      <c r="AM30" s="506">
        <v>39642</v>
      </c>
    </row>
    <row r="31" spans="1:39" ht="15.75" customHeight="1">
      <c r="A31" s="357">
        <v>19</v>
      </c>
      <c r="B31" s="358" t="s">
        <v>57</v>
      </c>
      <c r="C31" s="371">
        <v>389487</v>
      </c>
      <c r="D31" s="1829">
        <v>8</v>
      </c>
      <c r="E31" s="518">
        <v>4.08</v>
      </c>
      <c r="F31" s="502">
        <v>35</v>
      </c>
      <c r="G31" s="371">
        <v>356280</v>
      </c>
      <c r="H31" s="1829">
        <v>38</v>
      </c>
      <c r="I31" s="518">
        <v>-4.13</v>
      </c>
      <c r="J31" s="502">
        <v>36</v>
      </c>
      <c r="K31" s="371">
        <v>387770</v>
      </c>
      <c r="L31" s="362">
        <v>10</v>
      </c>
      <c r="M31" s="518">
        <v>3.67</v>
      </c>
      <c r="N31" s="502">
        <v>35</v>
      </c>
      <c r="O31" s="516"/>
      <c r="P31" s="380"/>
      <c r="Q31" s="380"/>
      <c r="R31" s="380"/>
      <c r="S31" s="1862"/>
      <c r="T31" s="1862"/>
      <c r="U31" s="519"/>
      <c r="V31" s="1862"/>
      <c r="W31" s="496"/>
      <c r="X31" s="519"/>
      <c r="Y31" s="1860"/>
      <c r="Z31" s="1861"/>
      <c r="AA31" s="1863"/>
      <c r="AB31" s="1861"/>
      <c r="AC31" s="1863"/>
      <c r="AD31" s="1861"/>
      <c r="AE31" s="1863"/>
      <c r="AF31" s="517"/>
      <c r="AG31" s="515" t="s">
        <v>459</v>
      </c>
      <c r="AH31" s="506">
        <v>4050986847</v>
      </c>
      <c r="AI31" s="506">
        <v>375810063</v>
      </c>
      <c r="AJ31" s="506">
        <v>4426796910</v>
      </c>
      <c r="AK31" s="506">
        <v>12808</v>
      </c>
      <c r="AL31" s="506">
        <v>1102</v>
      </c>
      <c r="AM31" s="506">
        <v>11706</v>
      </c>
    </row>
    <row r="32" spans="1:39" ht="15.75" customHeight="1">
      <c r="A32" s="357">
        <v>20</v>
      </c>
      <c r="B32" s="358" t="s">
        <v>58</v>
      </c>
      <c r="C32" s="371">
        <v>372055</v>
      </c>
      <c r="D32" s="1829">
        <v>22</v>
      </c>
      <c r="E32" s="518">
        <v>5.13</v>
      </c>
      <c r="F32" s="502">
        <v>23</v>
      </c>
      <c r="G32" s="371">
        <v>387896</v>
      </c>
      <c r="H32" s="1829">
        <v>29</v>
      </c>
      <c r="I32" s="518">
        <v>1.79</v>
      </c>
      <c r="J32" s="502">
        <v>27</v>
      </c>
      <c r="K32" s="371">
        <v>372914</v>
      </c>
      <c r="L32" s="362">
        <v>22</v>
      </c>
      <c r="M32" s="518">
        <v>4.78</v>
      </c>
      <c r="N32" s="502">
        <v>25</v>
      </c>
      <c r="O32" s="516"/>
      <c r="P32" s="380"/>
      <c r="Q32" s="380"/>
      <c r="R32" s="380"/>
      <c r="S32" s="1862"/>
      <c r="T32" s="1862"/>
      <c r="U32" s="519"/>
      <c r="V32" s="1862"/>
      <c r="W32" s="496"/>
      <c r="X32" s="519"/>
      <c r="Y32" s="1860"/>
      <c r="Z32" s="1861"/>
      <c r="AA32" s="1863"/>
      <c r="AB32" s="1861"/>
      <c r="AC32" s="1863"/>
      <c r="AD32" s="1861"/>
      <c r="AE32" s="1863"/>
      <c r="AF32" s="517"/>
      <c r="AG32" s="515" t="s">
        <v>460</v>
      </c>
      <c r="AH32" s="506">
        <v>6464505000</v>
      </c>
      <c r="AI32" s="506">
        <v>884231134</v>
      </c>
      <c r="AJ32" s="506">
        <v>7348736134</v>
      </c>
      <c r="AK32" s="506">
        <v>21835</v>
      </c>
      <c r="AL32" s="506">
        <v>2180</v>
      </c>
      <c r="AM32" s="506">
        <v>19655</v>
      </c>
    </row>
    <row r="33" spans="1:39" ht="15.75" customHeight="1">
      <c r="A33" s="357">
        <v>21</v>
      </c>
      <c r="B33" s="358" t="s">
        <v>59</v>
      </c>
      <c r="C33" s="371">
        <v>387669</v>
      </c>
      <c r="D33" s="1829">
        <v>10</v>
      </c>
      <c r="E33" s="518">
        <v>6.97</v>
      </c>
      <c r="F33" s="502">
        <v>13</v>
      </c>
      <c r="G33" s="371">
        <v>412907</v>
      </c>
      <c r="H33" s="1829">
        <v>21</v>
      </c>
      <c r="I33" s="518">
        <v>-1.84</v>
      </c>
      <c r="J33" s="502">
        <v>32</v>
      </c>
      <c r="K33" s="371">
        <v>389329</v>
      </c>
      <c r="L33" s="362">
        <v>9</v>
      </c>
      <c r="M33" s="518">
        <v>6.11</v>
      </c>
      <c r="N33" s="502">
        <v>16</v>
      </c>
      <c r="O33" s="516"/>
      <c r="P33" s="380"/>
      <c r="Q33" s="380"/>
      <c r="R33" s="380"/>
      <c r="S33" s="1862"/>
      <c r="T33" s="1862"/>
      <c r="U33" s="519"/>
      <c r="V33" s="1862"/>
      <c r="W33" s="381"/>
      <c r="X33" s="519"/>
      <c r="Y33" s="1860"/>
      <c r="Z33" s="1861"/>
      <c r="AA33" s="1863"/>
      <c r="AB33" s="1861"/>
      <c r="AC33" s="1863"/>
      <c r="AD33" s="1861"/>
      <c r="AE33" s="1863"/>
      <c r="AF33" s="517"/>
      <c r="AG33" s="515" t="s">
        <v>461</v>
      </c>
      <c r="AH33" s="506">
        <v>3896652446</v>
      </c>
      <c r="AI33" s="506">
        <v>334923272</v>
      </c>
      <c r="AJ33" s="506">
        <v>4231575718</v>
      </c>
      <c r="AK33" s="506">
        <v>12137</v>
      </c>
      <c r="AL33" s="506">
        <v>882</v>
      </c>
      <c r="AM33" s="506">
        <v>11255</v>
      </c>
    </row>
    <row r="34" spans="1:39" ht="15.75" customHeight="1">
      <c r="A34" s="357">
        <v>22</v>
      </c>
      <c r="B34" s="358" t="s">
        <v>304</v>
      </c>
      <c r="C34" s="371">
        <v>356895</v>
      </c>
      <c r="D34" s="1829">
        <v>34</v>
      </c>
      <c r="E34" s="518">
        <v>6.98</v>
      </c>
      <c r="F34" s="502">
        <v>12</v>
      </c>
      <c r="G34" s="371">
        <v>368428</v>
      </c>
      <c r="H34" s="1829">
        <v>35</v>
      </c>
      <c r="I34" s="518">
        <v>16.71</v>
      </c>
      <c r="J34" s="502">
        <v>5</v>
      </c>
      <c r="K34" s="371">
        <v>357590</v>
      </c>
      <c r="L34" s="362">
        <v>36</v>
      </c>
      <c r="M34" s="518">
        <v>7.64</v>
      </c>
      <c r="N34" s="502">
        <v>10</v>
      </c>
      <c r="O34" s="516"/>
      <c r="P34" s="380"/>
      <c r="Q34" s="380"/>
      <c r="R34" s="380"/>
      <c r="S34" s="1862"/>
      <c r="T34" s="1862"/>
      <c r="U34" s="519"/>
      <c r="V34" s="1862"/>
      <c r="W34" s="381"/>
      <c r="X34" s="519"/>
      <c r="Y34" s="1860"/>
      <c r="Z34" s="1861"/>
      <c r="AA34" s="1863"/>
      <c r="AB34" s="1861"/>
      <c r="AC34" s="1863"/>
      <c r="AD34" s="1861"/>
      <c r="AE34" s="1863"/>
      <c r="AF34" s="517"/>
      <c r="AG34" s="515" t="s">
        <v>462</v>
      </c>
      <c r="AH34" s="506">
        <v>2134646866</v>
      </c>
      <c r="AI34" s="506">
        <v>298720423</v>
      </c>
      <c r="AJ34" s="506">
        <v>2433367289</v>
      </c>
      <c r="AK34" s="506">
        <v>7432</v>
      </c>
      <c r="AL34" s="506">
        <v>774</v>
      </c>
      <c r="AM34" s="506">
        <v>6658</v>
      </c>
    </row>
    <row r="35" spans="1:39" s="381" customFormat="1" ht="18" customHeight="1">
      <c r="A35" s="357">
        <v>24</v>
      </c>
      <c r="B35" s="358" t="s">
        <v>147</v>
      </c>
      <c r="C35" s="371">
        <v>382843</v>
      </c>
      <c r="D35" s="1829">
        <v>15</v>
      </c>
      <c r="E35" s="518">
        <v>8.78</v>
      </c>
      <c r="F35" s="502">
        <v>4</v>
      </c>
      <c r="G35" s="371">
        <v>369844</v>
      </c>
      <c r="H35" s="1829">
        <v>34</v>
      </c>
      <c r="I35" s="518">
        <v>2.42</v>
      </c>
      <c r="J35" s="502">
        <v>26</v>
      </c>
      <c r="K35" s="371">
        <v>382071</v>
      </c>
      <c r="L35" s="362">
        <v>15</v>
      </c>
      <c r="M35" s="518">
        <v>8.35</v>
      </c>
      <c r="N35" s="502">
        <v>7</v>
      </c>
      <c r="O35" s="516"/>
      <c r="P35" s="380"/>
      <c r="Q35" s="380"/>
      <c r="R35" s="380"/>
      <c r="S35" s="1862"/>
      <c r="T35" s="1862"/>
      <c r="U35" s="519"/>
      <c r="V35" s="1862"/>
      <c r="X35" s="519"/>
      <c r="Y35" s="1860"/>
      <c r="Z35" s="1861"/>
      <c r="AA35" s="1863"/>
      <c r="AB35" s="1861"/>
      <c r="AC35" s="1863"/>
      <c r="AD35" s="1861"/>
      <c r="AE35" s="1863"/>
      <c r="AF35" s="517"/>
      <c r="AG35" s="520" t="s">
        <v>463</v>
      </c>
      <c r="AH35" s="496">
        <v>2715859805</v>
      </c>
      <c r="AI35" s="496">
        <v>332757219</v>
      </c>
      <c r="AJ35" s="496">
        <v>3048617024</v>
      </c>
      <c r="AK35" s="496">
        <v>9102</v>
      </c>
      <c r="AL35" s="496">
        <v>887</v>
      </c>
      <c r="AM35" s="496">
        <v>8215</v>
      </c>
    </row>
    <row r="36" spans="1:39" ht="15.75" customHeight="1">
      <c r="A36" s="357">
        <v>27</v>
      </c>
      <c r="B36" s="358" t="s">
        <v>148</v>
      </c>
      <c r="C36" s="371">
        <v>362626</v>
      </c>
      <c r="D36" s="1829">
        <v>28</v>
      </c>
      <c r="E36" s="518">
        <v>5.04</v>
      </c>
      <c r="F36" s="502">
        <v>25</v>
      </c>
      <c r="G36" s="371">
        <v>382967</v>
      </c>
      <c r="H36" s="1829">
        <v>31</v>
      </c>
      <c r="I36" s="518">
        <v>-4.34</v>
      </c>
      <c r="J36" s="502">
        <v>37</v>
      </c>
      <c r="K36" s="371">
        <v>363610</v>
      </c>
      <c r="L36" s="362">
        <v>30</v>
      </c>
      <c r="M36" s="518">
        <v>4.34</v>
      </c>
      <c r="N36" s="502">
        <v>32</v>
      </c>
      <c r="O36" s="516"/>
      <c r="P36" s="380"/>
      <c r="Q36" s="380"/>
      <c r="R36" s="380"/>
      <c r="S36" s="1862"/>
      <c r="T36" s="1862"/>
      <c r="U36" s="519"/>
      <c r="V36" s="1862"/>
      <c r="W36" s="381"/>
      <c r="X36" s="519"/>
      <c r="Y36" s="1860"/>
      <c r="Z36" s="1861"/>
      <c r="AA36" s="1863"/>
      <c r="AB36" s="1861"/>
      <c r="AC36" s="1863"/>
      <c r="AD36" s="1861"/>
      <c r="AE36" s="1863"/>
      <c r="AF36" s="517"/>
      <c r="AG36" s="515" t="s">
        <v>464</v>
      </c>
      <c r="AH36" s="506">
        <v>1790647098</v>
      </c>
      <c r="AI36" s="506">
        <v>186264175</v>
      </c>
      <c r="AJ36" s="506">
        <v>1976911273</v>
      </c>
      <c r="AK36" s="506">
        <v>6109</v>
      </c>
      <c r="AL36" s="506">
        <v>478</v>
      </c>
      <c r="AM36" s="506">
        <v>5631</v>
      </c>
    </row>
    <row r="37" spans="1:39" ht="15.75" customHeight="1">
      <c r="A37" s="357">
        <v>31</v>
      </c>
      <c r="B37" s="358" t="s">
        <v>62</v>
      </c>
      <c r="C37" s="371">
        <v>388032</v>
      </c>
      <c r="D37" s="1829">
        <v>9</v>
      </c>
      <c r="E37" s="518">
        <v>2.98</v>
      </c>
      <c r="F37" s="502">
        <v>41</v>
      </c>
      <c r="G37" s="371">
        <v>488645</v>
      </c>
      <c r="H37" s="1829">
        <v>2</v>
      </c>
      <c r="I37" s="518">
        <v>7.8</v>
      </c>
      <c r="J37" s="502">
        <v>14</v>
      </c>
      <c r="K37" s="371">
        <v>393516</v>
      </c>
      <c r="L37" s="362">
        <v>8</v>
      </c>
      <c r="M37" s="518">
        <v>2.93</v>
      </c>
      <c r="N37" s="502">
        <v>41</v>
      </c>
      <c r="O37" s="516"/>
      <c r="P37" s="380"/>
      <c r="Q37" s="380"/>
      <c r="R37" s="380"/>
      <c r="S37" s="1862"/>
      <c r="T37" s="1862"/>
      <c r="U37" s="519"/>
      <c r="V37" s="1862"/>
      <c r="W37" s="496"/>
      <c r="X37" s="519"/>
      <c r="Y37" s="1860"/>
      <c r="Z37" s="1861"/>
      <c r="AA37" s="1863"/>
      <c r="AB37" s="1861"/>
      <c r="AC37" s="1863"/>
      <c r="AD37" s="1861"/>
      <c r="AE37" s="1863"/>
      <c r="AF37" s="517"/>
      <c r="AG37" s="515" t="s">
        <v>465</v>
      </c>
      <c r="AH37" s="506">
        <v>2720345275</v>
      </c>
      <c r="AI37" s="506">
        <v>392729931</v>
      </c>
      <c r="AJ37" s="506">
        <v>3113075206</v>
      </c>
      <c r="AK37" s="506">
        <v>8535</v>
      </c>
      <c r="AL37" s="506">
        <v>867</v>
      </c>
      <c r="AM37" s="506">
        <v>7668</v>
      </c>
    </row>
    <row r="38" spans="1:39" ht="15.75" customHeight="1">
      <c r="A38" s="357">
        <v>32</v>
      </c>
      <c r="B38" s="358" t="s">
        <v>63</v>
      </c>
      <c r="C38" s="371">
        <v>380702</v>
      </c>
      <c r="D38" s="1829">
        <v>16</v>
      </c>
      <c r="E38" s="518">
        <v>7.41</v>
      </c>
      <c r="F38" s="502">
        <v>11</v>
      </c>
      <c r="G38" s="371">
        <v>435743</v>
      </c>
      <c r="H38" s="1829">
        <v>15</v>
      </c>
      <c r="I38" s="518">
        <v>-7.17</v>
      </c>
      <c r="J38" s="502">
        <v>39</v>
      </c>
      <c r="K38" s="371">
        <v>382470</v>
      </c>
      <c r="L38" s="362">
        <v>14</v>
      </c>
      <c r="M38" s="518">
        <v>6.34</v>
      </c>
      <c r="N38" s="502">
        <v>13</v>
      </c>
      <c r="O38" s="516"/>
      <c r="P38" s="380"/>
      <c r="Q38" s="380"/>
      <c r="R38" s="380"/>
      <c r="S38" s="1862"/>
      <c r="T38" s="1862"/>
      <c r="U38" s="519"/>
      <c r="V38" s="1862"/>
      <c r="W38" s="381"/>
      <c r="X38" s="519"/>
      <c r="Y38" s="1860"/>
      <c r="Z38" s="1861"/>
      <c r="AA38" s="1863"/>
      <c r="AB38" s="1861"/>
      <c r="AC38" s="1863"/>
      <c r="AD38" s="1861"/>
      <c r="AE38" s="1863"/>
      <c r="AF38" s="517"/>
      <c r="AG38" s="515" t="s">
        <v>466</v>
      </c>
      <c r="AH38" s="506">
        <v>2820611230</v>
      </c>
      <c r="AI38" s="506">
        <v>246749832</v>
      </c>
      <c r="AJ38" s="506">
        <v>3067361062</v>
      </c>
      <c r="AK38" s="506">
        <v>9230</v>
      </c>
      <c r="AL38" s="506">
        <v>665</v>
      </c>
      <c r="AM38" s="506">
        <v>8565</v>
      </c>
    </row>
    <row r="39" spans="1:39" ht="15.75" customHeight="1">
      <c r="A39" s="357">
        <v>37</v>
      </c>
      <c r="B39" s="358" t="s">
        <v>64</v>
      </c>
      <c r="C39" s="371">
        <v>404153</v>
      </c>
      <c r="D39" s="1829">
        <v>6</v>
      </c>
      <c r="E39" s="518">
        <v>8.24</v>
      </c>
      <c r="F39" s="502">
        <v>7</v>
      </c>
      <c r="G39" s="371">
        <v>356136</v>
      </c>
      <c r="H39" s="1829">
        <v>39</v>
      </c>
      <c r="I39" s="518">
        <v>10.93</v>
      </c>
      <c r="J39" s="502">
        <v>9</v>
      </c>
      <c r="K39" s="371">
        <v>401288</v>
      </c>
      <c r="L39" s="362">
        <v>6</v>
      </c>
      <c r="M39" s="518">
        <v>8.65</v>
      </c>
      <c r="N39" s="502">
        <v>5</v>
      </c>
      <c r="O39" s="516"/>
      <c r="P39" s="380"/>
      <c r="Q39" s="380"/>
      <c r="R39" s="380"/>
      <c r="S39" s="1862"/>
      <c r="T39" s="1862"/>
      <c r="U39" s="519"/>
      <c r="V39" s="1862"/>
      <c r="W39" s="381"/>
      <c r="X39" s="519"/>
      <c r="Y39" s="1860"/>
      <c r="Z39" s="1861"/>
      <c r="AA39" s="1863"/>
      <c r="AB39" s="1861"/>
      <c r="AC39" s="1863"/>
      <c r="AD39" s="1861"/>
      <c r="AE39" s="1863"/>
      <c r="AF39" s="517"/>
      <c r="AG39" s="515" t="s">
        <v>467</v>
      </c>
      <c r="AH39" s="506">
        <v>1148243023</v>
      </c>
      <c r="AI39" s="506">
        <v>115589757</v>
      </c>
      <c r="AJ39" s="506">
        <v>1263832780</v>
      </c>
      <c r="AK39" s="506">
        <v>3543</v>
      </c>
      <c r="AL39" s="506">
        <v>339</v>
      </c>
      <c r="AM39" s="506">
        <v>3204</v>
      </c>
    </row>
    <row r="40" spans="1:39" ht="15.75" customHeight="1">
      <c r="A40" s="357">
        <v>39</v>
      </c>
      <c r="B40" s="358" t="s">
        <v>65</v>
      </c>
      <c r="C40" s="371">
        <v>352925</v>
      </c>
      <c r="D40" s="1829">
        <v>38</v>
      </c>
      <c r="E40" s="518">
        <v>5</v>
      </c>
      <c r="F40" s="502">
        <v>26</v>
      </c>
      <c r="G40" s="371">
        <v>413239</v>
      </c>
      <c r="H40" s="1829">
        <v>20</v>
      </c>
      <c r="I40" s="518">
        <v>20.73</v>
      </c>
      <c r="J40" s="502">
        <v>4</v>
      </c>
      <c r="K40" s="371">
        <v>356064</v>
      </c>
      <c r="L40" s="362">
        <v>38</v>
      </c>
      <c r="M40" s="518">
        <v>5.8</v>
      </c>
      <c r="N40" s="502">
        <v>18</v>
      </c>
      <c r="O40" s="516"/>
      <c r="P40" s="380"/>
      <c r="Q40" s="380"/>
      <c r="R40" s="380"/>
      <c r="S40" s="1862"/>
      <c r="T40" s="1862"/>
      <c r="U40" s="519"/>
      <c r="V40" s="1862"/>
      <c r="W40" s="381"/>
      <c r="X40" s="519"/>
      <c r="Y40" s="1860"/>
      <c r="Z40" s="1861"/>
      <c r="AA40" s="1863"/>
      <c r="AB40" s="1861"/>
      <c r="AC40" s="1863"/>
      <c r="AD40" s="1861"/>
      <c r="AE40" s="1863"/>
      <c r="AF40" s="517"/>
      <c r="AG40" s="515" t="s">
        <v>468</v>
      </c>
      <c r="AH40" s="506">
        <v>1426881279</v>
      </c>
      <c r="AI40" s="506">
        <v>175503552</v>
      </c>
      <c r="AJ40" s="506">
        <v>1602384831</v>
      </c>
      <c r="AK40" s="506">
        <v>4720</v>
      </c>
      <c r="AL40" s="506">
        <v>494</v>
      </c>
      <c r="AM40" s="506">
        <v>4226</v>
      </c>
    </row>
    <row r="41" spans="1:39" ht="15.75" customHeight="1">
      <c r="A41" s="357">
        <v>40</v>
      </c>
      <c r="B41" s="358" t="s">
        <v>305</v>
      </c>
      <c r="C41" s="371">
        <v>366320</v>
      </c>
      <c r="D41" s="1829">
        <v>24</v>
      </c>
      <c r="E41" s="518">
        <v>4.64</v>
      </c>
      <c r="F41" s="502">
        <v>29</v>
      </c>
      <c r="G41" s="371">
        <v>338997</v>
      </c>
      <c r="H41" s="1829">
        <v>40</v>
      </c>
      <c r="I41" s="518">
        <v>7.6</v>
      </c>
      <c r="J41" s="502">
        <v>15</v>
      </c>
      <c r="K41" s="371">
        <v>364708</v>
      </c>
      <c r="L41" s="362">
        <v>29</v>
      </c>
      <c r="M41" s="518">
        <v>5.01</v>
      </c>
      <c r="N41" s="502">
        <v>20</v>
      </c>
      <c r="O41" s="516"/>
      <c r="P41" s="380"/>
      <c r="Q41" s="380"/>
      <c r="R41" s="380"/>
      <c r="S41" s="1862"/>
      <c r="T41" s="1862"/>
      <c r="U41" s="519"/>
      <c r="V41" s="1862"/>
      <c r="W41" s="381"/>
      <c r="X41" s="519"/>
      <c r="Y41" s="1860"/>
      <c r="Z41" s="1861"/>
      <c r="AA41" s="1863"/>
      <c r="AB41" s="1861"/>
      <c r="AC41" s="1863"/>
      <c r="AD41" s="1861"/>
      <c r="AE41" s="1863"/>
      <c r="AF41" s="517"/>
      <c r="AG41" s="515" t="s">
        <v>469</v>
      </c>
      <c r="AH41" s="506">
        <v>993760433</v>
      </c>
      <c r="AI41" s="506">
        <v>108359515</v>
      </c>
      <c r="AJ41" s="506">
        <v>1102119948</v>
      </c>
      <c r="AK41" s="506">
        <v>3037</v>
      </c>
      <c r="AL41" s="506">
        <v>285</v>
      </c>
      <c r="AM41" s="506">
        <v>2752</v>
      </c>
    </row>
    <row r="42" spans="1:39" ht="15.75" customHeight="1">
      <c r="A42" s="357">
        <v>42</v>
      </c>
      <c r="B42" s="358" t="s">
        <v>66</v>
      </c>
      <c r="C42" s="371">
        <v>349680</v>
      </c>
      <c r="D42" s="1829">
        <v>40</v>
      </c>
      <c r="E42" s="518">
        <v>5.39</v>
      </c>
      <c r="F42" s="502">
        <v>19</v>
      </c>
      <c r="G42" s="371">
        <v>447808</v>
      </c>
      <c r="H42" s="1829">
        <v>9</v>
      </c>
      <c r="I42" s="518">
        <v>22.11</v>
      </c>
      <c r="J42" s="502">
        <v>3</v>
      </c>
      <c r="K42" s="371">
        <v>353965</v>
      </c>
      <c r="L42" s="362">
        <v>39</v>
      </c>
      <c r="M42" s="518">
        <v>5.98</v>
      </c>
      <c r="N42" s="502">
        <v>17</v>
      </c>
      <c r="O42" s="516"/>
      <c r="P42" s="380"/>
      <c r="Q42" s="380"/>
      <c r="R42" s="380"/>
      <c r="S42" s="1862"/>
      <c r="T42" s="1862"/>
      <c r="U42" s="519"/>
      <c r="V42" s="1862"/>
      <c r="W42" s="381"/>
      <c r="X42" s="519"/>
      <c r="Y42" s="1860"/>
      <c r="Z42" s="1861"/>
      <c r="AA42" s="1863"/>
      <c r="AB42" s="1861"/>
      <c r="AC42" s="1863"/>
      <c r="AD42" s="1861"/>
      <c r="AE42" s="1863"/>
      <c r="AF42" s="517"/>
      <c r="AG42" s="515" t="s">
        <v>470</v>
      </c>
      <c r="AH42" s="506">
        <v>2440771439</v>
      </c>
      <c r="AI42" s="506">
        <v>317186025</v>
      </c>
      <c r="AJ42" s="506">
        <v>2757957464</v>
      </c>
      <c r="AK42" s="506">
        <v>8274</v>
      </c>
      <c r="AL42" s="506">
        <v>770</v>
      </c>
      <c r="AM42" s="506">
        <v>7504</v>
      </c>
    </row>
    <row r="43" spans="1:39" ht="15.75" customHeight="1">
      <c r="A43" s="357">
        <v>43</v>
      </c>
      <c r="B43" s="358" t="s">
        <v>306</v>
      </c>
      <c r="C43" s="371">
        <v>371029</v>
      </c>
      <c r="D43" s="1829">
        <v>23</v>
      </c>
      <c r="E43" s="518">
        <v>4.58</v>
      </c>
      <c r="F43" s="502">
        <v>30</v>
      </c>
      <c r="G43" s="371">
        <v>397427</v>
      </c>
      <c r="H43" s="1829">
        <v>24</v>
      </c>
      <c r="I43" s="518">
        <v>2.75</v>
      </c>
      <c r="J43" s="502">
        <v>25</v>
      </c>
      <c r="K43" s="371">
        <v>372290</v>
      </c>
      <c r="L43" s="362">
        <v>23</v>
      </c>
      <c r="M43" s="518">
        <v>4.35</v>
      </c>
      <c r="N43" s="502">
        <v>31</v>
      </c>
      <c r="O43" s="516"/>
      <c r="P43" s="380"/>
      <c r="Q43" s="380"/>
      <c r="R43" s="380"/>
      <c r="S43" s="1862"/>
      <c r="T43" s="1862"/>
      <c r="U43" s="519"/>
      <c r="V43" s="1862"/>
      <c r="W43" s="496"/>
      <c r="X43" s="519"/>
      <c r="Y43" s="1860"/>
      <c r="Z43" s="1861"/>
      <c r="AA43" s="1863"/>
      <c r="AB43" s="1861"/>
      <c r="AC43" s="1863"/>
      <c r="AD43" s="1861"/>
      <c r="AE43" s="1863"/>
      <c r="AF43" s="517"/>
      <c r="AG43" s="515" t="s">
        <v>471</v>
      </c>
      <c r="AH43" s="506">
        <v>6385921663</v>
      </c>
      <c r="AI43" s="506">
        <v>627792393</v>
      </c>
      <c r="AJ43" s="506">
        <v>7013714056</v>
      </c>
      <c r="AK43" s="506">
        <v>20927</v>
      </c>
      <c r="AL43" s="506">
        <v>1709</v>
      </c>
      <c r="AM43" s="506">
        <v>19218</v>
      </c>
    </row>
    <row r="44" spans="1:39" ht="15.75" customHeight="1">
      <c r="A44" s="357">
        <v>45</v>
      </c>
      <c r="B44" s="358" t="s">
        <v>67</v>
      </c>
      <c r="C44" s="371">
        <v>433864</v>
      </c>
      <c r="D44" s="1829">
        <v>1</v>
      </c>
      <c r="E44" s="518">
        <v>14.05</v>
      </c>
      <c r="F44" s="502">
        <v>1</v>
      </c>
      <c r="G44" s="371">
        <v>446242</v>
      </c>
      <c r="H44" s="1829">
        <v>11</v>
      </c>
      <c r="I44" s="518">
        <v>22.28</v>
      </c>
      <c r="J44" s="502">
        <v>2</v>
      </c>
      <c r="K44" s="371">
        <v>434627</v>
      </c>
      <c r="L44" s="362">
        <v>1</v>
      </c>
      <c r="M44" s="518">
        <v>14.65</v>
      </c>
      <c r="N44" s="502">
        <v>1</v>
      </c>
      <c r="O44" s="516"/>
      <c r="P44" s="380"/>
      <c r="Q44" s="380"/>
      <c r="R44" s="380"/>
      <c r="S44" s="1862"/>
      <c r="T44" s="1862"/>
      <c r="U44" s="519"/>
      <c r="V44" s="1862"/>
      <c r="W44" s="381"/>
      <c r="X44" s="519"/>
      <c r="Y44" s="1860"/>
      <c r="Z44" s="1861"/>
      <c r="AA44" s="1863"/>
      <c r="AB44" s="1861"/>
      <c r="AC44" s="1863"/>
      <c r="AD44" s="1861"/>
      <c r="AE44" s="1863"/>
      <c r="AF44" s="517"/>
      <c r="AG44" s="515" t="s">
        <v>472</v>
      </c>
      <c r="AH44" s="506">
        <v>1476650371</v>
      </c>
      <c r="AI44" s="506">
        <v>167306307</v>
      </c>
      <c r="AJ44" s="506">
        <v>1643956678</v>
      </c>
      <c r="AK44" s="506">
        <v>4340</v>
      </c>
      <c r="AL44" s="506">
        <v>488</v>
      </c>
      <c r="AM44" s="506">
        <v>3852</v>
      </c>
    </row>
    <row r="45" spans="1:39" s="381" customFormat="1" ht="18" customHeight="1">
      <c r="A45" s="357">
        <v>46</v>
      </c>
      <c r="B45" s="358" t="s">
        <v>68</v>
      </c>
      <c r="C45" s="371">
        <v>411859</v>
      </c>
      <c r="D45" s="1829">
        <v>5</v>
      </c>
      <c r="E45" s="518">
        <v>-0.97</v>
      </c>
      <c r="F45" s="502">
        <v>45</v>
      </c>
      <c r="G45" s="371">
        <v>426673</v>
      </c>
      <c r="H45" s="1829">
        <v>18</v>
      </c>
      <c r="I45" s="518">
        <v>15.35</v>
      </c>
      <c r="J45" s="502">
        <v>7</v>
      </c>
      <c r="K45" s="371">
        <v>412853</v>
      </c>
      <c r="L45" s="362">
        <v>4</v>
      </c>
      <c r="M45" s="518">
        <v>0.19</v>
      </c>
      <c r="N45" s="502">
        <v>44</v>
      </c>
      <c r="O45" s="516"/>
      <c r="P45" s="380"/>
      <c r="Q45" s="380"/>
      <c r="R45" s="380"/>
      <c r="S45" s="1862"/>
      <c r="T45" s="1862"/>
      <c r="U45" s="519"/>
      <c r="V45" s="1862"/>
      <c r="X45" s="519"/>
      <c r="Y45" s="1860"/>
      <c r="Z45" s="1861"/>
      <c r="AA45" s="1863"/>
      <c r="AB45" s="1861"/>
      <c r="AC45" s="1863"/>
      <c r="AD45" s="1861"/>
      <c r="AE45" s="1863"/>
      <c r="AF45" s="517"/>
      <c r="AG45" s="520" t="s">
        <v>473</v>
      </c>
      <c r="AH45" s="496">
        <v>1602017530</v>
      </c>
      <c r="AI45" s="496">
        <v>224684098</v>
      </c>
      <c r="AJ45" s="496">
        <v>1826701628</v>
      </c>
      <c r="AK45" s="496">
        <v>4878</v>
      </c>
      <c r="AL45" s="496">
        <v>516</v>
      </c>
      <c r="AM45" s="496">
        <v>4362</v>
      </c>
    </row>
    <row r="46" spans="1:39" ht="15.75" customHeight="1">
      <c r="A46" s="357">
        <v>50</v>
      </c>
      <c r="B46" s="358" t="s">
        <v>150</v>
      </c>
      <c r="C46" s="371">
        <v>360392</v>
      </c>
      <c r="D46" s="1829">
        <v>32</v>
      </c>
      <c r="E46" s="518">
        <v>8.03</v>
      </c>
      <c r="F46" s="502">
        <v>8</v>
      </c>
      <c r="G46" s="371">
        <v>390420</v>
      </c>
      <c r="H46" s="1829">
        <v>27</v>
      </c>
      <c r="I46" s="518">
        <v>7.28</v>
      </c>
      <c r="J46" s="502">
        <v>17</v>
      </c>
      <c r="K46" s="371">
        <v>361959</v>
      </c>
      <c r="L46" s="362">
        <v>31</v>
      </c>
      <c r="M46" s="518">
        <v>7.88</v>
      </c>
      <c r="N46" s="502">
        <v>8</v>
      </c>
      <c r="O46" s="516"/>
      <c r="P46" s="380"/>
      <c r="Q46" s="380"/>
      <c r="R46" s="380"/>
      <c r="S46" s="1862"/>
      <c r="T46" s="1862"/>
      <c r="U46" s="519"/>
      <c r="V46" s="1862"/>
      <c r="W46" s="381"/>
      <c r="X46" s="519"/>
      <c r="Y46" s="1860"/>
      <c r="Z46" s="1861"/>
      <c r="AA46" s="1863"/>
      <c r="AB46" s="1861"/>
      <c r="AC46" s="1863"/>
      <c r="AD46" s="1861"/>
      <c r="AE46" s="1863"/>
      <c r="AF46" s="517"/>
      <c r="AG46" s="515" t="s">
        <v>474</v>
      </c>
      <c r="AH46" s="506">
        <v>3320041820</v>
      </c>
      <c r="AI46" s="506">
        <v>296249443</v>
      </c>
      <c r="AJ46" s="506">
        <v>3616291263</v>
      </c>
      <c r="AK46" s="506">
        <v>11559</v>
      </c>
      <c r="AL46" s="506">
        <v>917</v>
      </c>
      <c r="AM46" s="506">
        <v>10642</v>
      </c>
    </row>
    <row r="47" spans="1:39" ht="15.75" customHeight="1">
      <c r="A47" s="357">
        <v>57</v>
      </c>
      <c r="B47" s="383" t="s">
        <v>151</v>
      </c>
      <c r="C47" s="1830">
        <v>356107</v>
      </c>
      <c r="D47" s="362">
        <v>35</v>
      </c>
      <c r="E47" s="518">
        <v>2.17</v>
      </c>
      <c r="F47" s="370">
        <v>42</v>
      </c>
      <c r="G47" s="1830">
        <v>436685</v>
      </c>
      <c r="H47" s="1829">
        <v>14</v>
      </c>
      <c r="I47" s="518">
        <v>14.22</v>
      </c>
      <c r="J47" s="502">
        <v>8</v>
      </c>
      <c r="K47" s="1830">
        <v>360141</v>
      </c>
      <c r="L47" s="362">
        <v>33</v>
      </c>
      <c r="M47" s="518">
        <v>2.68</v>
      </c>
      <c r="N47" s="502">
        <v>42</v>
      </c>
      <c r="O47" s="516"/>
      <c r="P47" s="380"/>
      <c r="Q47" s="380"/>
      <c r="R47" s="380"/>
      <c r="S47" s="1862"/>
      <c r="T47" s="1862"/>
      <c r="U47" s="519"/>
      <c r="V47" s="1862"/>
      <c r="W47" s="381"/>
      <c r="X47" s="519"/>
      <c r="Y47" s="1860"/>
      <c r="Z47" s="1861"/>
      <c r="AA47" s="1863"/>
      <c r="AB47" s="1861"/>
      <c r="AC47" s="1863"/>
      <c r="AD47" s="1861"/>
      <c r="AE47" s="1863"/>
      <c r="AF47" s="517"/>
      <c r="AG47" s="515" t="s">
        <v>475</v>
      </c>
      <c r="AH47" s="506">
        <v>1765437928</v>
      </c>
      <c r="AI47" s="506">
        <v>182381836</v>
      </c>
      <c r="AJ47" s="506">
        <v>1947819764</v>
      </c>
      <c r="AK47" s="506">
        <v>5952</v>
      </c>
      <c r="AL47" s="506">
        <v>557</v>
      </c>
      <c r="AM47" s="506">
        <v>5395</v>
      </c>
    </row>
    <row r="48" spans="1:39" ht="15.75" customHeight="1">
      <c r="A48" s="357">
        <v>62</v>
      </c>
      <c r="B48" s="358" t="s">
        <v>118</v>
      </c>
      <c r="C48" s="371">
        <v>385897</v>
      </c>
      <c r="D48" s="1829">
        <v>11</v>
      </c>
      <c r="E48" s="518">
        <v>1.31</v>
      </c>
      <c r="F48" s="502">
        <v>43</v>
      </c>
      <c r="G48" s="371">
        <v>315126</v>
      </c>
      <c r="H48" s="1829">
        <v>41</v>
      </c>
      <c r="I48" s="518">
        <v>4.73</v>
      </c>
      <c r="J48" s="502">
        <v>22</v>
      </c>
      <c r="K48" s="371">
        <v>381707</v>
      </c>
      <c r="L48" s="362">
        <v>16</v>
      </c>
      <c r="M48" s="518">
        <v>1.89</v>
      </c>
      <c r="N48" s="502">
        <v>43</v>
      </c>
      <c r="O48" s="516"/>
      <c r="P48" s="380"/>
      <c r="Q48" s="380"/>
      <c r="R48" s="380"/>
      <c r="S48" s="1862"/>
      <c r="T48" s="1862"/>
      <c r="U48" s="519"/>
      <c r="V48" s="1862"/>
      <c r="W48" s="381"/>
      <c r="X48" s="519"/>
      <c r="Y48" s="1860"/>
      <c r="Z48" s="1861"/>
      <c r="AA48" s="1863"/>
      <c r="AB48" s="1861"/>
      <c r="AC48" s="1863"/>
      <c r="AD48" s="1861"/>
      <c r="AE48" s="1863"/>
      <c r="AF48" s="517"/>
      <c r="AG48" s="515" t="s">
        <v>476</v>
      </c>
      <c r="AH48" s="506">
        <v>1342769447</v>
      </c>
      <c r="AI48" s="506">
        <v>167638444</v>
      </c>
      <c r="AJ48" s="506">
        <v>1510407891</v>
      </c>
      <c r="AK48" s="506">
        <v>4434</v>
      </c>
      <c r="AL48" s="506">
        <v>458</v>
      </c>
      <c r="AM48" s="506">
        <v>3976</v>
      </c>
    </row>
    <row r="49" spans="1:39" ht="15.75" customHeight="1">
      <c r="A49" s="357">
        <v>65</v>
      </c>
      <c r="B49" s="358" t="s">
        <v>307</v>
      </c>
      <c r="C49" s="371">
        <v>414541</v>
      </c>
      <c r="D49" s="1829">
        <v>4</v>
      </c>
      <c r="E49" s="518">
        <v>8.39</v>
      </c>
      <c r="F49" s="502">
        <v>6</v>
      </c>
      <c r="G49" s="371">
        <v>545715</v>
      </c>
      <c r="H49" s="1829">
        <v>1</v>
      </c>
      <c r="I49" s="518">
        <v>48.34</v>
      </c>
      <c r="J49" s="502">
        <v>1</v>
      </c>
      <c r="K49" s="371">
        <v>421805</v>
      </c>
      <c r="L49" s="362">
        <v>2</v>
      </c>
      <c r="M49" s="518">
        <v>10.58</v>
      </c>
      <c r="N49" s="502">
        <v>2</v>
      </c>
      <c r="O49" s="516"/>
      <c r="P49" s="380"/>
      <c r="Q49" s="380"/>
      <c r="R49" s="380"/>
      <c r="S49" s="1862"/>
      <c r="T49" s="1862"/>
      <c r="U49" s="519"/>
      <c r="V49" s="1862"/>
      <c r="W49" s="381"/>
      <c r="X49" s="519"/>
      <c r="Y49" s="1860"/>
      <c r="Z49" s="1861"/>
      <c r="AA49" s="1863"/>
      <c r="AB49" s="1861"/>
      <c r="AC49" s="1863"/>
      <c r="AD49" s="1861"/>
      <c r="AE49" s="1863"/>
      <c r="AF49" s="517"/>
      <c r="AG49" s="515" t="s">
        <v>477</v>
      </c>
      <c r="AH49" s="506">
        <v>2178270152</v>
      </c>
      <c r="AI49" s="506">
        <v>267011642</v>
      </c>
      <c r="AJ49" s="506">
        <v>2445281794</v>
      </c>
      <c r="AK49" s="506">
        <v>7040</v>
      </c>
      <c r="AL49" s="506">
        <v>676</v>
      </c>
      <c r="AM49" s="506">
        <v>6364</v>
      </c>
    </row>
    <row r="50" spans="1:39" ht="15.75" customHeight="1">
      <c r="A50" s="357">
        <v>70</v>
      </c>
      <c r="B50" s="358" t="s">
        <v>152</v>
      </c>
      <c r="C50" s="371">
        <v>385484</v>
      </c>
      <c r="D50" s="1829">
        <v>12</v>
      </c>
      <c r="E50" s="518">
        <v>9.35</v>
      </c>
      <c r="F50" s="502">
        <v>3</v>
      </c>
      <c r="G50" s="371">
        <v>387350</v>
      </c>
      <c r="H50" s="1829">
        <v>30</v>
      </c>
      <c r="I50" s="518">
        <v>-0.96</v>
      </c>
      <c r="J50" s="502">
        <v>31</v>
      </c>
      <c r="K50" s="371">
        <v>385573</v>
      </c>
      <c r="L50" s="362">
        <v>12</v>
      </c>
      <c r="M50" s="518">
        <v>8.66</v>
      </c>
      <c r="N50" s="502">
        <v>4</v>
      </c>
      <c r="O50" s="358"/>
      <c r="P50" s="380"/>
      <c r="Q50" s="392"/>
      <c r="R50" s="380"/>
      <c r="S50" s="1862"/>
      <c r="T50" s="1862"/>
      <c r="U50" s="519"/>
      <c r="V50" s="1862"/>
      <c r="W50" s="381"/>
      <c r="X50" s="519"/>
      <c r="Y50" s="1860"/>
      <c r="Z50" s="1861"/>
      <c r="AA50" s="1863"/>
      <c r="AB50" s="1861"/>
      <c r="AC50" s="1863"/>
      <c r="AD50" s="1861"/>
      <c r="AE50" s="1863"/>
      <c r="AF50" s="517"/>
      <c r="AG50" s="515" t="s">
        <v>478</v>
      </c>
      <c r="AH50" s="506">
        <v>2612969781</v>
      </c>
      <c r="AI50" s="506">
        <v>281147846</v>
      </c>
      <c r="AJ50" s="506">
        <v>2894117627</v>
      </c>
      <c r="AK50" s="506">
        <v>8257</v>
      </c>
      <c r="AL50" s="506">
        <v>790</v>
      </c>
      <c r="AM50" s="506">
        <v>7467</v>
      </c>
    </row>
    <row r="51" spans="1:39" ht="15.75" customHeight="1">
      <c r="A51" s="357">
        <v>73</v>
      </c>
      <c r="B51" s="358" t="s">
        <v>309</v>
      </c>
      <c r="C51" s="371">
        <v>389986</v>
      </c>
      <c r="D51" s="1829">
        <v>7</v>
      </c>
      <c r="E51" s="518">
        <v>3.45</v>
      </c>
      <c r="F51" s="502">
        <v>39</v>
      </c>
      <c r="G51" s="371">
        <v>472304</v>
      </c>
      <c r="H51" s="1829">
        <v>3</v>
      </c>
      <c r="I51" s="518">
        <v>5.73</v>
      </c>
      <c r="J51" s="502">
        <v>20</v>
      </c>
      <c r="K51" s="371">
        <v>394561</v>
      </c>
      <c r="L51" s="362">
        <v>7</v>
      </c>
      <c r="M51" s="518">
        <v>3.37</v>
      </c>
      <c r="N51" s="502">
        <v>37</v>
      </c>
      <c r="O51" s="516"/>
      <c r="P51" s="380"/>
      <c r="Q51" s="380"/>
      <c r="R51" s="380"/>
      <c r="S51" s="1862"/>
      <c r="T51" s="1862"/>
      <c r="U51" s="519"/>
      <c r="V51" s="1862"/>
      <c r="W51" s="496"/>
      <c r="X51" s="519"/>
      <c r="Y51" s="1860"/>
      <c r="Z51" s="1861"/>
      <c r="AA51" s="1863"/>
      <c r="AB51" s="1861"/>
      <c r="AC51" s="1863"/>
      <c r="AD51" s="1861"/>
      <c r="AE51" s="1863"/>
      <c r="AF51" s="517"/>
      <c r="AG51" s="515" t="s">
        <v>479</v>
      </c>
      <c r="AH51" s="506">
        <v>5441330573</v>
      </c>
      <c r="AI51" s="506">
        <v>542077124</v>
      </c>
      <c r="AJ51" s="506">
        <v>5983407697</v>
      </c>
      <c r="AK51" s="506">
        <v>17266</v>
      </c>
      <c r="AL51" s="506">
        <v>1499</v>
      </c>
      <c r="AM51" s="506">
        <v>15767</v>
      </c>
    </row>
    <row r="52" spans="1:39" ht="15.75" customHeight="1">
      <c r="A52" s="357">
        <v>79</v>
      </c>
      <c r="B52" s="358" t="s">
        <v>311</v>
      </c>
      <c r="C52" s="371">
        <v>374889</v>
      </c>
      <c r="D52" s="1829">
        <v>18</v>
      </c>
      <c r="E52" s="518">
        <v>5</v>
      </c>
      <c r="F52" s="502">
        <v>26</v>
      </c>
      <c r="G52" s="371">
        <v>364610</v>
      </c>
      <c r="H52" s="1829">
        <v>36</v>
      </c>
      <c r="I52" s="518">
        <v>-8.89</v>
      </c>
      <c r="J52" s="502">
        <v>40</v>
      </c>
      <c r="K52" s="371">
        <v>374316</v>
      </c>
      <c r="L52" s="362">
        <v>20</v>
      </c>
      <c r="M52" s="518">
        <v>3.9</v>
      </c>
      <c r="N52" s="502">
        <v>34</v>
      </c>
      <c r="O52" s="516"/>
      <c r="P52" s="380"/>
      <c r="Q52" s="380"/>
      <c r="R52" s="380"/>
      <c r="S52" s="1862"/>
      <c r="T52" s="1862"/>
      <c r="U52" s="519"/>
      <c r="V52" s="1862"/>
      <c r="W52" s="496"/>
      <c r="X52" s="519"/>
      <c r="Y52" s="1860"/>
      <c r="Z52" s="1861"/>
      <c r="AA52" s="1863"/>
      <c r="AB52" s="1861"/>
      <c r="AC52" s="1863"/>
      <c r="AD52" s="1861"/>
      <c r="AE52" s="1863"/>
      <c r="AF52" s="517"/>
      <c r="AG52" s="515" t="s">
        <v>480</v>
      </c>
      <c r="AH52" s="506">
        <v>3315070789</v>
      </c>
      <c r="AI52" s="506">
        <v>418563194</v>
      </c>
      <c r="AJ52" s="506">
        <v>3733633983</v>
      </c>
      <c r="AK52" s="506">
        <v>11042</v>
      </c>
      <c r="AL52" s="506">
        <v>1049</v>
      </c>
      <c r="AM52" s="506">
        <v>9993</v>
      </c>
    </row>
    <row r="53" spans="1:39" ht="15.75" customHeight="1">
      <c r="A53" s="357">
        <v>86</v>
      </c>
      <c r="B53" s="358" t="s">
        <v>153</v>
      </c>
      <c r="C53" s="371">
        <v>374675</v>
      </c>
      <c r="D53" s="1829">
        <v>19</v>
      </c>
      <c r="E53" s="518">
        <v>8.7</v>
      </c>
      <c r="F53" s="502">
        <v>5</v>
      </c>
      <c r="G53" s="371">
        <v>428308</v>
      </c>
      <c r="H53" s="1829">
        <v>17</v>
      </c>
      <c r="I53" s="518">
        <v>8.8</v>
      </c>
      <c r="J53" s="502">
        <v>12</v>
      </c>
      <c r="K53" s="371">
        <v>376748</v>
      </c>
      <c r="L53" s="362">
        <v>18</v>
      </c>
      <c r="M53" s="518">
        <v>8.57</v>
      </c>
      <c r="N53" s="502">
        <v>6</v>
      </c>
      <c r="O53" s="516"/>
      <c r="P53" s="380"/>
      <c r="Q53" s="380"/>
      <c r="R53" s="380"/>
      <c r="S53" s="1862"/>
      <c r="T53" s="1862"/>
      <c r="U53" s="519"/>
      <c r="V53" s="1862"/>
      <c r="W53" s="381"/>
      <c r="X53" s="519"/>
      <c r="Y53" s="1860"/>
      <c r="Z53" s="1861"/>
      <c r="AA53" s="1863"/>
      <c r="AB53" s="1861"/>
      <c r="AC53" s="1863"/>
      <c r="AD53" s="1861"/>
      <c r="AE53" s="1863"/>
      <c r="AF53" s="517"/>
      <c r="AG53" s="515" t="s">
        <v>481</v>
      </c>
      <c r="AH53" s="506">
        <v>4727777195</v>
      </c>
      <c r="AI53" s="506">
        <v>382118644</v>
      </c>
      <c r="AJ53" s="506">
        <v>5109895839</v>
      </c>
      <c r="AK53" s="506">
        <v>15796</v>
      </c>
      <c r="AL53" s="506">
        <v>958</v>
      </c>
      <c r="AM53" s="506">
        <v>14838</v>
      </c>
    </row>
    <row r="54" spans="1:39" ht="15.75" customHeight="1">
      <c r="A54" s="357">
        <v>93</v>
      </c>
      <c r="B54" s="358" t="s">
        <v>313</v>
      </c>
      <c r="C54" s="371">
        <v>364463</v>
      </c>
      <c r="D54" s="1829">
        <v>25</v>
      </c>
      <c r="E54" s="518">
        <v>7.74</v>
      </c>
      <c r="F54" s="502">
        <v>9</v>
      </c>
      <c r="G54" s="371">
        <v>395315</v>
      </c>
      <c r="H54" s="1829">
        <v>25</v>
      </c>
      <c r="I54" s="518">
        <v>-3.4</v>
      </c>
      <c r="J54" s="502">
        <v>34</v>
      </c>
      <c r="K54" s="371">
        <v>365654</v>
      </c>
      <c r="L54" s="362">
        <v>26</v>
      </c>
      <c r="M54" s="518">
        <v>7.02</v>
      </c>
      <c r="N54" s="502">
        <v>11</v>
      </c>
      <c r="O54" s="516"/>
      <c r="P54" s="380"/>
      <c r="Q54" s="380"/>
      <c r="R54" s="380"/>
      <c r="S54" s="1862"/>
      <c r="T54" s="1862"/>
      <c r="U54" s="519"/>
      <c r="V54" s="1862"/>
      <c r="W54" s="496"/>
      <c r="X54" s="519"/>
      <c r="Y54" s="1860"/>
      <c r="Z54" s="1861"/>
      <c r="AA54" s="1863"/>
      <c r="AB54" s="1861"/>
      <c r="AC54" s="1863"/>
      <c r="AD54" s="1861"/>
      <c r="AE54" s="1863"/>
      <c r="AF54" s="517"/>
      <c r="AG54" s="515" t="s">
        <v>111</v>
      </c>
      <c r="AH54" s="506">
        <v>4730168689</v>
      </c>
      <c r="AI54" s="506">
        <v>331212059</v>
      </c>
      <c r="AJ54" s="506">
        <v>5061380748</v>
      </c>
      <c r="AK54" s="506">
        <v>16566</v>
      </c>
      <c r="AL54" s="506">
        <v>951</v>
      </c>
      <c r="AM54" s="506">
        <v>15615</v>
      </c>
    </row>
    <row r="55" spans="1:39" s="381" customFormat="1" ht="18" customHeight="1">
      <c r="A55" s="357">
        <v>95</v>
      </c>
      <c r="B55" s="358" t="s">
        <v>315</v>
      </c>
      <c r="C55" s="371">
        <v>331188</v>
      </c>
      <c r="D55" s="1829">
        <v>41</v>
      </c>
      <c r="E55" s="518">
        <v>5.86</v>
      </c>
      <c r="F55" s="502">
        <v>16</v>
      </c>
      <c r="G55" s="371">
        <v>388851</v>
      </c>
      <c r="H55" s="1829">
        <v>28</v>
      </c>
      <c r="I55" s="518">
        <v>15.52</v>
      </c>
      <c r="J55" s="502">
        <v>6</v>
      </c>
      <c r="K55" s="371">
        <v>334197</v>
      </c>
      <c r="L55" s="362">
        <v>41</v>
      </c>
      <c r="M55" s="1831">
        <v>6.29</v>
      </c>
      <c r="N55" s="502">
        <v>14</v>
      </c>
      <c r="O55" s="516"/>
      <c r="P55" s="380"/>
      <c r="Q55" s="380"/>
      <c r="R55" s="380"/>
      <c r="S55" s="1862"/>
      <c r="T55" s="1862"/>
      <c r="U55" s="519"/>
      <c r="V55" s="1862"/>
      <c r="W55" s="496"/>
      <c r="X55" s="519"/>
      <c r="Y55" s="1860"/>
      <c r="Z55" s="1861"/>
      <c r="AA55" s="1863"/>
      <c r="AB55" s="1861"/>
      <c r="AC55" s="1863"/>
      <c r="AD55" s="1861"/>
      <c r="AE55" s="1863"/>
      <c r="AF55" s="517"/>
      <c r="AG55" s="520" t="s">
        <v>482</v>
      </c>
      <c r="AH55" s="496">
        <v>6509546877</v>
      </c>
      <c r="AI55" s="496">
        <v>704478487</v>
      </c>
      <c r="AJ55" s="496">
        <v>7214025364</v>
      </c>
      <c r="AK55" s="496">
        <v>24644</v>
      </c>
      <c r="AL55" s="496">
        <v>2152</v>
      </c>
      <c r="AM55" s="496">
        <v>22492</v>
      </c>
    </row>
    <row r="56" spans="1:39" ht="15.75" customHeight="1">
      <c r="A56" s="521">
        <v>301</v>
      </c>
      <c r="B56" s="522" t="s">
        <v>70</v>
      </c>
      <c r="C56" s="1832">
        <v>270298</v>
      </c>
      <c r="D56" s="1833">
        <v>43</v>
      </c>
      <c r="E56" s="1834">
        <v>-1.53</v>
      </c>
      <c r="F56" s="1835">
        <v>47</v>
      </c>
      <c r="G56" s="1832"/>
      <c r="H56" s="1836"/>
      <c r="I56" s="1834"/>
      <c r="J56" s="1837"/>
      <c r="K56" s="1832">
        <v>270298</v>
      </c>
      <c r="L56" s="1836">
        <v>43</v>
      </c>
      <c r="M56" s="518">
        <v>-1.53</v>
      </c>
      <c r="N56" s="1835">
        <v>47</v>
      </c>
      <c r="O56" s="516"/>
      <c r="P56" s="380"/>
      <c r="Q56" s="380"/>
      <c r="R56" s="380"/>
      <c r="S56" s="1862"/>
      <c r="T56" s="1849"/>
      <c r="U56" s="519"/>
      <c r="V56" s="1862"/>
      <c r="W56" s="381"/>
      <c r="X56" s="519"/>
      <c r="Y56" s="1860"/>
      <c r="Z56" s="1861"/>
      <c r="AA56" s="1863"/>
      <c r="AB56" s="1861"/>
      <c r="AC56" s="1863"/>
      <c r="AD56" s="1861"/>
      <c r="AE56" s="1863"/>
      <c r="AF56" s="517"/>
      <c r="AG56" s="515" t="s">
        <v>483</v>
      </c>
      <c r="AH56" s="506">
        <v>411374869</v>
      </c>
      <c r="AI56" s="506">
        <v>0</v>
      </c>
      <c r="AJ56" s="506">
        <v>411374869</v>
      </c>
      <c r="AK56" s="506">
        <v>1584</v>
      </c>
      <c r="AL56" s="506">
        <v>0</v>
      </c>
      <c r="AM56" s="506">
        <v>1584</v>
      </c>
    </row>
    <row r="57" spans="1:39" ht="15.75" customHeight="1">
      <c r="A57" s="357">
        <v>303</v>
      </c>
      <c r="B57" s="358" t="s">
        <v>74</v>
      </c>
      <c r="C57" s="371">
        <v>245752</v>
      </c>
      <c r="D57" s="1829">
        <v>44</v>
      </c>
      <c r="E57" s="518">
        <v>-0.99</v>
      </c>
      <c r="F57" s="502">
        <v>46</v>
      </c>
      <c r="G57" s="371"/>
      <c r="H57" s="1829"/>
      <c r="I57" s="518"/>
      <c r="J57" s="502"/>
      <c r="K57" s="371">
        <v>245752</v>
      </c>
      <c r="L57" s="362">
        <v>44</v>
      </c>
      <c r="M57" s="518">
        <v>-0.99</v>
      </c>
      <c r="N57" s="502">
        <v>46</v>
      </c>
      <c r="O57" s="516"/>
      <c r="P57" s="380"/>
      <c r="Q57" s="380"/>
      <c r="R57" s="380"/>
      <c r="S57" s="1862"/>
      <c r="T57" s="1849"/>
      <c r="U57" s="519"/>
      <c r="V57" s="1862"/>
      <c r="W57" s="381"/>
      <c r="X57" s="519"/>
      <c r="Y57" s="1860"/>
      <c r="Z57" s="1861"/>
      <c r="AA57" s="1863"/>
      <c r="AB57" s="1861"/>
      <c r="AC57" s="1863"/>
      <c r="AD57" s="1861"/>
      <c r="AE57" s="1863"/>
      <c r="AF57" s="517"/>
      <c r="AG57" s="515" t="s">
        <v>484</v>
      </c>
      <c r="AH57" s="506">
        <v>63943543</v>
      </c>
      <c r="AI57" s="506">
        <v>0</v>
      </c>
      <c r="AJ57" s="506">
        <v>63943543</v>
      </c>
      <c r="AK57" s="506">
        <v>329</v>
      </c>
      <c r="AL57" s="506">
        <v>0</v>
      </c>
      <c r="AM57" s="506">
        <v>329</v>
      </c>
    </row>
    <row r="58" spans="1:39" ht="15.75" customHeight="1">
      <c r="A58" s="357">
        <v>305</v>
      </c>
      <c r="B58" s="358" t="s">
        <v>75</v>
      </c>
      <c r="C58" s="371">
        <v>274530</v>
      </c>
      <c r="D58" s="1829">
        <v>42</v>
      </c>
      <c r="E58" s="518">
        <v>-5.11</v>
      </c>
      <c r="F58" s="502">
        <v>48</v>
      </c>
      <c r="G58" s="371"/>
      <c r="H58" s="1829"/>
      <c r="I58" s="518"/>
      <c r="J58" s="502"/>
      <c r="K58" s="371">
        <v>274530</v>
      </c>
      <c r="L58" s="362">
        <v>42</v>
      </c>
      <c r="M58" s="518">
        <v>-5.11</v>
      </c>
      <c r="N58" s="502">
        <v>48</v>
      </c>
      <c r="O58" s="516"/>
      <c r="P58" s="380"/>
      <c r="Q58" s="380"/>
      <c r="R58" s="380"/>
      <c r="S58" s="1862"/>
      <c r="T58" s="1849"/>
      <c r="U58" s="519"/>
      <c r="V58" s="1862"/>
      <c r="W58" s="381"/>
      <c r="X58" s="519"/>
      <c r="Y58" s="1860"/>
      <c r="Z58" s="1861"/>
      <c r="AA58" s="1863"/>
      <c r="AB58" s="1861"/>
      <c r="AC58" s="1863"/>
      <c r="AD58" s="1861"/>
      <c r="AE58" s="1863"/>
      <c r="AF58" s="517"/>
      <c r="AG58" s="515" t="s">
        <v>485</v>
      </c>
      <c r="AH58" s="506">
        <v>599319997</v>
      </c>
      <c r="AI58" s="506">
        <v>0</v>
      </c>
      <c r="AJ58" s="506">
        <v>599319997</v>
      </c>
      <c r="AK58" s="506">
        <v>2292</v>
      </c>
      <c r="AL58" s="506">
        <v>0</v>
      </c>
      <c r="AM58" s="506">
        <v>2292</v>
      </c>
    </row>
    <row r="59" spans="1:39" ht="15.75" customHeight="1">
      <c r="A59" s="357">
        <v>306</v>
      </c>
      <c r="B59" s="358" t="s">
        <v>81</v>
      </c>
      <c r="C59" s="371">
        <v>170256</v>
      </c>
      <c r="D59" s="1829">
        <v>48</v>
      </c>
      <c r="E59" s="518">
        <v>7.66</v>
      </c>
      <c r="F59" s="502">
        <v>10</v>
      </c>
      <c r="G59" s="371"/>
      <c r="H59" s="1829"/>
      <c r="I59" s="518"/>
      <c r="J59" s="502"/>
      <c r="K59" s="371">
        <v>170256</v>
      </c>
      <c r="L59" s="362">
        <v>48</v>
      </c>
      <c r="M59" s="518">
        <v>7.66</v>
      </c>
      <c r="N59" s="502">
        <v>9</v>
      </c>
      <c r="O59" s="516"/>
      <c r="P59" s="380"/>
      <c r="Q59" s="380"/>
      <c r="R59" s="380"/>
      <c r="S59" s="1862"/>
      <c r="T59" s="1849"/>
      <c r="U59" s="519"/>
      <c r="V59" s="1862"/>
      <c r="W59" s="381"/>
      <c r="X59" s="519"/>
      <c r="Y59" s="1860"/>
      <c r="Z59" s="1861"/>
      <c r="AA59" s="1863"/>
      <c r="AB59" s="1861"/>
      <c r="AC59" s="1863"/>
      <c r="AD59" s="1861"/>
      <c r="AE59" s="1863"/>
      <c r="AF59" s="517"/>
      <c r="AG59" s="515" t="s">
        <v>486</v>
      </c>
      <c r="AH59" s="506">
        <v>2077721735</v>
      </c>
      <c r="AI59" s="506">
        <v>0</v>
      </c>
      <c r="AJ59" s="506">
        <v>2077721735</v>
      </c>
      <c r="AK59" s="506">
        <v>13484</v>
      </c>
      <c r="AL59" s="506">
        <v>0</v>
      </c>
      <c r="AM59" s="506">
        <v>13484</v>
      </c>
    </row>
    <row r="60" spans="1:39" ht="15.75" customHeight="1">
      <c r="A60" s="357">
        <v>307</v>
      </c>
      <c r="B60" s="358" t="s">
        <v>82</v>
      </c>
      <c r="C60" s="371">
        <v>171795</v>
      </c>
      <c r="D60" s="1829">
        <v>47</v>
      </c>
      <c r="E60" s="518">
        <v>3.67</v>
      </c>
      <c r="F60" s="502">
        <v>36</v>
      </c>
      <c r="G60" s="371"/>
      <c r="H60" s="1829"/>
      <c r="I60" s="518"/>
      <c r="J60" s="502"/>
      <c r="K60" s="371">
        <v>171795</v>
      </c>
      <c r="L60" s="362">
        <v>47</v>
      </c>
      <c r="M60" s="518">
        <v>3.67</v>
      </c>
      <c r="N60" s="502">
        <v>35</v>
      </c>
      <c r="O60" s="516"/>
      <c r="P60" s="380"/>
      <c r="Q60" s="380"/>
      <c r="R60" s="380"/>
      <c r="S60" s="1862"/>
      <c r="T60" s="1849"/>
      <c r="U60" s="519"/>
      <c r="V60" s="1862"/>
      <c r="W60" s="381"/>
      <c r="X60" s="519"/>
      <c r="Y60" s="1860"/>
      <c r="Z60" s="1861"/>
      <c r="AA60" s="1863"/>
      <c r="AB60" s="1861"/>
      <c r="AC60" s="1863"/>
      <c r="AD60" s="1861"/>
      <c r="AE60" s="1863"/>
      <c r="AF60" s="517"/>
      <c r="AG60" s="515" t="s">
        <v>487</v>
      </c>
      <c r="AH60" s="506">
        <v>2945194085</v>
      </c>
      <c r="AI60" s="506">
        <v>0</v>
      </c>
      <c r="AJ60" s="506">
        <v>2945194085</v>
      </c>
      <c r="AK60" s="506">
        <v>19313</v>
      </c>
      <c r="AL60" s="506">
        <v>0</v>
      </c>
      <c r="AM60" s="506">
        <v>19313</v>
      </c>
    </row>
    <row r="61" spans="1:39" ht="15.75" customHeight="1">
      <c r="A61" s="357">
        <v>308</v>
      </c>
      <c r="B61" s="358" t="s">
        <v>87</v>
      </c>
      <c r="C61" s="371">
        <v>210247</v>
      </c>
      <c r="D61" s="1829">
        <v>45</v>
      </c>
      <c r="E61" s="518">
        <v>6.59</v>
      </c>
      <c r="F61" s="502">
        <v>14</v>
      </c>
      <c r="G61" s="371"/>
      <c r="H61" s="1829"/>
      <c r="I61" s="518"/>
      <c r="J61" s="502"/>
      <c r="K61" s="371">
        <v>210247</v>
      </c>
      <c r="L61" s="362">
        <v>45</v>
      </c>
      <c r="M61" s="518">
        <v>6.59</v>
      </c>
      <c r="N61" s="502">
        <v>12</v>
      </c>
      <c r="O61" s="516"/>
      <c r="P61" s="380"/>
      <c r="Q61" s="380"/>
      <c r="R61" s="380"/>
      <c r="S61" s="1862"/>
      <c r="T61" s="1849"/>
      <c r="U61" s="519"/>
      <c r="V61" s="1862"/>
      <c r="W61" s="381"/>
      <c r="X61" s="519"/>
      <c r="Y61" s="1860"/>
      <c r="Z61" s="1861"/>
      <c r="AA61" s="1863"/>
      <c r="AB61" s="1861"/>
      <c r="AC61" s="1863"/>
      <c r="AD61" s="1861"/>
      <c r="AE61" s="1863"/>
      <c r="AF61" s="517"/>
      <c r="AG61" s="515" t="s">
        <v>488</v>
      </c>
      <c r="AH61" s="506">
        <v>745305716</v>
      </c>
      <c r="AI61" s="506">
        <v>0</v>
      </c>
      <c r="AJ61" s="506">
        <v>745305716</v>
      </c>
      <c r="AK61" s="506">
        <v>3462</v>
      </c>
      <c r="AL61" s="506">
        <v>0</v>
      </c>
      <c r="AM61" s="506">
        <v>3462</v>
      </c>
    </row>
    <row r="62" spans="1:39" s="384" customFormat="1" ht="15.75" customHeight="1">
      <c r="A62" s="523">
        <v>309</v>
      </c>
      <c r="B62" s="524" t="s">
        <v>88</v>
      </c>
      <c r="C62" s="1838">
        <v>208650</v>
      </c>
      <c r="D62" s="1839">
        <v>46</v>
      </c>
      <c r="E62" s="1840">
        <v>5.69</v>
      </c>
      <c r="F62" s="1841">
        <v>17</v>
      </c>
      <c r="G62" s="1838"/>
      <c r="H62" s="1842"/>
      <c r="I62" s="1840"/>
      <c r="J62" s="1841"/>
      <c r="K62" s="1838">
        <v>208650</v>
      </c>
      <c r="L62" s="1842">
        <v>46</v>
      </c>
      <c r="M62" s="1840">
        <v>5.69</v>
      </c>
      <c r="N62" s="1841">
        <v>19</v>
      </c>
      <c r="O62" s="516"/>
      <c r="P62" s="380"/>
      <c r="Q62" s="380"/>
      <c r="R62" s="380"/>
      <c r="S62" s="1862"/>
      <c r="T62" s="1849"/>
      <c r="U62" s="519"/>
      <c r="V62" s="1862"/>
      <c r="W62" s="381"/>
      <c r="X62" s="519"/>
      <c r="Y62" s="1860"/>
      <c r="Z62" s="1861"/>
      <c r="AA62" s="1863"/>
      <c r="AB62" s="1861"/>
      <c r="AC62" s="1863"/>
      <c r="AD62" s="1861"/>
      <c r="AE62" s="1863"/>
      <c r="AF62" s="525"/>
      <c r="AG62" s="526" t="s">
        <v>489</v>
      </c>
      <c r="AH62" s="527">
        <v>16983865226</v>
      </c>
      <c r="AI62" s="527">
        <v>0</v>
      </c>
      <c r="AJ62" s="527">
        <v>16983865226</v>
      </c>
      <c r="AK62" s="527">
        <v>88930</v>
      </c>
      <c r="AL62" s="527">
        <v>0</v>
      </c>
      <c r="AM62" s="527">
        <v>88930</v>
      </c>
    </row>
    <row r="63" spans="2:35" ht="15" customHeight="1">
      <c r="B63" s="528"/>
      <c r="C63" s="529"/>
      <c r="D63" s="529"/>
      <c r="E63" s="529"/>
      <c r="F63" s="529"/>
      <c r="G63" s="529"/>
      <c r="H63" s="529"/>
      <c r="I63" s="529"/>
      <c r="J63" s="529"/>
      <c r="K63" s="529"/>
      <c r="L63" s="529"/>
      <c r="M63" s="529"/>
      <c r="N63" s="529"/>
      <c r="Q63" s="381"/>
      <c r="R63" s="381"/>
      <c r="S63" s="381"/>
      <c r="T63" s="1847"/>
      <c r="U63" s="381"/>
      <c r="V63" s="381"/>
      <c r="W63" s="381"/>
      <c r="X63" s="381"/>
      <c r="Y63" s="381"/>
      <c r="Z63" s="381"/>
      <c r="AA63" s="381"/>
      <c r="AB63" s="381"/>
      <c r="AC63" s="381"/>
      <c r="AD63" s="381"/>
      <c r="AE63" s="381"/>
      <c r="AH63" s="506"/>
      <c r="AI63" s="506"/>
    </row>
    <row r="64" spans="2:31" ht="15" customHeight="1">
      <c r="B64" s="530"/>
      <c r="Q64" s="381"/>
      <c r="R64" s="381"/>
      <c r="S64" s="381"/>
      <c r="T64" s="1847"/>
      <c r="U64" s="381"/>
      <c r="V64" s="381"/>
      <c r="W64" s="381"/>
      <c r="X64" s="381"/>
      <c r="Y64" s="381"/>
      <c r="Z64" s="381"/>
      <c r="AA64" s="381"/>
      <c r="AB64" s="381"/>
      <c r="AC64" s="381"/>
      <c r="AD64" s="381"/>
      <c r="AE64" s="381"/>
    </row>
    <row r="65" spans="17:31" ht="12">
      <c r="Q65" s="381"/>
      <c r="R65" s="381"/>
      <c r="S65" s="381"/>
      <c r="T65" s="1847"/>
      <c r="U65" s="381"/>
      <c r="V65" s="381"/>
      <c r="W65" s="381"/>
      <c r="X65" s="381"/>
      <c r="Y65" s="381"/>
      <c r="Z65" s="381"/>
      <c r="AA65" s="381"/>
      <c r="AB65" s="381"/>
      <c r="AC65" s="381"/>
      <c r="AD65" s="381"/>
      <c r="AE65" s="381"/>
    </row>
  </sheetData>
  <sheetProtection/>
  <mergeCells count="8">
    <mergeCell ref="P3:P4"/>
    <mergeCell ref="Y3:Y4"/>
    <mergeCell ref="A3:A4"/>
    <mergeCell ref="B3:B4"/>
    <mergeCell ref="C3:F3"/>
    <mergeCell ref="G3:J3"/>
    <mergeCell ref="K3:N3"/>
    <mergeCell ref="O3:O4"/>
  </mergeCells>
  <printOptions horizontalCentered="1"/>
  <pageMargins left="0.15748031496062992" right="0.15748031496062992" top="0.3937007874015748" bottom="0.2755905511811024" header="0.15748031496062992" footer="0.1968503937007874"/>
  <pageSetup blackAndWhite="1" firstPageNumber="72" useFirstPageNumber="1" horizontalDpi="300" verticalDpi="300" orientation="portrait" pageOrder="overThenDown" paperSize="9" scale="80" r:id="rId1"/>
  <headerFooter alignWithMargins="0">
    <oddFooter>&amp;C&amp;A</oddFooter>
  </headerFooter>
  <colBreaks count="2" manualBreakCount="2">
    <brk id="14" max="65535" man="1"/>
    <brk id="24" max="64" man="1"/>
  </colBreaks>
</worksheet>
</file>

<file path=xl/worksheets/sheet16.xml><?xml version="1.0" encoding="utf-8"?>
<worksheet xmlns="http://schemas.openxmlformats.org/spreadsheetml/2006/main" xmlns:r="http://schemas.openxmlformats.org/officeDocument/2006/relationships">
  <sheetPr>
    <tabColor theme="0"/>
  </sheetPr>
  <dimension ref="A1:AF95"/>
  <sheetViews>
    <sheetView view="pageBreakPreview" zoomScaleSheetLayoutView="100" zoomScalePageLayoutView="0" workbookViewId="0" topLeftCell="A1">
      <pane xSplit="2" ySplit="5" topLeftCell="C6" activePane="bottomRight" state="frozen"/>
      <selection pane="topLeft" activeCell="H28" sqref="H28"/>
      <selection pane="topRight" activeCell="H28" sqref="H28"/>
      <selection pane="bottomLeft" activeCell="H28" sqref="H28"/>
      <selection pane="bottomRight" activeCell="A2" sqref="A2"/>
    </sheetView>
  </sheetViews>
  <sheetFormatPr defaultColWidth="9.00390625" defaultRowHeight="12.75"/>
  <cols>
    <col min="1" max="1" width="5.125" style="538" customWidth="1"/>
    <col min="2" max="2" width="21.00390625" style="538" customWidth="1"/>
    <col min="3" max="4" width="5.375" style="538" customWidth="1"/>
    <col min="5" max="5" width="6.00390625" style="483" customWidth="1"/>
    <col min="6" max="6" width="6.75390625" style="483" customWidth="1"/>
    <col min="7" max="7" width="10.625" style="483" customWidth="1"/>
    <col min="8" max="8" width="10.625" style="678" customWidth="1"/>
    <col min="9" max="10" width="10.625" style="483" customWidth="1"/>
    <col min="11" max="11" width="7.75390625" style="483" customWidth="1"/>
    <col min="12" max="12" width="3.375" style="537" customWidth="1"/>
    <col min="13" max="13" width="4.875" style="483" customWidth="1"/>
    <col min="14" max="14" width="19.25390625" style="483" customWidth="1"/>
    <col min="15" max="15" width="6.75390625" style="483" customWidth="1"/>
    <col min="16" max="19" width="9.75390625" style="483" customWidth="1"/>
    <col min="20" max="20" width="7.75390625" style="483" customWidth="1"/>
    <col min="21" max="21" width="9.125" style="483" customWidth="1"/>
    <col min="22" max="22" width="9.125" style="538" customWidth="1"/>
    <col min="23" max="23" width="5.125" style="538" customWidth="1"/>
    <col min="24" max="24" width="4.875" style="538" customWidth="1"/>
    <col min="25" max="25" width="19.25390625" style="538" customWidth="1"/>
    <col min="26" max="26" width="6.75390625" style="672" customWidth="1"/>
    <col min="27" max="30" width="9.75390625" style="538" customWidth="1"/>
    <col min="31" max="31" width="7.75390625" style="538" customWidth="1"/>
    <col min="32" max="33" width="9.125" style="538" customWidth="1"/>
    <col min="34" max="34" width="5.125" style="538" customWidth="1"/>
    <col min="35" max="16384" width="9.125" style="538" customWidth="1"/>
  </cols>
  <sheetData>
    <row r="1" spans="1:32" ht="17.25">
      <c r="A1" s="823" t="s">
        <v>490</v>
      </c>
      <c r="B1" s="533"/>
      <c r="C1" s="533"/>
      <c r="D1" s="534"/>
      <c r="E1" s="451"/>
      <c r="F1" s="452"/>
      <c r="G1" s="452"/>
      <c r="H1" s="535"/>
      <c r="I1" s="536"/>
      <c r="J1" s="536"/>
      <c r="K1" s="452"/>
      <c r="M1" s="532" t="s">
        <v>491</v>
      </c>
      <c r="N1" s="451"/>
      <c r="O1" s="452"/>
      <c r="P1" s="452"/>
      <c r="Q1" s="536"/>
      <c r="R1" s="536"/>
      <c r="S1" s="536"/>
      <c r="T1" s="452"/>
      <c r="X1" s="532" t="s">
        <v>492</v>
      </c>
      <c r="Y1" s="451"/>
      <c r="Z1" s="452"/>
      <c r="AA1" s="452"/>
      <c r="AB1" s="536"/>
      <c r="AC1" s="536"/>
      <c r="AD1" s="536"/>
      <c r="AE1" s="452"/>
      <c r="AF1" s="483"/>
    </row>
    <row r="2" spans="2:32" ht="20.25" customHeight="1">
      <c r="B2" s="539" t="s">
        <v>493</v>
      </c>
      <c r="C2" s="540"/>
      <c r="D2" s="540"/>
      <c r="F2" s="453"/>
      <c r="G2" s="453"/>
      <c r="H2" s="535"/>
      <c r="I2" s="480"/>
      <c r="J2" s="480"/>
      <c r="K2" s="541"/>
      <c r="M2" s="542" t="s">
        <v>494</v>
      </c>
      <c r="N2" s="454"/>
      <c r="O2" s="453"/>
      <c r="P2" s="453"/>
      <c r="Q2" s="480"/>
      <c r="R2" s="480"/>
      <c r="S2" s="480"/>
      <c r="T2" s="541"/>
      <c r="X2" s="542" t="s">
        <v>495</v>
      </c>
      <c r="Y2" s="454"/>
      <c r="Z2" s="453"/>
      <c r="AA2" s="453"/>
      <c r="AB2" s="480"/>
      <c r="AC2" s="480"/>
      <c r="AD2" s="480"/>
      <c r="AE2" s="543"/>
      <c r="AF2" s="483"/>
    </row>
    <row r="3" spans="1:32" ht="12" customHeight="1">
      <c r="A3" s="544"/>
      <c r="B3" s="545"/>
      <c r="C3" s="546" t="s">
        <v>496</v>
      </c>
      <c r="D3" s="546" t="s">
        <v>497</v>
      </c>
      <c r="E3" s="547" t="s">
        <v>498</v>
      </c>
      <c r="F3" s="548" t="s">
        <v>499</v>
      </c>
      <c r="G3" s="1977" t="s">
        <v>500</v>
      </c>
      <c r="H3" s="1978"/>
      <c r="I3" s="1978"/>
      <c r="J3" s="1979"/>
      <c r="K3" s="549" t="s">
        <v>501</v>
      </c>
      <c r="L3" s="550"/>
      <c r="M3" s="551" t="s">
        <v>502</v>
      </c>
      <c r="N3" s="552"/>
      <c r="O3" s="548" t="s">
        <v>499</v>
      </c>
      <c r="P3" s="553" t="s">
        <v>500</v>
      </c>
      <c r="Q3" s="554"/>
      <c r="R3" s="555"/>
      <c r="S3" s="555"/>
      <c r="T3" s="549" t="s">
        <v>501</v>
      </c>
      <c r="X3" s="551" t="s">
        <v>502</v>
      </c>
      <c r="Y3" s="552"/>
      <c r="Z3" s="548" t="s">
        <v>499</v>
      </c>
      <c r="AA3" s="553" t="s">
        <v>500</v>
      </c>
      <c r="AB3" s="554"/>
      <c r="AC3" s="555"/>
      <c r="AD3" s="555"/>
      <c r="AE3" s="549" t="s">
        <v>501</v>
      </c>
      <c r="AF3" s="483"/>
    </row>
    <row r="4" spans="1:32" s="571" customFormat="1" ht="13.5" customHeight="1">
      <c r="A4" s="556" t="s">
        <v>7</v>
      </c>
      <c r="B4" s="557" t="s">
        <v>8</v>
      </c>
      <c r="C4" s="558"/>
      <c r="D4" s="559"/>
      <c r="E4" s="560"/>
      <c r="F4" s="561" t="s">
        <v>503</v>
      </c>
      <c r="G4" s="562" t="s">
        <v>504</v>
      </c>
      <c r="H4" s="563" t="s">
        <v>499</v>
      </c>
      <c r="I4" s="564" t="s">
        <v>505</v>
      </c>
      <c r="J4" s="564" t="s">
        <v>506</v>
      </c>
      <c r="K4" s="565" t="s">
        <v>507</v>
      </c>
      <c r="L4" s="566"/>
      <c r="M4" s="567" t="s">
        <v>7</v>
      </c>
      <c r="N4" s="568" t="s">
        <v>8</v>
      </c>
      <c r="O4" s="561" t="s">
        <v>503</v>
      </c>
      <c r="P4" s="562" t="s">
        <v>504</v>
      </c>
      <c r="Q4" s="569" t="s">
        <v>499</v>
      </c>
      <c r="R4" s="564" t="s">
        <v>505</v>
      </c>
      <c r="S4" s="564" t="s">
        <v>506</v>
      </c>
      <c r="T4" s="565" t="s">
        <v>507</v>
      </c>
      <c r="U4" s="570"/>
      <c r="X4" s="567" t="s">
        <v>7</v>
      </c>
      <c r="Y4" s="568" t="s">
        <v>8</v>
      </c>
      <c r="Z4" s="561" t="s">
        <v>503</v>
      </c>
      <c r="AA4" s="562" t="s">
        <v>504</v>
      </c>
      <c r="AB4" s="569" t="s">
        <v>499</v>
      </c>
      <c r="AC4" s="564" t="s">
        <v>505</v>
      </c>
      <c r="AD4" s="564" t="s">
        <v>506</v>
      </c>
      <c r="AE4" s="565" t="s">
        <v>507</v>
      </c>
      <c r="AF4" s="570"/>
    </row>
    <row r="5" spans="1:32" s="571" customFormat="1" ht="12" customHeight="1">
      <c r="A5" s="572"/>
      <c r="B5" s="573"/>
      <c r="C5" s="574" t="s">
        <v>508</v>
      </c>
      <c r="D5" s="574" t="s">
        <v>509</v>
      </c>
      <c r="E5" s="575" t="s">
        <v>510</v>
      </c>
      <c r="F5" s="576" t="s">
        <v>511</v>
      </c>
      <c r="G5" s="577" t="s">
        <v>512</v>
      </c>
      <c r="H5" s="578" t="s">
        <v>512</v>
      </c>
      <c r="I5" s="579" t="s">
        <v>513</v>
      </c>
      <c r="J5" s="579" t="s">
        <v>513</v>
      </c>
      <c r="K5" s="580" t="s">
        <v>514</v>
      </c>
      <c r="L5" s="581"/>
      <c r="M5" s="582"/>
      <c r="N5" s="583"/>
      <c r="O5" s="576" t="s">
        <v>511</v>
      </c>
      <c r="P5" s="577" t="s">
        <v>512</v>
      </c>
      <c r="Q5" s="578" t="s">
        <v>512</v>
      </c>
      <c r="R5" s="579" t="s">
        <v>513</v>
      </c>
      <c r="S5" s="579" t="s">
        <v>513</v>
      </c>
      <c r="T5" s="580" t="s">
        <v>514</v>
      </c>
      <c r="U5" s="570"/>
      <c r="X5" s="582"/>
      <c r="Y5" s="583"/>
      <c r="Z5" s="576" t="s">
        <v>511</v>
      </c>
      <c r="AA5" s="577" t="s">
        <v>512</v>
      </c>
      <c r="AB5" s="578" t="s">
        <v>512</v>
      </c>
      <c r="AC5" s="579" t="s">
        <v>513</v>
      </c>
      <c r="AD5" s="579" t="s">
        <v>513</v>
      </c>
      <c r="AE5" s="580" t="s">
        <v>514</v>
      </c>
      <c r="AF5" s="570"/>
    </row>
    <row r="6" spans="1:32" ht="18" customHeight="1">
      <c r="A6" s="584" t="s">
        <v>515</v>
      </c>
      <c r="B6" s="584" t="s">
        <v>516</v>
      </c>
      <c r="C6" s="585" t="s">
        <v>517</v>
      </c>
      <c r="D6" s="1864">
        <v>3</v>
      </c>
      <c r="E6" s="586">
        <v>10</v>
      </c>
      <c r="F6" s="587"/>
      <c r="G6" s="588">
        <v>10.89</v>
      </c>
      <c r="H6" s="589"/>
      <c r="I6" s="590">
        <v>22970</v>
      </c>
      <c r="J6" s="590">
        <v>25280</v>
      </c>
      <c r="K6" s="591">
        <v>52</v>
      </c>
      <c r="L6" s="592"/>
      <c r="M6" s="593" t="s">
        <v>515</v>
      </c>
      <c r="N6" s="593" t="s">
        <v>516</v>
      </c>
      <c r="O6" s="587"/>
      <c r="P6" s="588">
        <v>3.36</v>
      </c>
      <c r="Q6" s="594"/>
      <c r="R6" s="590">
        <v>7390</v>
      </c>
      <c r="S6" s="590">
        <v>8140</v>
      </c>
      <c r="T6" s="591">
        <v>17</v>
      </c>
      <c r="X6" s="593" t="s">
        <v>515</v>
      </c>
      <c r="Y6" s="593" t="s">
        <v>516</v>
      </c>
      <c r="Z6" s="587"/>
      <c r="AA6" s="588">
        <v>3.26</v>
      </c>
      <c r="AB6" s="589"/>
      <c r="AC6" s="590">
        <v>7780</v>
      </c>
      <c r="AD6" s="590">
        <v>6160</v>
      </c>
      <c r="AE6" s="591">
        <v>16</v>
      </c>
      <c r="AF6" s="483"/>
    </row>
    <row r="7" spans="1:32" ht="12" customHeight="1">
      <c r="A7" s="584" t="s">
        <v>518</v>
      </c>
      <c r="B7" s="595" t="s">
        <v>519</v>
      </c>
      <c r="C7" s="596" t="s">
        <v>517</v>
      </c>
      <c r="D7" s="1865">
        <v>4</v>
      </c>
      <c r="E7" s="586">
        <v>10</v>
      </c>
      <c r="F7" s="597" t="s">
        <v>520</v>
      </c>
      <c r="G7" s="598">
        <v>8.3</v>
      </c>
      <c r="H7" s="599">
        <v>5.3</v>
      </c>
      <c r="I7" s="600">
        <v>25660</v>
      </c>
      <c r="J7" s="600">
        <v>18870</v>
      </c>
      <c r="K7" s="601">
        <v>52</v>
      </c>
      <c r="L7" s="592"/>
      <c r="M7" s="593" t="s">
        <v>518</v>
      </c>
      <c r="N7" s="602" t="s">
        <v>519</v>
      </c>
      <c r="O7" s="597" t="s">
        <v>520</v>
      </c>
      <c r="P7" s="598">
        <v>1.9</v>
      </c>
      <c r="Q7" s="603">
        <v>1.2</v>
      </c>
      <c r="R7" s="600">
        <v>5750</v>
      </c>
      <c r="S7" s="600">
        <v>4230</v>
      </c>
      <c r="T7" s="601">
        <v>17</v>
      </c>
      <c r="X7" s="593" t="s">
        <v>518</v>
      </c>
      <c r="Y7" s="604" t="s">
        <v>521</v>
      </c>
      <c r="Z7" s="597" t="s">
        <v>520</v>
      </c>
      <c r="AA7" s="598">
        <v>3.1</v>
      </c>
      <c r="AB7" s="599">
        <v>2</v>
      </c>
      <c r="AC7" s="600">
        <v>9930</v>
      </c>
      <c r="AD7" s="600">
        <v>5160</v>
      </c>
      <c r="AE7" s="601">
        <v>16</v>
      </c>
      <c r="AF7" s="483"/>
    </row>
    <row r="8" spans="1:32" ht="13.5">
      <c r="A8" s="584" t="s">
        <v>522</v>
      </c>
      <c r="B8" s="584" t="s">
        <v>523</v>
      </c>
      <c r="C8" s="596" t="s">
        <v>517</v>
      </c>
      <c r="D8" s="1865">
        <v>3</v>
      </c>
      <c r="E8" s="586">
        <v>10</v>
      </c>
      <c r="F8" s="597"/>
      <c r="G8" s="605">
        <v>9.48</v>
      </c>
      <c r="H8" s="606"/>
      <c r="I8" s="607">
        <v>29760</v>
      </c>
      <c r="J8" s="607">
        <v>22512</v>
      </c>
      <c r="K8" s="601">
        <v>51</v>
      </c>
      <c r="L8" s="592"/>
      <c r="M8" s="593" t="s">
        <v>522</v>
      </c>
      <c r="N8" s="593" t="s">
        <v>523</v>
      </c>
      <c r="O8" s="597"/>
      <c r="P8" s="605">
        <v>3.48</v>
      </c>
      <c r="Q8" s="608"/>
      <c r="R8" s="607">
        <v>10596</v>
      </c>
      <c r="S8" s="607">
        <v>8016</v>
      </c>
      <c r="T8" s="601">
        <v>16</v>
      </c>
      <c r="X8" s="593" t="s">
        <v>522</v>
      </c>
      <c r="Y8" s="593" t="s">
        <v>523</v>
      </c>
      <c r="Z8" s="597"/>
      <c r="AA8" s="605">
        <v>3.24</v>
      </c>
      <c r="AB8" s="606"/>
      <c r="AC8" s="607">
        <v>11400</v>
      </c>
      <c r="AD8" s="607">
        <v>5880</v>
      </c>
      <c r="AE8" s="601">
        <v>14</v>
      </c>
      <c r="AF8" s="483"/>
    </row>
    <row r="9" spans="1:32" ht="13.5">
      <c r="A9" s="584" t="s">
        <v>524</v>
      </c>
      <c r="B9" s="584" t="s">
        <v>525</v>
      </c>
      <c r="C9" s="596" t="s">
        <v>517</v>
      </c>
      <c r="D9" s="1866">
        <v>4</v>
      </c>
      <c r="E9" s="586">
        <v>10</v>
      </c>
      <c r="F9" s="597" t="s">
        <v>520</v>
      </c>
      <c r="G9" s="609">
        <v>7.25</v>
      </c>
      <c r="H9" s="610">
        <v>13</v>
      </c>
      <c r="I9" s="607">
        <v>30360</v>
      </c>
      <c r="J9" s="607">
        <v>24720</v>
      </c>
      <c r="K9" s="601">
        <v>52</v>
      </c>
      <c r="L9" s="592"/>
      <c r="M9" s="593" t="s">
        <v>524</v>
      </c>
      <c r="N9" s="593" t="s">
        <v>525</v>
      </c>
      <c r="O9" s="597" t="s">
        <v>520</v>
      </c>
      <c r="P9" s="609">
        <v>1.65</v>
      </c>
      <c r="Q9" s="606">
        <v>5</v>
      </c>
      <c r="R9" s="607">
        <v>7560</v>
      </c>
      <c r="S9" s="607">
        <v>5760</v>
      </c>
      <c r="T9" s="601">
        <v>17</v>
      </c>
      <c r="X9" s="593" t="s">
        <v>524</v>
      </c>
      <c r="Y9" s="593" t="s">
        <v>525</v>
      </c>
      <c r="Z9" s="597" t="s">
        <v>520</v>
      </c>
      <c r="AA9" s="609">
        <v>1.77</v>
      </c>
      <c r="AB9" s="606">
        <v>1.8</v>
      </c>
      <c r="AC9" s="607">
        <v>9000</v>
      </c>
      <c r="AD9" s="607">
        <v>5880</v>
      </c>
      <c r="AE9" s="601">
        <v>16</v>
      </c>
      <c r="AF9" s="483"/>
    </row>
    <row r="10" spans="1:32" ht="13.5">
      <c r="A10" s="584" t="s">
        <v>526</v>
      </c>
      <c r="B10" s="584" t="s">
        <v>527</v>
      </c>
      <c r="C10" s="596" t="s">
        <v>517</v>
      </c>
      <c r="D10" s="1865">
        <v>3</v>
      </c>
      <c r="E10" s="586">
        <v>10</v>
      </c>
      <c r="F10" s="597"/>
      <c r="G10" s="609">
        <v>6.9</v>
      </c>
      <c r="H10" s="606"/>
      <c r="I10" s="607">
        <v>27720</v>
      </c>
      <c r="J10" s="607">
        <v>21120</v>
      </c>
      <c r="K10" s="601">
        <v>51</v>
      </c>
      <c r="L10" s="592"/>
      <c r="M10" s="593" t="s">
        <v>526</v>
      </c>
      <c r="N10" s="593" t="s">
        <v>527</v>
      </c>
      <c r="O10" s="597"/>
      <c r="P10" s="609">
        <v>2.2</v>
      </c>
      <c r="Q10" s="608"/>
      <c r="R10" s="607">
        <v>8040</v>
      </c>
      <c r="S10" s="607">
        <v>6240</v>
      </c>
      <c r="T10" s="601">
        <v>16</v>
      </c>
      <c r="X10" s="593" t="s">
        <v>526</v>
      </c>
      <c r="Y10" s="593" t="s">
        <v>527</v>
      </c>
      <c r="Z10" s="597"/>
      <c r="AA10" s="609">
        <v>2.2</v>
      </c>
      <c r="AB10" s="606"/>
      <c r="AC10" s="607">
        <v>12720</v>
      </c>
      <c r="AD10" s="607"/>
      <c r="AE10" s="601">
        <v>14</v>
      </c>
      <c r="AF10" s="483"/>
    </row>
    <row r="11" spans="1:32" ht="12" customHeight="1">
      <c r="A11" s="584" t="s">
        <v>528</v>
      </c>
      <c r="B11" s="595" t="s">
        <v>529</v>
      </c>
      <c r="C11" s="596" t="s">
        <v>530</v>
      </c>
      <c r="D11" s="1865">
        <v>4</v>
      </c>
      <c r="E11" s="586">
        <v>9</v>
      </c>
      <c r="F11" s="597" t="s">
        <v>520</v>
      </c>
      <c r="G11" s="598">
        <v>7.9</v>
      </c>
      <c r="H11" s="599">
        <v>10</v>
      </c>
      <c r="I11" s="600">
        <v>25000</v>
      </c>
      <c r="J11" s="600">
        <v>25000</v>
      </c>
      <c r="K11" s="601">
        <v>52</v>
      </c>
      <c r="L11" s="592"/>
      <c r="M11" s="593" t="s">
        <v>528</v>
      </c>
      <c r="N11" s="602" t="s">
        <v>529</v>
      </c>
      <c r="O11" s="597" t="s">
        <v>520</v>
      </c>
      <c r="P11" s="609">
        <v>2.4</v>
      </c>
      <c r="Q11" s="608">
        <v>5</v>
      </c>
      <c r="R11" s="607">
        <v>7800</v>
      </c>
      <c r="S11" s="607">
        <v>7200</v>
      </c>
      <c r="T11" s="601">
        <v>17</v>
      </c>
      <c r="X11" s="593" t="s">
        <v>528</v>
      </c>
      <c r="Y11" s="602" t="s">
        <v>529</v>
      </c>
      <c r="Z11" s="597" t="s">
        <v>520</v>
      </c>
      <c r="AA11" s="609">
        <v>2.2</v>
      </c>
      <c r="AB11" s="606">
        <v>2.2</v>
      </c>
      <c r="AC11" s="607">
        <v>9300</v>
      </c>
      <c r="AD11" s="607">
        <v>6000</v>
      </c>
      <c r="AE11" s="601">
        <v>16</v>
      </c>
      <c r="AF11" s="483"/>
    </row>
    <row r="12" spans="1:32" ht="13.5">
      <c r="A12" s="584" t="s">
        <v>531</v>
      </c>
      <c r="B12" s="584" t="s">
        <v>532</v>
      </c>
      <c r="C12" s="596" t="s">
        <v>517</v>
      </c>
      <c r="D12" s="1865">
        <v>3</v>
      </c>
      <c r="E12" s="586">
        <v>8</v>
      </c>
      <c r="F12" s="597"/>
      <c r="G12" s="609">
        <v>6</v>
      </c>
      <c r="H12" s="606"/>
      <c r="I12" s="607">
        <v>28440</v>
      </c>
      <c r="J12" s="607">
        <v>21000</v>
      </c>
      <c r="K12" s="601">
        <v>51</v>
      </c>
      <c r="L12" s="592"/>
      <c r="M12" s="593" t="s">
        <v>531</v>
      </c>
      <c r="N12" s="593" t="s">
        <v>532</v>
      </c>
      <c r="O12" s="597"/>
      <c r="P12" s="609">
        <v>2.4</v>
      </c>
      <c r="Q12" s="608"/>
      <c r="R12" s="607">
        <v>9840</v>
      </c>
      <c r="S12" s="607">
        <v>7200</v>
      </c>
      <c r="T12" s="601">
        <v>16</v>
      </c>
      <c r="X12" s="593" t="s">
        <v>531</v>
      </c>
      <c r="Y12" s="593" t="s">
        <v>532</v>
      </c>
      <c r="Z12" s="597"/>
      <c r="AA12" s="609">
        <v>2.4</v>
      </c>
      <c r="AB12" s="606"/>
      <c r="AC12" s="607">
        <v>11280</v>
      </c>
      <c r="AD12" s="607">
        <v>5880</v>
      </c>
      <c r="AE12" s="601">
        <v>14</v>
      </c>
      <c r="AF12" s="483"/>
    </row>
    <row r="13" spans="1:32" ht="13.5">
      <c r="A13" s="584" t="s">
        <v>533</v>
      </c>
      <c r="B13" s="584" t="s">
        <v>534</v>
      </c>
      <c r="C13" s="596" t="s">
        <v>530</v>
      </c>
      <c r="D13" s="1865">
        <v>3</v>
      </c>
      <c r="E13" s="586">
        <v>10</v>
      </c>
      <c r="F13" s="597"/>
      <c r="G13" s="609">
        <v>8.48</v>
      </c>
      <c r="H13" s="606"/>
      <c r="I13" s="607">
        <v>26800</v>
      </c>
      <c r="J13" s="607">
        <v>22500</v>
      </c>
      <c r="K13" s="601">
        <v>52</v>
      </c>
      <c r="L13" s="592"/>
      <c r="M13" s="593" t="s">
        <v>533</v>
      </c>
      <c r="N13" s="593" t="s">
        <v>534</v>
      </c>
      <c r="O13" s="597"/>
      <c r="P13" s="609">
        <v>1.88</v>
      </c>
      <c r="Q13" s="608"/>
      <c r="R13" s="607">
        <v>7900</v>
      </c>
      <c r="S13" s="607">
        <v>6900</v>
      </c>
      <c r="T13" s="601">
        <v>17</v>
      </c>
      <c r="X13" s="593" t="s">
        <v>533</v>
      </c>
      <c r="Y13" s="593" t="s">
        <v>534</v>
      </c>
      <c r="Z13" s="597"/>
      <c r="AA13" s="609">
        <v>2.09</v>
      </c>
      <c r="AB13" s="606"/>
      <c r="AC13" s="607">
        <v>11800</v>
      </c>
      <c r="AD13" s="607">
        <v>9300</v>
      </c>
      <c r="AE13" s="601">
        <v>16</v>
      </c>
      <c r="AF13" s="483"/>
    </row>
    <row r="14" spans="1:32" ht="13.5">
      <c r="A14" s="584" t="s">
        <v>535</v>
      </c>
      <c r="B14" s="584" t="s">
        <v>536</v>
      </c>
      <c r="C14" s="596" t="s">
        <v>530</v>
      </c>
      <c r="D14" s="1865">
        <v>3</v>
      </c>
      <c r="E14" s="586">
        <v>8</v>
      </c>
      <c r="F14" s="597"/>
      <c r="G14" s="609">
        <v>6.74</v>
      </c>
      <c r="H14" s="606"/>
      <c r="I14" s="607">
        <v>24720</v>
      </c>
      <c r="J14" s="607">
        <v>15000</v>
      </c>
      <c r="K14" s="601">
        <v>52</v>
      </c>
      <c r="L14" s="592"/>
      <c r="M14" s="593" t="s">
        <v>535</v>
      </c>
      <c r="N14" s="593" t="s">
        <v>536</v>
      </c>
      <c r="O14" s="597"/>
      <c r="P14" s="609">
        <v>1.66</v>
      </c>
      <c r="Q14" s="608"/>
      <c r="R14" s="607">
        <v>6720</v>
      </c>
      <c r="S14" s="607">
        <v>6600</v>
      </c>
      <c r="T14" s="601">
        <v>17</v>
      </c>
      <c r="X14" s="593" t="s">
        <v>535</v>
      </c>
      <c r="Y14" s="593" t="s">
        <v>536</v>
      </c>
      <c r="Z14" s="597"/>
      <c r="AA14" s="609">
        <v>1.65</v>
      </c>
      <c r="AB14" s="606"/>
      <c r="AC14" s="607">
        <v>8400</v>
      </c>
      <c r="AD14" s="607">
        <v>3000</v>
      </c>
      <c r="AE14" s="601">
        <v>16</v>
      </c>
      <c r="AF14" s="483"/>
    </row>
    <row r="15" spans="1:32" ht="15" customHeight="1">
      <c r="A15" s="584" t="s">
        <v>537</v>
      </c>
      <c r="B15" s="584" t="s">
        <v>50</v>
      </c>
      <c r="C15" s="596" t="s">
        <v>517</v>
      </c>
      <c r="D15" s="1865">
        <v>3</v>
      </c>
      <c r="E15" s="586">
        <v>9</v>
      </c>
      <c r="F15" s="597"/>
      <c r="G15" s="609">
        <v>7.2</v>
      </c>
      <c r="H15" s="606"/>
      <c r="I15" s="607">
        <v>25600</v>
      </c>
      <c r="J15" s="607">
        <v>19800</v>
      </c>
      <c r="K15" s="601">
        <v>51</v>
      </c>
      <c r="L15" s="592"/>
      <c r="M15" s="593" t="s">
        <v>537</v>
      </c>
      <c r="N15" s="593" t="s">
        <v>50</v>
      </c>
      <c r="O15" s="597"/>
      <c r="P15" s="609">
        <v>1.8</v>
      </c>
      <c r="Q15" s="611"/>
      <c r="R15" s="607">
        <v>6800</v>
      </c>
      <c r="S15" s="607">
        <v>5400</v>
      </c>
      <c r="T15" s="601">
        <v>16</v>
      </c>
      <c r="X15" s="593" t="s">
        <v>537</v>
      </c>
      <c r="Y15" s="593" t="s">
        <v>50</v>
      </c>
      <c r="Z15" s="597"/>
      <c r="AA15" s="609">
        <v>2.4</v>
      </c>
      <c r="AB15" s="606"/>
      <c r="AC15" s="607">
        <v>9500</v>
      </c>
      <c r="AD15" s="607">
        <v>5400</v>
      </c>
      <c r="AE15" s="601">
        <v>14</v>
      </c>
      <c r="AF15" s="483"/>
    </row>
    <row r="16" spans="1:32" ht="13.5">
      <c r="A16" s="584" t="s">
        <v>538</v>
      </c>
      <c r="B16" s="584" t="s">
        <v>539</v>
      </c>
      <c r="C16" s="596" t="s">
        <v>530</v>
      </c>
      <c r="D16" s="1865">
        <v>3</v>
      </c>
      <c r="E16" s="586">
        <v>8</v>
      </c>
      <c r="F16" s="597"/>
      <c r="G16" s="609">
        <v>6.6</v>
      </c>
      <c r="H16" s="606"/>
      <c r="I16" s="607">
        <v>21000</v>
      </c>
      <c r="J16" s="607">
        <v>16600</v>
      </c>
      <c r="K16" s="601">
        <v>51</v>
      </c>
      <c r="L16" s="592"/>
      <c r="M16" s="593" t="s">
        <v>538</v>
      </c>
      <c r="N16" s="593" t="s">
        <v>539</v>
      </c>
      <c r="O16" s="597"/>
      <c r="P16" s="609">
        <v>2.25</v>
      </c>
      <c r="Q16" s="608"/>
      <c r="R16" s="607">
        <v>6600</v>
      </c>
      <c r="S16" s="607">
        <v>5000</v>
      </c>
      <c r="T16" s="601">
        <v>16</v>
      </c>
      <c r="X16" s="593" t="s">
        <v>538</v>
      </c>
      <c r="Y16" s="593" t="s">
        <v>539</v>
      </c>
      <c r="Z16" s="597"/>
      <c r="AA16" s="609">
        <v>1.65</v>
      </c>
      <c r="AB16" s="606"/>
      <c r="AC16" s="607">
        <v>6700</v>
      </c>
      <c r="AD16" s="607">
        <v>3900</v>
      </c>
      <c r="AE16" s="601">
        <v>14</v>
      </c>
      <c r="AF16" s="483"/>
    </row>
    <row r="17" spans="1:32" ht="13.5">
      <c r="A17" s="584" t="s">
        <v>540</v>
      </c>
      <c r="B17" s="595" t="s">
        <v>541</v>
      </c>
      <c r="C17" s="596" t="s">
        <v>530</v>
      </c>
      <c r="D17" s="1865">
        <v>4</v>
      </c>
      <c r="E17" s="586">
        <v>9</v>
      </c>
      <c r="F17" s="597" t="s">
        <v>520</v>
      </c>
      <c r="G17" s="609">
        <v>7.9</v>
      </c>
      <c r="H17" s="606">
        <v>10</v>
      </c>
      <c r="I17" s="607">
        <v>26000</v>
      </c>
      <c r="J17" s="607">
        <v>25000</v>
      </c>
      <c r="K17" s="601">
        <v>52</v>
      </c>
      <c r="L17" s="592"/>
      <c r="M17" s="593" t="s">
        <v>540</v>
      </c>
      <c r="N17" s="593" t="s">
        <v>542</v>
      </c>
      <c r="O17" s="597" t="s">
        <v>520</v>
      </c>
      <c r="P17" s="609">
        <v>2.1</v>
      </c>
      <c r="Q17" s="608">
        <v>1</v>
      </c>
      <c r="R17" s="607">
        <v>7700</v>
      </c>
      <c r="S17" s="607">
        <v>6000</v>
      </c>
      <c r="T17" s="601">
        <v>17</v>
      </c>
      <c r="X17" s="593" t="s">
        <v>540</v>
      </c>
      <c r="Y17" s="593" t="s">
        <v>542</v>
      </c>
      <c r="Z17" s="597" t="s">
        <v>520</v>
      </c>
      <c r="AA17" s="609">
        <v>1.7</v>
      </c>
      <c r="AB17" s="606">
        <v>1</v>
      </c>
      <c r="AC17" s="607">
        <v>8700</v>
      </c>
      <c r="AD17" s="607">
        <v>5000</v>
      </c>
      <c r="AE17" s="601">
        <v>16</v>
      </c>
      <c r="AF17" s="483"/>
    </row>
    <row r="18" spans="1:32" ht="13.5" customHeight="1">
      <c r="A18" s="584" t="s">
        <v>543</v>
      </c>
      <c r="B18" s="584" t="s">
        <v>544</v>
      </c>
      <c r="C18" s="596" t="s">
        <v>530</v>
      </c>
      <c r="D18" s="1865">
        <v>3</v>
      </c>
      <c r="E18" s="612">
        <v>9</v>
      </c>
      <c r="F18" s="597"/>
      <c r="G18" s="609">
        <v>6.4</v>
      </c>
      <c r="H18" s="606"/>
      <c r="I18" s="607">
        <v>24500</v>
      </c>
      <c r="J18" s="607">
        <v>21100</v>
      </c>
      <c r="K18" s="601">
        <v>52</v>
      </c>
      <c r="L18" s="592"/>
      <c r="M18" s="593" t="s">
        <v>543</v>
      </c>
      <c r="N18" s="593" t="s">
        <v>544</v>
      </c>
      <c r="O18" s="597"/>
      <c r="P18" s="609">
        <v>2.4</v>
      </c>
      <c r="Q18" s="608"/>
      <c r="R18" s="607">
        <v>8900</v>
      </c>
      <c r="S18" s="607">
        <v>6400</v>
      </c>
      <c r="T18" s="601">
        <v>17</v>
      </c>
      <c r="X18" s="593" t="s">
        <v>543</v>
      </c>
      <c r="Y18" s="593" t="s">
        <v>544</v>
      </c>
      <c r="Z18" s="597"/>
      <c r="AA18" s="609">
        <v>2.6</v>
      </c>
      <c r="AB18" s="606"/>
      <c r="AC18" s="607">
        <v>10100</v>
      </c>
      <c r="AD18" s="607">
        <v>5300</v>
      </c>
      <c r="AE18" s="601">
        <v>16</v>
      </c>
      <c r="AF18" s="483"/>
    </row>
    <row r="19" spans="1:32" ht="13.5">
      <c r="A19" s="584" t="s">
        <v>545</v>
      </c>
      <c r="B19" s="595" t="s">
        <v>546</v>
      </c>
      <c r="C19" s="596" t="s">
        <v>530</v>
      </c>
      <c r="D19" s="1865">
        <v>3</v>
      </c>
      <c r="E19" s="586">
        <v>8</v>
      </c>
      <c r="F19" s="597"/>
      <c r="G19" s="609">
        <v>5.9</v>
      </c>
      <c r="H19" s="606"/>
      <c r="I19" s="607">
        <v>24000</v>
      </c>
      <c r="J19" s="607">
        <v>19500</v>
      </c>
      <c r="K19" s="601">
        <v>52</v>
      </c>
      <c r="L19" s="592"/>
      <c r="M19" s="593" t="s">
        <v>545</v>
      </c>
      <c r="N19" s="593" t="s">
        <v>547</v>
      </c>
      <c r="O19" s="597"/>
      <c r="P19" s="609">
        <v>2.1</v>
      </c>
      <c r="Q19" s="608"/>
      <c r="R19" s="607">
        <v>7500</v>
      </c>
      <c r="S19" s="607">
        <v>6000</v>
      </c>
      <c r="T19" s="601">
        <v>17</v>
      </c>
      <c r="X19" s="593" t="s">
        <v>545</v>
      </c>
      <c r="Y19" s="593" t="s">
        <v>547</v>
      </c>
      <c r="Z19" s="597"/>
      <c r="AA19" s="609">
        <v>1.6</v>
      </c>
      <c r="AB19" s="606"/>
      <c r="AC19" s="607">
        <v>7000</v>
      </c>
      <c r="AD19" s="607">
        <v>5500</v>
      </c>
      <c r="AE19" s="601">
        <v>16</v>
      </c>
      <c r="AF19" s="483"/>
    </row>
    <row r="20" spans="1:32" ht="13.5">
      <c r="A20" s="584" t="s">
        <v>548</v>
      </c>
      <c r="B20" s="584" t="s">
        <v>549</v>
      </c>
      <c r="C20" s="596" t="s">
        <v>517</v>
      </c>
      <c r="D20" s="1865">
        <v>3</v>
      </c>
      <c r="E20" s="612">
        <v>9</v>
      </c>
      <c r="F20" s="597"/>
      <c r="G20" s="609">
        <v>7.7</v>
      </c>
      <c r="H20" s="606"/>
      <c r="I20" s="607">
        <v>24000</v>
      </c>
      <c r="J20" s="607">
        <v>22500</v>
      </c>
      <c r="K20" s="601">
        <v>52</v>
      </c>
      <c r="L20" s="592"/>
      <c r="M20" s="593" t="s">
        <v>548</v>
      </c>
      <c r="N20" s="593" t="s">
        <v>549</v>
      </c>
      <c r="O20" s="597"/>
      <c r="P20" s="609">
        <v>2.3</v>
      </c>
      <c r="Q20" s="608"/>
      <c r="R20" s="607">
        <v>7800</v>
      </c>
      <c r="S20" s="607">
        <v>7200</v>
      </c>
      <c r="T20" s="601">
        <v>17</v>
      </c>
      <c r="X20" s="593" t="s">
        <v>548</v>
      </c>
      <c r="Y20" s="593" t="s">
        <v>549</v>
      </c>
      <c r="Z20" s="597"/>
      <c r="AA20" s="609">
        <v>2.3</v>
      </c>
      <c r="AB20" s="606"/>
      <c r="AC20" s="607">
        <v>8400</v>
      </c>
      <c r="AD20" s="607">
        <v>6000</v>
      </c>
      <c r="AE20" s="601">
        <v>16</v>
      </c>
      <c r="AF20" s="483"/>
    </row>
    <row r="21" spans="1:32" ht="12" customHeight="1">
      <c r="A21" s="584" t="s">
        <v>550</v>
      </c>
      <c r="B21" s="584" t="s">
        <v>551</v>
      </c>
      <c r="C21" s="596" t="s">
        <v>530</v>
      </c>
      <c r="D21" s="1865">
        <v>3</v>
      </c>
      <c r="E21" s="586">
        <v>9</v>
      </c>
      <c r="F21" s="597"/>
      <c r="G21" s="609">
        <v>6.72</v>
      </c>
      <c r="H21" s="606"/>
      <c r="I21" s="607">
        <v>26800</v>
      </c>
      <c r="J21" s="607">
        <v>20600</v>
      </c>
      <c r="K21" s="601">
        <v>52</v>
      </c>
      <c r="L21" s="592"/>
      <c r="M21" s="593" t="s">
        <v>550</v>
      </c>
      <c r="N21" s="593" t="s">
        <v>551</v>
      </c>
      <c r="O21" s="597"/>
      <c r="P21" s="609">
        <v>2.67</v>
      </c>
      <c r="Q21" s="608"/>
      <c r="R21" s="607">
        <v>10200</v>
      </c>
      <c r="S21" s="607">
        <v>8000</v>
      </c>
      <c r="T21" s="601">
        <v>17</v>
      </c>
      <c r="X21" s="593" t="s">
        <v>550</v>
      </c>
      <c r="Y21" s="593" t="s">
        <v>551</v>
      </c>
      <c r="Z21" s="597"/>
      <c r="AA21" s="609">
        <v>2.62</v>
      </c>
      <c r="AB21" s="606"/>
      <c r="AC21" s="607">
        <v>11600</v>
      </c>
      <c r="AD21" s="607">
        <v>6000</v>
      </c>
      <c r="AE21" s="601">
        <v>16</v>
      </c>
      <c r="AF21" s="483"/>
    </row>
    <row r="22" spans="1:32" ht="13.5">
      <c r="A22" s="584" t="s">
        <v>552</v>
      </c>
      <c r="B22" s="584" t="s">
        <v>553</v>
      </c>
      <c r="C22" s="596" t="s">
        <v>530</v>
      </c>
      <c r="D22" s="1865">
        <v>3</v>
      </c>
      <c r="E22" s="586">
        <v>10</v>
      </c>
      <c r="F22" s="597"/>
      <c r="G22" s="609">
        <v>8.2</v>
      </c>
      <c r="H22" s="606"/>
      <c r="I22" s="607">
        <v>26000</v>
      </c>
      <c r="J22" s="607">
        <v>25000</v>
      </c>
      <c r="K22" s="601">
        <v>52</v>
      </c>
      <c r="L22" s="592"/>
      <c r="M22" s="593" t="s">
        <v>552</v>
      </c>
      <c r="N22" s="593" t="s">
        <v>553</v>
      </c>
      <c r="O22" s="597"/>
      <c r="P22" s="609">
        <v>2.5</v>
      </c>
      <c r="Q22" s="608"/>
      <c r="R22" s="607">
        <v>8000</v>
      </c>
      <c r="S22" s="607">
        <v>8000</v>
      </c>
      <c r="T22" s="601">
        <v>17</v>
      </c>
      <c r="X22" s="593" t="s">
        <v>552</v>
      </c>
      <c r="Y22" s="593" t="s">
        <v>553</v>
      </c>
      <c r="Z22" s="597"/>
      <c r="AA22" s="609">
        <v>2.3</v>
      </c>
      <c r="AB22" s="606"/>
      <c r="AC22" s="607">
        <v>9000</v>
      </c>
      <c r="AD22" s="607">
        <v>6000</v>
      </c>
      <c r="AE22" s="601">
        <v>16</v>
      </c>
      <c r="AF22" s="483"/>
    </row>
    <row r="23" spans="1:32" ht="13.5">
      <c r="A23" s="584" t="s">
        <v>554</v>
      </c>
      <c r="B23" s="584" t="s">
        <v>555</v>
      </c>
      <c r="C23" s="596" t="s">
        <v>530</v>
      </c>
      <c r="D23" s="1865">
        <v>3</v>
      </c>
      <c r="E23" s="586">
        <v>9</v>
      </c>
      <c r="F23" s="597"/>
      <c r="G23" s="609">
        <v>6.7</v>
      </c>
      <c r="H23" s="606"/>
      <c r="I23" s="607">
        <v>27000</v>
      </c>
      <c r="J23" s="607">
        <v>24000</v>
      </c>
      <c r="K23" s="601">
        <v>51</v>
      </c>
      <c r="L23" s="592"/>
      <c r="M23" s="593" t="s">
        <v>554</v>
      </c>
      <c r="N23" s="593" t="s">
        <v>555</v>
      </c>
      <c r="O23" s="597"/>
      <c r="P23" s="609">
        <v>1.8</v>
      </c>
      <c r="Q23" s="608"/>
      <c r="R23" s="607">
        <v>6900</v>
      </c>
      <c r="S23" s="607">
        <v>6000</v>
      </c>
      <c r="T23" s="601">
        <v>16</v>
      </c>
      <c r="X23" s="593" t="s">
        <v>554</v>
      </c>
      <c r="Y23" s="593" t="s">
        <v>555</v>
      </c>
      <c r="Z23" s="597"/>
      <c r="AA23" s="609">
        <v>1.85</v>
      </c>
      <c r="AB23" s="606"/>
      <c r="AC23" s="607">
        <v>9500</v>
      </c>
      <c r="AD23" s="607">
        <v>5600</v>
      </c>
      <c r="AE23" s="601">
        <v>14</v>
      </c>
      <c r="AF23" s="483"/>
    </row>
    <row r="24" spans="1:32" ht="15" customHeight="1">
      <c r="A24" s="584" t="s">
        <v>556</v>
      </c>
      <c r="B24" s="584" t="s">
        <v>557</v>
      </c>
      <c r="C24" s="596" t="s">
        <v>530</v>
      </c>
      <c r="D24" s="1865">
        <v>3</v>
      </c>
      <c r="E24" s="586">
        <v>9</v>
      </c>
      <c r="F24" s="597"/>
      <c r="G24" s="609">
        <v>7.2</v>
      </c>
      <c r="H24" s="606"/>
      <c r="I24" s="607">
        <v>24000</v>
      </c>
      <c r="J24" s="607">
        <v>25000</v>
      </c>
      <c r="K24" s="601">
        <v>52</v>
      </c>
      <c r="L24" s="592"/>
      <c r="M24" s="593" t="s">
        <v>556</v>
      </c>
      <c r="N24" s="593" t="s">
        <v>557</v>
      </c>
      <c r="O24" s="597"/>
      <c r="P24" s="609">
        <v>2.9</v>
      </c>
      <c r="Q24" s="608"/>
      <c r="R24" s="607">
        <v>8000</v>
      </c>
      <c r="S24" s="607">
        <v>8000</v>
      </c>
      <c r="T24" s="601">
        <v>17</v>
      </c>
      <c r="X24" s="593" t="s">
        <v>556</v>
      </c>
      <c r="Y24" s="593" t="s">
        <v>557</v>
      </c>
      <c r="Z24" s="597"/>
      <c r="AA24" s="609">
        <v>2.3</v>
      </c>
      <c r="AB24" s="606"/>
      <c r="AC24" s="607">
        <v>9000</v>
      </c>
      <c r="AD24" s="607">
        <v>7000</v>
      </c>
      <c r="AE24" s="601">
        <v>16</v>
      </c>
      <c r="AF24" s="483"/>
    </row>
    <row r="25" spans="1:32" ht="13.5">
      <c r="A25" s="584" t="s">
        <v>558</v>
      </c>
      <c r="B25" s="584" t="s">
        <v>60</v>
      </c>
      <c r="C25" s="596" t="s">
        <v>530</v>
      </c>
      <c r="D25" s="1865">
        <v>3</v>
      </c>
      <c r="E25" s="586">
        <v>9</v>
      </c>
      <c r="F25" s="597"/>
      <c r="G25" s="609">
        <v>5.3</v>
      </c>
      <c r="H25" s="606"/>
      <c r="I25" s="607">
        <v>23800</v>
      </c>
      <c r="J25" s="607">
        <v>21000</v>
      </c>
      <c r="K25" s="601">
        <v>52</v>
      </c>
      <c r="L25" s="592"/>
      <c r="M25" s="593" t="s">
        <v>558</v>
      </c>
      <c r="N25" s="593" t="s">
        <v>60</v>
      </c>
      <c r="O25" s="597"/>
      <c r="P25" s="609">
        <v>2.3</v>
      </c>
      <c r="Q25" s="608"/>
      <c r="R25" s="607">
        <v>10600</v>
      </c>
      <c r="S25" s="607">
        <v>8800</v>
      </c>
      <c r="T25" s="601">
        <v>17</v>
      </c>
      <c r="X25" s="593" t="s">
        <v>558</v>
      </c>
      <c r="Y25" s="593" t="s">
        <v>60</v>
      </c>
      <c r="Z25" s="597"/>
      <c r="AA25" s="609">
        <v>2.5</v>
      </c>
      <c r="AB25" s="606"/>
      <c r="AC25" s="607">
        <v>12000</v>
      </c>
      <c r="AD25" s="607">
        <v>8000</v>
      </c>
      <c r="AE25" s="601">
        <v>16</v>
      </c>
      <c r="AF25" s="483"/>
    </row>
    <row r="26" spans="1:32" ht="12" customHeight="1">
      <c r="A26" s="584" t="s">
        <v>559</v>
      </c>
      <c r="B26" s="595" t="s">
        <v>560</v>
      </c>
      <c r="C26" s="596" t="s">
        <v>530</v>
      </c>
      <c r="D26" s="1865">
        <v>3</v>
      </c>
      <c r="E26" s="586">
        <v>8</v>
      </c>
      <c r="F26" s="597"/>
      <c r="G26" s="609">
        <v>6.64</v>
      </c>
      <c r="H26" s="606"/>
      <c r="I26" s="607">
        <v>26600</v>
      </c>
      <c r="J26" s="607">
        <v>21500</v>
      </c>
      <c r="K26" s="601">
        <v>52</v>
      </c>
      <c r="L26" s="592"/>
      <c r="M26" s="593" t="s">
        <v>559</v>
      </c>
      <c r="N26" s="593" t="s">
        <v>561</v>
      </c>
      <c r="O26" s="597"/>
      <c r="P26" s="609">
        <v>2.62</v>
      </c>
      <c r="Q26" s="608"/>
      <c r="R26" s="607">
        <v>9900</v>
      </c>
      <c r="S26" s="607">
        <v>7600</v>
      </c>
      <c r="T26" s="601">
        <v>17</v>
      </c>
      <c r="X26" s="593" t="s">
        <v>559</v>
      </c>
      <c r="Y26" s="593" t="s">
        <v>561</v>
      </c>
      <c r="Z26" s="597"/>
      <c r="AA26" s="609">
        <v>2.1</v>
      </c>
      <c r="AB26" s="606"/>
      <c r="AC26" s="607">
        <v>10200</v>
      </c>
      <c r="AD26" s="607">
        <v>6000</v>
      </c>
      <c r="AE26" s="601">
        <v>16</v>
      </c>
      <c r="AF26" s="483"/>
    </row>
    <row r="27" spans="1:32" ht="12" customHeight="1">
      <c r="A27" s="584" t="s">
        <v>562</v>
      </c>
      <c r="B27" s="595" t="s">
        <v>563</v>
      </c>
      <c r="C27" s="596" t="s">
        <v>530</v>
      </c>
      <c r="D27" s="1865">
        <v>3</v>
      </c>
      <c r="E27" s="612">
        <v>9</v>
      </c>
      <c r="F27" s="597"/>
      <c r="G27" s="609">
        <v>7.2</v>
      </c>
      <c r="H27" s="606"/>
      <c r="I27" s="607">
        <v>24600</v>
      </c>
      <c r="J27" s="607">
        <v>19800</v>
      </c>
      <c r="K27" s="601">
        <v>52</v>
      </c>
      <c r="L27" s="592"/>
      <c r="M27" s="593" t="s">
        <v>562</v>
      </c>
      <c r="N27" s="593" t="s">
        <v>564</v>
      </c>
      <c r="O27" s="597"/>
      <c r="P27" s="609">
        <v>2.39</v>
      </c>
      <c r="Q27" s="608"/>
      <c r="R27" s="607">
        <v>8100</v>
      </c>
      <c r="S27" s="607">
        <v>6000</v>
      </c>
      <c r="T27" s="601">
        <v>17</v>
      </c>
      <c r="X27" s="593" t="s">
        <v>562</v>
      </c>
      <c r="Y27" s="593" t="s">
        <v>564</v>
      </c>
      <c r="Z27" s="597"/>
      <c r="AA27" s="609">
        <v>2.07</v>
      </c>
      <c r="AB27" s="606"/>
      <c r="AC27" s="607">
        <v>9600</v>
      </c>
      <c r="AD27" s="607">
        <v>5100</v>
      </c>
      <c r="AE27" s="601">
        <v>16</v>
      </c>
      <c r="AF27" s="483"/>
    </row>
    <row r="28" spans="1:32" ht="15.75" customHeight="1">
      <c r="A28" s="584" t="s">
        <v>565</v>
      </c>
      <c r="B28" s="584" t="s">
        <v>566</v>
      </c>
      <c r="C28" s="596" t="s">
        <v>530</v>
      </c>
      <c r="D28" s="1865">
        <v>3</v>
      </c>
      <c r="E28" s="612">
        <v>8</v>
      </c>
      <c r="F28" s="597"/>
      <c r="G28" s="609">
        <v>7.9</v>
      </c>
      <c r="H28" s="606"/>
      <c r="I28" s="607">
        <v>27500</v>
      </c>
      <c r="J28" s="607">
        <v>22000</v>
      </c>
      <c r="K28" s="601">
        <v>52</v>
      </c>
      <c r="L28" s="592"/>
      <c r="M28" s="593" t="s">
        <v>565</v>
      </c>
      <c r="N28" s="593" t="s">
        <v>566</v>
      </c>
      <c r="O28" s="597"/>
      <c r="P28" s="609">
        <v>1.9</v>
      </c>
      <c r="Q28" s="608"/>
      <c r="R28" s="607">
        <v>7000</v>
      </c>
      <c r="S28" s="607">
        <v>4100</v>
      </c>
      <c r="T28" s="601">
        <v>17</v>
      </c>
      <c r="X28" s="593" t="s">
        <v>565</v>
      </c>
      <c r="Y28" s="593" t="s">
        <v>566</v>
      </c>
      <c r="Z28" s="597"/>
      <c r="AA28" s="609">
        <v>2.3</v>
      </c>
      <c r="AB28" s="606"/>
      <c r="AC28" s="607">
        <v>9000</v>
      </c>
      <c r="AD28" s="607">
        <v>4000</v>
      </c>
      <c r="AE28" s="601">
        <v>16</v>
      </c>
      <c r="AF28" s="483"/>
    </row>
    <row r="29" spans="1:32" ht="12" customHeight="1">
      <c r="A29" s="584" t="s">
        <v>567</v>
      </c>
      <c r="B29" s="584" t="s">
        <v>568</v>
      </c>
      <c r="C29" s="596" t="s">
        <v>530</v>
      </c>
      <c r="D29" s="1865">
        <v>3</v>
      </c>
      <c r="E29" s="586">
        <v>9</v>
      </c>
      <c r="F29" s="597"/>
      <c r="G29" s="609">
        <v>7.9</v>
      </c>
      <c r="H29" s="606"/>
      <c r="I29" s="607">
        <v>27600</v>
      </c>
      <c r="J29" s="607">
        <v>22800</v>
      </c>
      <c r="K29" s="601">
        <v>52</v>
      </c>
      <c r="L29" s="592"/>
      <c r="M29" s="593" t="s">
        <v>567</v>
      </c>
      <c r="N29" s="593" t="s">
        <v>568</v>
      </c>
      <c r="O29" s="597"/>
      <c r="P29" s="609">
        <v>2</v>
      </c>
      <c r="Q29" s="608"/>
      <c r="R29" s="607">
        <v>6800</v>
      </c>
      <c r="S29" s="607">
        <v>5400</v>
      </c>
      <c r="T29" s="601">
        <v>17</v>
      </c>
      <c r="X29" s="593" t="s">
        <v>567</v>
      </c>
      <c r="Y29" s="593" t="s">
        <v>568</v>
      </c>
      <c r="Z29" s="597"/>
      <c r="AA29" s="609">
        <v>2.4</v>
      </c>
      <c r="AB29" s="606"/>
      <c r="AC29" s="607">
        <v>13200</v>
      </c>
      <c r="AD29" s="607"/>
      <c r="AE29" s="601">
        <v>16</v>
      </c>
      <c r="AF29" s="483"/>
    </row>
    <row r="30" spans="1:32" ht="12" customHeight="1">
      <c r="A30" s="584" t="s">
        <v>569</v>
      </c>
      <c r="B30" s="584" t="s">
        <v>570</v>
      </c>
      <c r="C30" s="596" t="s">
        <v>530</v>
      </c>
      <c r="D30" s="1865">
        <v>4</v>
      </c>
      <c r="E30" s="586">
        <v>8</v>
      </c>
      <c r="F30" s="597" t="s">
        <v>520</v>
      </c>
      <c r="G30" s="609">
        <v>5.6</v>
      </c>
      <c r="H30" s="606">
        <v>21</v>
      </c>
      <c r="I30" s="607">
        <v>21000</v>
      </c>
      <c r="J30" s="607">
        <v>22200</v>
      </c>
      <c r="K30" s="601">
        <v>52</v>
      </c>
      <c r="M30" s="593" t="s">
        <v>569</v>
      </c>
      <c r="N30" s="593" t="s">
        <v>570</v>
      </c>
      <c r="O30" s="597" t="s">
        <v>520</v>
      </c>
      <c r="P30" s="609">
        <v>1.8</v>
      </c>
      <c r="Q30" s="608">
        <v>6</v>
      </c>
      <c r="R30" s="607">
        <v>8300</v>
      </c>
      <c r="S30" s="607">
        <v>7400</v>
      </c>
      <c r="T30" s="601">
        <v>17</v>
      </c>
      <c r="X30" s="593" t="s">
        <v>569</v>
      </c>
      <c r="Y30" s="593" t="s">
        <v>570</v>
      </c>
      <c r="Z30" s="597" t="s">
        <v>520</v>
      </c>
      <c r="AA30" s="609">
        <v>2.7</v>
      </c>
      <c r="AB30" s="606">
        <v>8.6</v>
      </c>
      <c r="AC30" s="607">
        <v>8600</v>
      </c>
      <c r="AD30" s="607">
        <v>7600</v>
      </c>
      <c r="AE30" s="601">
        <v>16</v>
      </c>
      <c r="AF30" s="483"/>
    </row>
    <row r="31" spans="1:32" ht="12" customHeight="1">
      <c r="A31" s="584" t="s">
        <v>571</v>
      </c>
      <c r="B31" s="584" t="s">
        <v>572</v>
      </c>
      <c r="C31" s="596" t="s">
        <v>530</v>
      </c>
      <c r="D31" s="1865">
        <v>4</v>
      </c>
      <c r="E31" s="586">
        <v>10</v>
      </c>
      <c r="F31" s="597" t="s">
        <v>520</v>
      </c>
      <c r="G31" s="609">
        <v>5.53</v>
      </c>
      <c r="H31" s="606">
        <v>10</v>
      </c>
      <c r="I31" s="607">
        <v>18600</v>
      </c>
      <c r="J31" s="607">
        <v>13100</v>
      </c>
      <c r="K31" s="601">
        <v>52</v>
      </c>
      <c r="L31" s="592"/>
      <c r="M31" s="593" t="s">
        <v>571</v>
      </c>
      <c r="N31" s="593" t="s">
        <v>572</v>
      </c>
      <c r="O31" s="597" t="s">
        <v>520</v>
      </c>
      <c r="P31" s="609">
        <v>2.4</v>
      </c>
      <c r="Q31" s="608">
        <v>5.7</v>
      </c>
      <c r="R31" s="607">
        <v>8600</v>
      </c>
      <c r="S31" s="607">
        <v>6400</v>
      </c>
      <c r="T31" s="601">
        <v>17</v>
      </c>
      <c r="X31" s="593" t="s">
        <v>571</v>
      </c>
      <c r="Y31" s="593" t="s">
        <v>572</v>
      </c>
      <c r="Z31" s="597" t="s">
        <v>520</v>
      </c>
      <c r="AA31" s="609">
        <v>2.6</v>
      </c>
      <c r="AB31" s="606">
        <v>8.6</v>
      </c>
      <c r="AC31" s="607">
        <v>9400</v>
      </c>
      <c r="AD31" s="607">
        <v>4700</v>
      </c>
      <c r="AE31" s="601">
        <v>16</v>
      </c>
      <c r="AF31" s="483"/>
    </row>
    <row r="32" spans="1:32" ht="12" customHeight="1">
      <c r="A32" s="584" t="s">
        <v>573</v>
      </c>
      <c r="B32" s="595" t="s">
        <v>574</v>
      </c>
      <c r="C32" s="596" t="s">
        <v>530</v>
      </c>
      <c r="D32" s="1865">
        <v>4</v>
      </c>
      <c r="E32" s="586">
        <v>6</v>
      </c>
      <c r="F32" s="597" t="s">
        <v>520</v>
      </c>
      <c r="G32" s="598">
        <v>5.39</v>
      </c>
      <c r="H32" s="599">
        <v>18.8</v>
      </c>
      <c r="I32" s="600">
        <v>21500</v>
      </c>
      <c r="J32" s="600">
        <v>16400</v>
      </c>
      <c r="K32" s="601">
        <v>52</v>
      </c>
      <c r="L32" s="592"/>
      <c r="M32" s="593" t="s">
        <v>573</v>
      </c>
      <c r="N32" s="602" t="s">
        <v>574</v>
      </c>
      <c r="O32" s="597" t="s">
        <v>520</v>
      </c>
      <c r="P32" s="609">
        <v>2.53</v>
      </c>
      <c r="Q32" s="608">
        <v>8.8</v>
      </c>
      <c r="R32" s="607">
        <v>9800</v>
      </c>
      <c r="S32" s="607">
        <v>7500</v>
      </c>
      <c r="T32" s="601">
        <v>17</v>
      </c>
      <c r="X32" s="593" t="s">
        <v>573</v>
      </c>
      <c r="Y32" s="602" t="s">
        <v>574</v>
      </c>
      <c r="Z32" s="597" t="s">
        <v>520</v>
      </c>
      <c r="AA32" s="609">
        <v>2.59</v>
      </c>
      <c r="AB32" s="606">
        <v>12</v>
      </c>
      <c r="AC32" s="607">
        <v>12500</v>
      </c>
      <c r="AD32" s="607">
        <v>6500</v>
      </c>
      <c r="AE32" s="601">
        <v>16</v>
      </c>
      <c r="AF32" s="483"/>
    </row>
    <row r="33" spans="1:32" ht="13.5">
      <c r="A33" s="584" t="s">
        <v>575</v>
      </c>
      <c r="B33" s="584" t="s">
        <v>576</v>
      </c>
      <c r="C33" s="596" t="s">
        <v>530</v>
      </c>
      <c r="D33" s="1865">
        <v>4</v>
      </c>
      <c r="E33" s="586">
        <v>9</v>
      </c>
      <c r="F33" s="597" t="s">
        <v>520</v>
      </c>
      <c r="G33" s="609">
        <v>7.08</v>
      </c>
      <c r="H33" s="606">
        <v>5</v>
      </c>
      <c r="I33" s="607">
        <v>25600</v>
      </c>
      <c r="J33" s="607">
        <v>21000</v>
      </c>
      <c r="K33" s="601">
        <v>52</v>
      </c>
      <c r="L33" s="592"/>
      <c r="M33" s="593" t="s">
        <v>575</v>
      </c>
      <c r="N33" s="593" t="s">
        <v>576</v>
      </c>
      <c r="O33" s="597" t="s">
        <v>520</v>
      </c>
      <c r="P33" s="609">
        <v>2.47</v>
      </c>
      <c r="Q33" s="608">
        <v>1</v>
      </c>
      <c r="R33" s="607">
        <v>8400</v>
      </c>
      <c r="S33" s="607">
        <v>7000</v>
      </c>
      <c r="T33" s="601">
        <v>17</v>
      </c>
      <c r="X33" s="593" t="s">
        <v>575</v>
      </c>
      <c r="Y33" s="593" t="s">
        <v>576</v>
      </c>
      <c r="Z33" s="597" t="s">
        <v>520</v>
      </c>
      <c r="AA33" s="609">
        <v>3</v>
      </c>
      <c r="AB33" s="606">
        <v>2</v>
      </c>
      <c r="AC33" s="607">
        <v>11000</v>
      </c>
      <c r="AD33" s="607">
        <v>6200</v>
      </c>
      <c r="AE33" s="601">
        <v>16</v>
      </c>
      <c r="AF33" s="483"/>
    </row>
    <row r="34" spans="1:32" ht="13.5">
      <c r="A34" s="584" t="s">
        <v>577</v>
      </c>
      <c r="B34" s="595" t="s">
        <v>578</v>
      </c>
      <c r="C34" s="596" t="s">
        <v>530</v>
      </c>
      <c r="D34" s="1865">
        <v>4</v>
      </c>
      <c r="E34" s="586">
        <v>8</v>
      </c>
      <c r="F34" s="597" t="s">
        <v>520</v>
      </c>
      <c r="G34" s="609">
        <v>6.67</v>
      </c>
      <c r="H34" s="606">
        <v>12</v>
      </c>
      <c r="I34" s="607">
        <v>26100</v>
      </c>
      <c r="J34" s="607">
        <v>22300</v>
      </c>
      <c r="K34" s="601">
        <v>51</v>
      </c>
      <c r="L34" s="592"/>
      <c r="M34" s="593" t="s">
        <v>577</v>
      </c>
      <c r="N34" s="593" t="s">
        <v>579</v>
      </c>
      <c r="O34" s="597" t="s">
        <v>520</v>
      </c>
      <c r="P34" s="609">
        <v>1.95</v>
      </c>
      <c r="Q34" s="608">
        <v>3</v>
      </c>
      <c r="R34" s="607">
        <v>7400</v>
      </c>
      <c r="S34" s="607">
        <v>6000</v>
      </c>
      <c r="T34" s="601">
        <v>16</v>
      </c>
      <c r="X34" s="593" t="s">
        <v>577</v>
      </c>
      <c r="Y34" s="593" t="s">
        <v>579</v>
      </c>
      <c r="Z34" s="597" t="s">
        <v>520</v>
      </c>
      <c r="AA34" s="609">
        <v>1.93</v>
      </c>
      <c r="AB34" s="606">
        <v>2.6</v>
      </c>
      <c r="AC34" s="607">
        <v>9200</v>
      </c>
      <c r="AD34" s="607">
        <v>4900</v>
      </c>
      <c r="AE34" s="601">
        <v>14</v>
      </c>
      <c r="AF34" s="483"/>
    </row>
    <row r="35" spans="1:32" ht="12" customHeight="1">
      <c r="A35" s="584" t="s">
        <v>580</v>
      </c>
      <c r="B35" s="584" t="s">
        <v>581</v>
      </c>
      <c r="C35" s="596" t="s">
        <v>530</v>
      </c>
      <c r="D35" s="1865">
        <v>4</v>
      </c>
      <c r="E35" s="612">
        <v>8</v>
      </c>
      <c r="F35" s="597" t="s">
        <v>520</v>
      </c>
      <c r="G35" s="609">
        <v>6.4</v>
      </c>
      <c r="H35" s="606">
        <v>10</v>
      </c>
      <c r="I35" s="607">
        <v>21000</v>
      </c>
      <c r="J35" s="607">
        <v>21000</v>
      </c>
      <c r="K35" s="601">
        <v>52</v>
      </c>
      <c r="M35" s="593" t="s">
        <v>580</v>
      </c>
      <c r="N35" s="593" t="s">
        <v>581</v>
      </c>
      <c r="O35" s="597"/>
      <c r="P35" s="609">
        <v>2.5</v>
      </c>
      <c r="Q35" s="608"/>
      <c r="R35" s="607">
        <v>6000</v>
      </c>
      <c r="S35" s="607">
        <v>5000</v>
      </c>
      <c r="T35" s="601">
        <v>17</v>
      </c>
      <c r="X35" s="593" t="s">
        <v>580</v>
      </c>
      <c r="Y35" s="593" t="s">
        <v>581</v>
      </c>
      <c r="Z35" s="597"/>
      <c r="AA35" s="609">
        <v>1.65</v>
      </c>
      <c r="AB35" s="606"/>
      <c r="AC35" s="607">
        <v>8400</v>
      </c>
      <c r="AD35" s="607">
        <v>3900</v>
      </c>
      <c r="AE35" s="601">
        <v>16</v>
      </c>
      <c r="AF35" s="483"/>
    </row>
    <row r="36" spans="1:32" ht="12" customHeight="1">
      <c r="A36" s="613" t="s">
        <v>582</v>
      </c>
      <c r="B36" s="614" t="s">
        <v>583</v>
      </c>
      <c r="C36" s="615" t="s">
        <v>530</v>
      </c>
      <c r="D36" s="1867">
        <v>4</v>
      </c>
      <c r="E36" s="586">
        <v>8</v>
      </c>
      <c r="F36" s="616" t="s">
        <v>520</v>
      </c>
      <c r="G36" s="617">
        <v>6.7</v>
      </c>
      <c r="H36" s="618">
        <v>25</v>
      </c>
      <c r="I36" s="607">
        <v>21600</v>
      </c>
      <c r="J36" s="619">
        <v>21600</v>
      </c>
      <c r="K36" s="601">
        <v>52</v>
      </c>
      <c r="L36" s="592"/>
      <c r="M36" s="593" t="s">
        <v>582</v>
      </c>
      <c r="N36" s="593" t="s">
        <v>584</v>
      </c>
      <c r="O36" s="597" t="s">
        <v>520</v>
      </c>
      <c r="P36" s="617">
        <v>1.4</v>
      </c>
      <c r="Q36" s="620">
        <v>5</v>
      </c>
      <c r="R36" s="621">
        <v>5500</v>
      </c>
      <c r="S36" s="619">
        <v>4900</v>
      </c>
      <c r="T36" s="601">
        <v>17</v>
      </c>
      <c r="X36" s="593" t="s">
        <v>582</v>
      </c>
      <c r="Y36" s="593" t="s">
        <v>584</v>
      </c>
      <c r="Z36" s="597" t="s">
        <v>520</v>
      </c>
      <c r="AA36" s="617">
        <v>1.3</v>
      </c>
      <c r="AB36" s="618">
        <v>7.4</v>
      </c>
      <c r="AC36" s="621">
        <v>8600</v>
      </c>
      <c r="AD36" s="619">
        <v>4800</v>
      </c>
      <c r="AE36" s="601">
        <v>16</v>
      </c>
      <c r="AF36" s="483"/>
    </row>
    <row r="37" spans="1:32" ht="12" customHeight="1">
      <c r="A37" s="622" t="s">
        <v>585</v>
      </c>
      <c r="B37" s="623" t="s">
        <v>586</v>
      </c>
      <c r="C37" s="624" t="s">
        <v>530</v>
      </c>
      <c r="D37" s="1868">
        <v>4</v>
      </c>
      <c r="E37" s="625">
        <v>9</v>
      </c>
      <c r="F37" s="626" t="s">
        <v>520</v>
      </c>
      <c r="G37" s="627">
        <v>5.89</v>
      </c>
      <c r="H37" s="628">
        <v>17.09</v>
      </c>
      <c r="I37" s="629">
        <v>27300</v>
      </c>
      <c r="J37" s="629">
        <v>24100</v>
      </c>
      <c r="K37" s="601">
        <v>52</v>
      </c>
      <c r="L37" s="630"/>
      <c r="M37" s="631" t="s">
        <v>585</v>
      </c>
      <c r="N37" s="631" t="s">
        <v>587</v>
      </c>
      <c r="O37" s="626" t="s">
        <v>520</v>
      </c>
      <c r="P37" s="627">
        <v>1.61</v>
      </c>
      <c r="Q37" s="632">
        <v>4.69</v>
      </c>
      <c r="R37" s="629">
        <v>7500</v>
      </c>
      <c r="S37" s="629">
        <v>6700</v>
      </c>
      <c r="T37" s="601">
        <v>17</v>
      </c>
      <c r="X37" s="631" t="s">
        <v>585</v>
      </c>
      <c r="Y37" s="631" t="s">
        <v>587</v>
      </c>
      <c r="Z37" s="626" t="s">
        <v>520</v>
      </c>
      <c r="AA37" s="627">
        <v>1.41</v>
      </c>
      <c r="AB37" s="628">
        <v>4.91</v>
      </c>
      <c r="AC37" s="629">
        <v>9400</v>
      </c>
      <c r="AD37" s="629">
        <v>5700</v>
      </c>
      <c r="AE37" s="601">
        <v>16</v>
      </c>
      <c r="AF37" s="483"/>
    </row>
    <row r="38" spans="1:32" ht="12" customHeight="1">
      <c r="A38" s="584" t="s">
        <v>588</v>
      </c>
      <c r="B38" s="595" t="s">
        <v>589</v>
      </c>
      <c r="C38" s="596" t="s">
        <v>530</v>
      </c>
      <c r="D38" s="1865">
        <v>4</v>
      </c>
      <c r="E38" s="633">
        <v>6</v>
      </c>
      <c r="F38" s="597" t="s">
        <v>520</v>
      </c>
      <c r="G38" s="598">
        <v>5.91</v>
      </c>
      <c r="H38" s="599">
        <v>20.13</v>
      </c>
      <c r="I38" s="600">
        <v>20700</v>
      </c>
      <c r="J38" s="600">
        <v>18400</v>
      </c>
      <c r="K38" s="601">
        <v>52</v>
      </c>
      <c r="L38" s="592"/>
      <c r="M38" s="593" t="s">
        <v>588</v>
      </c>
      <c r="N38" s="602" t="s">
        <v>589</v>
      </c>
      <c r="O38" s="597" t="s">
        <v>520</v>
      </c>
      <c r="P38" s="609">
        <v>1.68</v>
      </c>
      <c r="Q38" s="608">
        <v>5.77</v>
      </c>
      <c r="R38" s="607">
        <v>5960</v>
      </c>
      <c r="S38" s="607">
        <v>5320</v>
      </c>
      <c r="T38" s="601">
        <v>17</v>
      </c>
      <c r="X38" s="593" t="s">
        <v>588</v>
      </c>
      <c r="Y38" s="602" t="s">
        <v>589</v>
      </c>
      <c r="Z38" s="597" t="s">
        <v>520</v>
      </c>
      <c r="AA38" s="609">
        <v>1.75</v>
      </c>
      <c r="AB38" s="606">
        <v>6.93</v>
      </c>
      <c r="AC38" s="607">
        <v>8660</v>
      </c>
      <c r="AD38" s="607">
        <v>5080</v>
      </c>
      <c r="AE38" s="601">
        <v>16</v>
      </c>
      <c r="AF38" s="483"/>
    </row>
    <row r="39" spans="1:32" ht="15" customHeight="1">
      <c r="A39" s="584" t="s">
        <v>590</v>
      </c>
      <c r="B39" s="595" t="s">
        <v>591</v>
      </c>
      <c r="C39" s="596" t="s">
        <v>530</v>
      </c>
      <c r="D39" s="1865">
        <v>4</v>
      </c>
      <c r="E39" s="586">
        <v>6</v>
      </c>
      <c r="F39" s="597" t="s">
        <v>520</v>
      </c>
      <c r="G39" s="609">
        <v>8.28</v>
      </c>
      <c r="H39" s="606">
        <v>35.15</v>
      </c>
      <c r="I39" s="607">
        <v>30800</v>
      </c>
      <c r="J39" s="607">
        <v>24700</v>
      </c>
      <c r="K39" s="601">
        <v>52</v>
      </c>
      <c r="L39" s="634"/>
      <c r="M39" s="593" t="s">
        <v>590</v>
      </c>
      <c r="N39" s="593" t="s">
        <v>592</v>
      </c>
      <c r="O39" s="597" t="s">
        <v>520</v>
      </c>
      <c r="P39" s="609">
        <v>0.86</v>
      </c>
      <c r="Q39" s="608">
        <v>3.63</v>
      </c>
      <c r="R39" s="607">
        <v>3200</v>
      </c>
      <c r="S39" s="607">
        <v>2600</v>
      </c>
      <c r="T39" s="601">
        <v>17</v>
      </c>
      <c r="U39" s="635"/>
      <c r="X39" s="593" t="s">
        <v>590</v>
      </c>
      <c r="Y39" s="593" t="s">
        <v>592</v>
      </c>
      <c r="Z39" s="597" t="s">
        <v>520</v>
      </c>
      <c r="AA39" s="609">
        <v>2.19</v>
      </c>
      <c r="AB39" s="606">
        <v>11.85</v>
      </c>
      <c r="AC39" s="607">
        <v>10700</v>
      </c>
      <c r="AD39" s="607">
        <v>5700</v>
      </c>
      <c r="AE39" s="601">
        <v>16</v>
      </c>
      <c r="AF39" s="635"/>
    </row>
    <row r="40" spans="1:32" ht="12" customHeight="1">
      <c r="A40" s="595" t="s">
        <v>593</v>
      </c>
      <c r="B40" s="595" t="s">
        <v>594</v>
      </c>
      <c r="C40" s="596" t="s">
        <v>530</v>
      </c>
      <c r="D40" s="1865">
        <v>4</v>
      </c>
      <c r="E40" s="612">
        <v>9</v>
      </c>
      <c r="F40" s="597" t="s">
        <v>520</v>
      </c>
      <c r="G40" s="609">
        <v>5.65</v>
      </c>
      <c r="H40" s="606">
        <v>24.5</v>
      </c>
      <c r="I40" s="607">
        <v>22000</v>
      </c>
      <c r="J40" s="607">
        <v>17500</v>
      </c>
      <c r="K40" s="601">
        <v>52</v>
      </c>
      <c r="M40" s="593" t="s">
        <v>593</v>
      </c>
      <c r="N40" s="602" t="s">
        <v>594</v>
      </c>
      <c r="O40" s="597" t="s">
        <v>520</v>
      </c>
      <c r="P40" s="609">
        <v>2.32</v>
      </c>
      <c r="Q40" s="608">
        <v>9.4</v>
      </c>
      <c r="R40" s="607">
        <v>9100</v>
      </c>
      <c r="S40" s="607">
        <v>6200</v>
      </c>
      <c r="T40" s="601">
        <v>17</v>
      </c>
      <c r="X40" s="593" t="s">
        <v>593</v>
      </c>
      <c r="Y40" s="602" t="s">
        <v>594</v>
      </c>
      <c r="Z40" s="597" t="s">
        <v>520</v>
      </c>
      <c r="AA40" s="609">
        <v>2.3</v>
      </c>
      <c r="AB40" s="606">
        <v>11</v>
      </c>
      <c r="AC40" s="607">
        <v>10500</v>
      </c>
      <c r="AD40" s="607">
        <v>5300</v>
      </c>
      <c r="AE40" s="601">
        <v>16</v>
      </c>
      <c r="AF40" s="483"/>
    </row>
    <row r="41" spans="1:32" ht="12" customHeight="1">
      <c r="A41" s="595" t="s">
        <v>595</v>
      </c>
      <c r="B41" s="595" t="s">
        <v>596</v>
      </c>
      <c r="C41" s="596" t="s">
        <v>530</v>
      </c>
      <c r="D41" s="1865">
        <v>4</v>
      </c>
      <c r="E41" s="586">
        <v>9</v>
      </c>
      <c r="F41" s="597" t="s">
        <v>520</v>
      </c>
      <c r="G41" s="609">
        <v>5.4</v>
      </c>
      <c r="H41" s="606">
        <v>20.2</v>
      </c>
      <c r="I41" s="607">
        <v>20200</v>
      </c>
      <c r="J41" s="607">
        <v>18500</v>
      </c>
      <c r="K41" s="601">
        <v>52</v>
      </c>
      <c r="M41" s="593" t="s">
        <v>595</v>
      </c>
      <c r="N41" s="593" t="s">
        <v>596</v>
      </c>
      <c r="O41" s="597" t="s">
        <v>520</v>
      </c>
      <c r="P41" s="609">
        <v>2.4</v>
      </c>
      <c r="Q41" s="608">
        <v>8.9</v>
      </c>
      <c r="R41" s="607">
        <v>8800</v>
      </c>
      <c r="S41" s="607">
        <v>8200</v>
      </c>
      <c r="T41" s="601">
        <v>17</v>
      </c>
      <c r="X41" s="593" t="s">
        <v>595</v>
      </c>
      <c r="Y41" s="593" t="s">
        <v>596</v>
      </c>
      <c r="Z41" s="597" t="s">
        <v>520</v>
      </c>
      <c r="AA41" s="609">
        <v>2.3</v>
      </c>
      <c r="AB41" s="606">
        <v>10.8</v>
      </c>
      <c r="AC41" s="607">
        <v>10300</v>
      </c>
      <c r="AD41" s="607">
        <v>6800</v>
      </c>
      <c r="AE41" s="601">
        <v>16</v>
      </c>
      <c r="AF41" s="483"/>
    </row>
    <row r="42" spans="1:32" ht="12" customHeight="1">
      <c r="A42" s="595" t="s">
        <v>597</v>
      </c>
      <c r="B42" s="595" t="s">
        <v>598</v>
      </c>
      <c r="C42" s="596" t="s">
        <v>530</v>
      </c>
      <c r="D42" s="1865">
        <v>4</v>
      </c>
      <c r="E42" s="586">
        <v>10</v>
      </c>
      <c r="F42" s="597" t="s">
        <v>520</v>
      </c>
      <c r="G42" s="609">
        <v>7.85</v>
      </c>
      <c r="H42" s="606">
        <v>10</v>
      </c>
      <c r="I42" s="607">
        <v>25900</v>
      </c>
      <c r="J42" s="607">
        <v>20600</v>
      </c>
      <c r="K42" s="601">
        <v>52</v>
      </c>
      <c r="M42" s="593" t="s">
        <v>597</v>
      </c>
      <c r="N42" s="593" t="s">
        <v>598</v>
      </c>
      <c r="O42" s="597" t="s">
        <v>520</v>
      </c>
      <c r="P42" s="609">
        <v>2.2</v>
      </c>
      <c r="Q42" s="608">
        <v>1</v>
      </c>
      <c r="R42" s="607">
        <v>7300</v>
      </c>
      <c r="S42" s="607">
        <v>5500</v>
      </c>
      <c r="T42" s="601">
        <v>17</v>
      </c>
      <c r="X42" s="593" t="s">
        <v>597</v>
      </c>
      <c r="Y42" s="593" t="s">
        <v>598</v>
      </c>
      <c r="Z42" s="597" t="s">
        <v>520</v>
      </c>
      <c r="AA42" s="609">
        <v>2.6</v>
      </c>
      <c r="AB42" s="606">
        <v>1</v>
      </c>
      <c r="AC42" s="607">
        <v>9900</v>
      </c>
      <c r="AD42" s="607">
        <v>5500</v>
      </c>
      <c r="AE42" s="601">
        <v>16</v>
      </c>
      <c r="AF42" s="483"/>
    </row>
    <row r="43" spans="1:32" ht="12" customHeight="1">
      <c r="A43" s="595" t="s">
        <v>599</v>
      </c>
      <c r="B43" s="595" t="s">
        <v>600</v>
      </c>
      <c r="C43" s="596" t="s">
        <v>530</v>
      </c>
      <c r="D43" s="1865">
        <v>4</v>
      </c>
      <c r="E43" s="586">
        <v>8</v>
      </c>
      <c r="F43" s="597" t="s">
        <v>520</v>
      </c>
      <c r="G43" s="605">
        <v>6.9</v>
      </c>
      <c r="H43" s="606">
        <v>14.6</v>
      </c>
      <c r="I43" s="607">
        <v>24480</v>
      </c>
      <c r="J43" s="607">
        <v>20160</v>
      </c>
      <c r="K43" s="601">
        <v>52</v>
      </c>
      <c r="M43" s="593" t="s">
        <v>599</v>
      </c>
      <c r="N43" s="602" t="s">
        <v>600</v>
      </c>
      <c r="O43" s="597" t="s">
        <v>520</v>
      </c>
      <c r="P43" s="605">
        <v>1.94</v>
      </c>
      <c r="Q43" s="606">
        <v>4.23</v>
      </c>
      <c r="R43" s="607">
        <v>7200</v>
      </c>
      <c r="S43" s="607">
        <v>5400</v>
      </c>
      <c r="T43" s="601">
        <v>17</v>
      </c>
      <c r="X43" s="593" t="s">
        <v>599</v>
      </c>
      <c r="Y43" s="602" t="s">
        <v>600</v>
      </c>
      <c r="Z43" s="597" t="s">
        <v>520</v>
      </c>
      <c r="AA43" s="605">
        <v>2.28</v>
      </c>
      <c r="AB43" s="606">
        <v>4.7</v>
      </c>
      <c r="AC43" s="607">
        <v>8880</v>
      </c>
      <c r="AD43" s="607">
        <v>4800</v>
      </c>
      <c r="AE43" s="601">
        <v>16</v>
      </c>
      <c r="AF43" s="483"/>
    </row>
    <row r="44" spans="1:32" ht="12" customHeight="1">
      <c r="A44" s="595" t="s">
        <v>601</v>
      </c>
      <c r="B44" s="595" t="s">
        <v>602</v>
      </c>
      <c r="C44" s="596" t="s">
        <v>530</v>
      </c>
      <c r="D44" s="1865">
        <v>4</v>
      </c>
      <c r="E44" s="586">
        <v>9</v>
      </c>
      <c r="F44" s="597" t="s">
        <v>520</v>
      </c>
      <c r="G44" s="609">
        <v>7.6</v>
      </c>
      <c r="H44" s="606">
        <v>16</v>
      </c>
      <c r="I44" s="607">
        <v>24600</v>
      </c>
      <c r="J44" s="607">
        <v>24500</v>
      </c>
      <c r="K44" s="601">
        <v>52</v>
      </c>
      <c r="M44" s="593" t="s">
        <v>601</v>
      </c>
      <c r="N44" s="593" t="s">
        <v>602</v>
      </c>
      <c r="O44" s="597" t="s">
        <v>520</v>
      </c>
      <c r="P44" s="609">
        <v>3.1</v>
      </c>
      <c r="Q44" s="608">
        <v>7.1</v>
      </c>
      <c r="R44" s="607">
        <v>8400</v>
      </c>
      <c r="S44" s="607">
        <v>9600</v>
      </c>
      <c r="T44" s="601">
        <v>17</v>
      </c>
      <c r="X44" s="593" t="s">
        <v>601</v>
      </c>
      <c r="Y44" s="593" t="s">
        <v>602</v>
      </c>
      <c r="Z44" s="597" t="s">
        <v>520</v>
      </c>
      <c r="AA44" s="609">
        <v>1.9</v>
      </c>
      <c r="AB44" s="606">
        <v>5.7</v>
      </c>
      <c r="AC44" s="607">
        <v>8400</v>
      </c>
      <c r="AD44" s="607">
        <v>6300</v>
      </c>
      <c r="AE44" s="601">
        <v>16</v>
      </c>
      <c r="AF44" s="483"/>
    </row>
    <row r="45" spans="1:32" ht="12" customHeight="1">
      <c r="A45" s="595" t="s">
        <v>603</v>
      </c>
      <c r="B45" s="595" t="s">
        <v>604</v>
      </c>
      <c r="C45" s="596" t="s">
        <v>530</v>
      </c>
      <c r="D45" s="1865">
        <v>4</v>
      </c>
      <c r="E45" s="586">
        <v>9</v>
      </c>
      <c r="F45" s="597" t="s">
        <v>520</v>
      </c>
      <c r="G45" s="609">
        <v>7.7</v>
      </c>
      <c r="H45" s="606">
        <v>18</v>
      </c>
      <c r="I45" s="607">
        <v>26500</v>
      </c>
      <c r="J45" s="607">
        <v>24600</v>
      </c>
      <c r="K45" s="601">
        <v>52</v>
      </c>
      <c r="L45" s="592"/>
      <c r="M45" s="593" t="s">
        <v>603</v>
      </c>
      <c r="N45" s="593" t="s">
        <v>604</v>
      </c>
      <c r="O45" s="597" t="s">
        <v>520</v>
      </c>
      <c r="P45" s="609">
        <v>2</v>
      </c>
      <c r="Q45" s="608">
        <v>6</v>
      </c>
      <c r="R45" s="607">
        <v>7400</v>
      </c>
      <c r="S45" s="607">
        <v>6600</v>
      </c>
      <c r="T45" s="601">
        <v>17</v>
      </c>
      <c r="X45" s="593" t="s">
        <v>603</v>
      </c>
      <c r="Y45" s="593" t="s">
        <v>604</v>
      </c>
      <c r="Z45" s="597" t="s">
        <v>520</v>
      </c>
      <c r="AA45" s="609">
        <v>1.7</v>
      </c>
      <c r="AB45" s="606">
        <v>3</v>
      </c>
      <c r="AC45" s="607">
        <v>8000</v>
      </c>
      <c r="AD45" s="607">
        <v>4100</v>
      </c>
      <c r="AE45" s="601">
        <v>16</v>
      </c>
      <c r="AF45" s="483"/>
    </row>
    <row r="46" spans="1:32" ht="12" customHeight="1">
      <c r="A46" s="584" t="s">
        <v>605</v>
      </c>
      <c r="B46" s="595" t="s">
        <v>606</v>
      </c>
      <c r="C46" s="596" t="s">
        <v>530</v>
      </c>
      <c r="D46" s="1865">
        <v>4</v>
      </c>
      <c r="E46" s="586">
        <v>9</v>
      </c>
      <c r="F46" s="597" t="s">
        <v>520</v>
      </c>
      <c r="G46" s="598">
        <v>6.16</v>
      </c>
      <c r="H46" s="599">
        <v>22.75</v>
      </c>
      <c r="I46" s="600">
        <v>24500</v>
      </c>
      <c r="J46" s="600">
        <v>19500</v>
      </c>
      <c r="K46" s="601">
        <v>52</v>
      </c>
      <c r="L46" s="592"/>
      <c r="M46" s="593" t="s">
        <v>605</v>
      </c>
      <c r="N46" s="602" t="s">
        <v>606</v>
      </c>
      <c r="O46" s="597" t="s">
        <v>520</v>
      </c>
      <c r="P46" s="609">
        <v>1.34</v>
      </c>
      <c r="Q46" s="608">
        <v>4.96</v>
      </c>
      <c r="R46" s="607">
        <v>5500</v>
      </c>
      <c r="S46" s="607">
        <v>4400</v>
      </c>
      <c r="T46" s="601">
        <v>17</v>
      </c>
      <c r="X46" s="593" t="s">
        <v>605</v>
      </c>
      <c r="Y46" s="602" t="s">
        <v>606</v>
      </c>
      <c r="Z46" s="597" t="s">
        <v>520</v>
      </c>
      <c r="AA46" s="609">
        <v>2.14</v>
      </c>
      <c r="AB46" s="606">
        <v>10.52</v>
      </c>
      <c r="AC46" s="607">
        <v>10800</v>
      </c>
      <c r="AD46" s="607">
        <v>5800</v>
      </c>
      <c r="AE46" s="601">
        <v>16</v>
      </c>
      <c r="AF46" s="483"/>
    </row>
    <row r="47" spans="1:32" ht="18.75" customHeight="1">
      <c r="A47" s="636">
        <v>301</v>
      </c>
      <c r="B47" s="636" t="s">
        <v>483</v>
      </c>
      <c r="C47" s="637" t="s">
        <v>517</v>
      </c>
      <c r="D47" s="1869">
        <v>1</v>
      </c>
      <c r="E47" s="638">
        <v>12</v>
      </c>
      <c r="F47" s="639"/>
      <c r="G47" s="639"/>
      <c r="H47" s="640"/>
      <c r="I47" s="639"/>
      <c r="J47" s="639"/>
      <c r="K47" s="641"/>
      <c r="M47" s="642">
        <v>301</v>
      </c>
      <c r="N47" s="643" t="s">
        <v>483</v>
      </c>
      <c r="O47" s="639"/>
      <c r="P47" s="639"/>
      <c r="Q47" s="639"/>
      <c r="R47" s="639"/>
      <c r="S47" s="639"/>
      <c r="T47" s="641"/>
      <c r="X47" s="642">
        <v>301</v>
      </c>
      <c r="Y47" s="643" t="s">
        <v>483</v>
      </c>
      <c r="Z47" s="639"/>
      <c r="AA47" s="639"/>
      <c r="AB47" s="639"/>
      <c r="AC47" s="639"/>
      <c r="AD47" s="639"/>
      <c r="AE47" s="641"/>
      <c r="AF47" s="483"/>
    </row>
    <row r="48" spans="1:32" ht="12" customHeight="1" hidden="1">
      <c r="A48" s="644">
        <v>302</v>
      </c>
      <c r="B48" s="644" t="s">
        <v>607</v>
      </c>
      <c r="C48" s="596" t="s">
        <v>383</v>
      </c>
      <c r="D48" s="1865" t="s">
        <v>383</v>
      </c>
      <c r="E48" s="625" t="s">
        <v>383</v>
      </c>
      <c r="F48" s="645"/>
      <c r="G48" s="645"/>
      <c r="H48" s="646"/>
      <c r="I48" s="645"/>
      <c r="J48" s="645"/>
      <c r="K48" s="647"/>
      <c r="M48" s="648">
        <v>302</v>
      </c>
      <c r="N48" s="649" t="s">
        <v>607</v>
      </c>
      <c r="O48" s="645"/>
      <c r="P48" s="645"/>
      <c r="Q48" s="645"/>
      <c r="R48" s="645"/>
      <c r="S48" s="645"/>
      <c r="T48" s="647"/>
      <c r="X48" s="648">
        <v>302</v>
      </c>
      <c r="Y48" s="649" t="s">
        <v>607</v>
      </c>
      <c r="Z48" s="645"/>
      <c r="AA48" s="645"/>
      <c r="AB48" s="645"/>
      <c r="AC48" s="645"/>
      <c r="AD48" s="645"/>
      <c r="AE48" s="647"/>
      <c r="AF48" s="483"/>
    </row>
    <row r="49" spans="1:32" ht="12" customHeight="1">
      <c r="A49" s="644">
        <v>303</v>
      </c>
      <c r="B49" s="644" t="s">
        <v>484</v>
      </c>
      <c r="C49" s="596" t="s">
        <v>517</v>
      </c>
      <c r="D49" s="1865">
        <v>1</v>
      </c>
      <c r="E49" s="625">
        <v>12</v>
      </c>
      <c r="F49" s="645"/>
      <c r="G49" s="645"/>
      <c r="H49" s="646"/>
      <c r="I49" s="645"/>
      <c r="J49" s="645"/>
      <c r="K49" s="647"/>
      <c r="M49" s="648">
        <v>303</v>
      </c>
      <c r="N49" s="649" t="s">
        <v>484</v>
      </c>
      <c r="O49" s="645"/>
      <c r="P49" s="645"/>
      <c r="Q49" s="645"/>
      <c r="R49" s="645"/>
      <c r="S49" s="645"/>
      <c r="T49" s="647"/>
      <c r="X49" s="648">
        <v>303</v>
      </c>
      <c r="Y49" s="649" t="s">
        <v>484</v>
      </c>
      <c r="Z49" s="645"/>
      <c r="AA49" s="645"/>
      <c r="AB49" s="645"/>
      <c r="AC49" s="645"/>
      <c r="AD49" s="645"/>
      <c r="AE49" s="647"/>
      <c r="AF49" s="483"/>
    </row>
    <row r="50" spans="1:32" ht="12" customHeight="1">
      <c r="A50" s="644">
        <v>305</v>
      </c>
      <c r="B50" s="644" t="s">
        <v>608</v>
      </c>
      <c r="C50" s="596" t="s">
        <v>517</v>
      </c>
      <c r="D50" s="1865">
        <v>2</v>
      </c>
      <c r="E50" s="625">
        <v>12</v>
      </c>
      <c r="F50" s="645"/>
      <c r="G50" s="645" t="s">
        <v>609</v>
      </c>
      <c r="H50" s="646"/>
      <c r="I50" s="645"/>
      <c r="J50" s="645"/>
      <c r="K50" s="647"/>
      <c r="M50" s="648">
        <v>305</v>
      </c>
      <c r="N50" s="649" t="s">
        <v>608</v>
      </c>
      <c r="O50" s="645"/>
      <c r="P50" s="645" t="s">
        <v>609</v>
      </c>
      <c r="Q50" s="645"/>
      <c r="R50" s="645"/>
      <c r="S50" s="645"/>
      <c r="T50" s="647"/>
      <c r="X50" s="648">
        <v>305</v>
      </c>
      <c r="Y50" s="649" t="s">
        <v>608</v>
      </c>
      <c r="Z50" s="645"/>
      <c r="AA50" s="645" t="s">
        <v>609</v>
      </c>
      <c r="AB50" s="645"/>
      <c r="AC50" s="645"/>
      <c r="AD50" s="645"/>
      <c r="AE50" s="647"/>
      <c r="AF50" s="483"/>
    </row>
    <row r="51" spans="1:32" ht="12" customHeight="1">
      <c r="A51" s="644">
        <v>306</v>
      </c>
      <c r="B51" s="644" t="s">
        <v>486</v>
      </c>
      <c r="C51" s="596" t="s">
        <v>517</v>
      </c>
      <c r="D51" s="1865">
        <v>2</v>
      </c>
      <c r="E51" s="625">
        <v>12</v>
      </c>
      <c r="F51" s="645"/>
      <c r="G51" s="645"/>
      <c r="H51" s="646"/>
      <c r="I51" s="645"/>
      <c r="J51" s="645"/>
      <c r="K51" s="647"/>
      <c r="M51" s="648">
        <v>306</v>
      </c>
      <c r="N51" s="649" t="s">
        <v>486</v>
      </c>
      <c r="O51" s="645"/>
      <c r="P51" s="645"/>
      <c r="Q51" s="645"/>
      <c r="R51" s="645"/>
      <c r="S51" s="645"/>
      <c r="T51" s="647"/>
      <c r="X51" s="648">
        <v>306</v>
      </c>
      <c r="Y51" s="649" t="s">
        <v>486</v>
      </c>
      <c r="Z51" s="645"/>
      <c r="AA51" s="645"/>
      <c r="AB51" s="645"/>
      <c r="AC51" s="645"/>
      <c r="AD51" s="645"/>
      <c r="AE51" s="647"/>
      <c r="AF51" s="483"/>
    </row>
    <row r="52" spans="1:32" ht="12" customHeight="1">
      <c r="A52" s="644">
        <v>307</v>
      </c>
      <c r="B52" s="644" t="s">
        <v>610</v>
      </c>
      <c r="C52" s="596" t="s">
        <v>517</v>
      </c>
      <c r="D52" s="1865">
        <v>1</v>
      </c>
      <c r="E52" s="625">
        <v>12</v>
      </c>
      <c r="F52" s="645"/>
      <c r="G52" s="645"/>
      <c r="H52" s="646"/>
      <c r="I52" s="645"/>
      <c r="J52" s="645"/>
      <c r="K52" s="647"/>
      <c r="M52" s="648">
        <v>307</v>
      </c>
      <c r="N52" s="649" t="s">
        <v>610</v>
      </c>
      <c r="O52" s="645"/>
      <c r="P52" s="645"/>
      <c r="Q52" s="645"/>
      <c r="R52" s="645"/>
      <c r="S52" s="645"/>
      <c r="T52" s="647"/>
      <c r="X52" s="648">
        <v>307</v>
      </c>
      <c r="Y52" s="649" t="s">
        <v>610</v>
      </c>
      <c r="Z52" s="645"/>
      <c r="AA52" s="645"/>
      <c r="AB52" s="645"/>
      <c r="AC52" s="645"/>
      <c r="AD52" s="645"/>
      <c r="AE52" s="647"/>
      <c r="AF52" s="483"/>
    </row>
    <row r="53" spans="1:32" ht="12" customHeight="1">
      <c r="A53" s="644">
        <v>308</v>
      </c>
      <c r="B53" s="644" t="s">
        <v>611</v>
      </c>
      <c r="C53" s="596" t="s">
        <v>517</v>
      </c>
      <c r="D53" s="1865">
        <v>1</v>
      </c>
      <c r="E53" s="625">
        <v>12</v>
      </c>
      <c r="F53" s="645"/>
      <c r="G53" s="645"/>
      <c r="H53" s="646"/>
      <c r="I53" s="645"/>
      <c r="J53" s="645"/>
      <c r="K53" s="647"/>
      <c r="M53" s="648">
        <v>308</v>
      </c>
      <c r="N53" s="649" t="s">
        <v>611</v>
      </c>
      <c r="O53" s="645"/>
      <c r="P53" s="645"/>
      <c r="Q53" s="645"/>
      <c r="R53" s="645"/>
      <c r="S53" s="645"/>
      <c r="T53" s="647"/>
      <c r="X53" s="648">
        <v>308</v>
      </c>
      <c r="Y53" s="649" t="s">
        <v>611</v>
      </c>
      <c r="Z53" s="645"/>
      <c r="AA53" s="645"/>
      <c r="AB53" s="645"/>
      <c r="AC53" s="645"/>
      <c r="AD53" s="645"/>
      <c r="AE53" s="647"/>
      <c r="AF53" s="483"/>
    </row>
    <row r="54" spans="1:32" ht="13.5" customHeight="1">
      <c r="A54" s="650">
        <v>309</v>
      </c>
      <c r="B54" s="650" t="s">
        <v>489</v>
      </c>
      <c r="C54" s="651" t="s">
        <v>517</v>
      </c>
      <c r="D54" s="1870">
        <v>1</v>
      </c>
      <c r="E54" s="652">
        <v>12</v>
      </c>
      <c r="F54" s="653"/>
      <c r="G54" s="653"/>
      <c r="H54" s="654"/>
      <c r="I54" s="655"/>
      <c r="J54" s="655"/>
      <c r="K54" s="656"/>
      <c r="L54" s="657"/>
      <c r="M54" s="658">
        <v>309</v>
      </c>
      <c r="N54" s="659" t="s">
        <v>489</v>
      </c>
      <c r="O54" s="653"/>
      <c r="P54" s="653"/>
      <c r="Q54" s="653"/>
      <c r="R54" s="655"/>
      <c r="S54" s="655"/>
      <c r="T54" s="656"/>
      <c r="X54" s="658">
        <v>309</v>
      </c>
      <c r="Y54" s="659" t="s">
        <v>489</v>
      </c>
      <c r="Z54" s="653"/>
      <c r="AA54" s="653"/>
      <c r="AB54" s="653"/>
      <c r="AC54" s="655"/>
      <c r="AD54" s="655"/>
      <c r="AE54" s="656"/>
      <c r="AF54" s="483"/>
    </row>
    <row r="55" spans="1:32" ht="12">
      <c r="A55" s="660"/>
      <c r="B55" s="661"/>
      <c r="D55" s="662"/>
      <c r="F55" s="40"/>
      <c r="G55" s="40"/>
      <c r="H55" s="663"/>
      <c r="I55" s="40"/>
      <c r="J55" s="40"/>
      <c r="K55" s="40"/>
      <c r="L55" s="657"/>
      <c r="M55" s="664"/>
      <c r="N55" s="665"/>
      <c r="O55" s="40"/>
      <c r="P55" s="40"/>
      <c r="Q55" s="40"/>
      <c r="R55" s="40"/>
      <c r="S55" s="40"/>
      <c r="T55" s="40"/>
      <c r="X55" s="664"/>
      <c r="Y55" s="665"/>
      <c r="Z55" s="40"/>
      <c r="AA55" s="40"/>
      <c r="AB55" s="40"/>
      <c r="AC55" s="40"/>
      <c r="AD55" s="40"/>
      <c r="AE55" s="40"/>
      <c r="AF55" s="483"/>
    </row>
    <row r="56" spans="5:26" s="666" customFormat="1" ht="12">
      <c r="E56" s="40"/>
      <c r="F56" s="40"/>
      <c r="G56" s="40"/>
      <c r="H56" s="663"/>
      <c r="I56" s="40"/>
      <c r="J56" s="40"/>
      <c r="K56" s="40"/>
      <c r="L56" s="40"/>
      <c r="M56" s="40"/>
      <c r="N56" s="40"/>
      <c r="O56" s="40"/>
      <c r="P56" s="40"/>
      <c r="Q56" s="40"/>
      <c r="R56" s="40"/>
      <c r="S56" s="40"/>
      <c r="T56" s="40"/>
      <c r="U56" s="40"/>
      <c r="Z56" s="667"/>
    </row>
    <row r="57" spans="5:26" s="666" customFormat="1" ht="12">
      <c r="E57" s="40"/>
      <c r="F57" s="40"/>
      <c r="G57" s="40"/>
      <c r="H57" s="663"/>
      <c r="I57" s="40"/>
      <c r="J57" s="40"/>
      <c r="K57" s="40"/>
      <c r="L57" s="40"/>
      <c r="M57" s="40"/>
      <c r="N57" s="40"/>
      <c r="O57" s="40"/>
      <c r="P57" s="40"/>
      <c r="Q57" s="40"/>
      <c r="R57" s="40"/>
      <c r="S57" s="40"/>
      <c r="T57" s="40"/>
      <c r="U57" s="40"/>
      <c r="Z57" s="667"/>
    </row>
    <row r="58" spans="1:26" s="666" customFormat="1" ht="17.25">
      <c r="A58" s="668"/>
      <c r="E58" s="40"/>
      <c r="F58" s="40"/>
      <c r="G58" s="40"/>
      <c r="H58" s="663"/>
      <c r="I58" s="40"/>
      <c r="J58" s="40"/>
      <c r="K58" s="40"/>
      <c r="L58" s="40"/>
      <c r="M58" s="40"/>
      <c r="N58" s="669"/>
      <c r="O58" s="40"/>
      <c r="P58" s="40"/>
      <c r="Q58" s="40"/>
      <c r="R58" s="40"/>
      <c r="S58" s="40"/>
      <c r="T58" s="40"/>
      <c r="U58" s="40"/>
      <c r="Z58" s="667"/>
    </row>
    <row r="59" spans="1:20" ht="14.25">
      <c r="A59" s="670"/>
      <c r="B59" s="670"/>
      <c r="C59" s="666"/>
      <c r="D59" s="666"/>
      <c r="F59" s="40"/>
      <c r="G59" s="40"/>
      <c r="H59" s="663"/>
      <c r="I59" s="40"/>
      <c r="J59" s="40"/>
      <c r="K59" s="40"/>
      <c r="L59" s="657"/>
      <c r="M59" s="671"/>
      <c r="N59" s="671"/>
      <c r="O59" s="40"/>
      <c r="P59" s="40"/>
      <c r="Q59" s="40"/>
      <c r="R59" s="40"/>
      <c r="S59" s="40"/>
      <c r="T59" s="40"/>
    </row>
    <row r="60" spans="1:20" ht="14.25">
      <c r="A60" s="673"/>
      <c r="B60" s="673"/>
      <c r="C60" s="666"/>
      <c r="D60" s="666"/>
      <c r="F60" s="40"/>
      <c r="G60" s="40"/>
      <c r="H60" s="663"/>
      <c r="I60" s="40"/>
      <c r="J60" s="40"/>
      <c r="K60" s="40"/>
      <c r="L60" s="657"/>
      <c r="M60" s="671"/>
      <c r="N60" s="674"/>
      <c r="O60" s="40"/>
      <c r="P60" s="40"/>
      <c r="Q60" s="40"/>
      <c r="R60" s="40"/>
      <c r="S60" s="40"/>
      <c r="T60" s="40"/>
    </row>
    <row r="61" spans="1:20" ht="14.25">
      <c r="A61" s="675"/>
      <c r="B61" s="675"/>
      <c r="C61" s="676"/>
      <c r="D61" s="676"/>
      <c r="F61" s="40"/>
      <c r="G61" s="40"/>
      <c r="H61" s="663"/>
      <c r="I61" s="40"/>
      <c r="J61" s="40"/>
      <c r="K61" s="40"/>
      <c r="L61" s="657"/>
      <c r="M61" s="671"/>
      <c r="N61" s="677"/>
      <c r="O61" s="40"/>
      <c r="P61" s="40"/>
      <c r="Q61" s="40"/>
      <c r="R61" s="40"/>
      <c r="S61" s="40"/>
      <c r="T61" s="40"/>
    </row>
    <row r="62" spans="1:20" ht="14.25">
      <c r="A62" s="673"/>
      <c r="B62" s="673"/>
      <c r="C62" s="676"/>
      <c r="D62" s="676"/>
      <c r="F62" s="40"/>
      <c r="G62" s="40"/>
      <c r="H62" s="663"/>
      <c r="I62" s="40"/>
      <c r="J62" s="40"/>
      <c r="K62" s="40"/>
      <c r="L62" s="657"/>
      <c r="M62" s="671"/>
      <c r="N62" s="674"/>
      <c r="O62" s="40"/>
      <c r="P62" s="40"/>
      <c r="Q62" s="40"/>
      <c r="R62" s="40"/>
      <c r="S62" s="40"/>
      <c r="T62" s="40"/>
    </row>
    <row r="63" spans="1:20" ht="14.25">
      <c r="A63" s="673"/>
      <c r="B63" s="673"/>
      <c r="C63" s="676"/>
      <c r="D63" s="676"/>
      <c r="F63" s="40"/>
      <c r="G63" s="40"/>
      <c r="H63" s="663"/>
      <c r="I63" s="40"/>
      <c r="J63" s="40"/>
      <c r="K63" s="40"/>
      <c r="M63" s="671"/>
      <c r="N63" s="674"/>
      <c r="O63" s="40"/>
      <c r="P63" s="40"/>
      <c r="Q63" s="40"/>
      <c r="R63" s="40"/>
      <c r="S63" s="40"/>
      <c r="T63" s="40"/>
    </row>
    <row r="64" spans="1:14" ht="14.25">
      <c r="A64" s="675"/>
      <c r="B64" s="675"/>
      <c r="C64" s="676"/>
      <c r="D64" s="676"/>
      <c r="M64" s="671"/>
      <c r="N64" s="677"/>
    </row>
    <row r="65" spans="1:14" ht="14.25">
      <c r="A65" s="673"/>
      <c r="B65" s="673"/>
      <c r="C65" s="676"/>
      <c r="D65" s="676"/>
      <c r="M65" s="671"/>
      <c r="N65" s="674"/>
    </row>
    <row r="66" spans="1:14" ht="14.25">
      <c r="A66" s="673"/>
      <c r="B66" s="673"/>
      <c r="C66" s="676"/>
      <c r="D66" s="676"/>
      <c r="M66" s="671"/>
      <c r="N66" s="674"/>
    </row>
    <row r="67" spans="1:14" ht="14.25">
      <c r="A67" s="670"/>
      <c r="B67" s="670"/>
      <c r="C67" s="676"/>
      <c r="D67" s="676"/>
      <c r="M67" s="671"/>
      <c r="N67" s="671"/>
    </row>
    <row r="68" spans="1:14" ht="14.25">
      <c r="A68" s="673"/>
      <c r="B68" s="673"/>
      <c r="C68" s="676"/>
      <c r="D68" s="676"/>
      <c r="M68" s="671"/>
      <c r="N68" s="674"/>
    </row>
    <row r="69" spans="1:14" ht="14.25">
      <c r="A69" s="673"/>
      <c r="B69" s="673"/>
      <c r="C69" s="676"/>
      <c r="D69" s="676"/>
      <c r="M69" s="671"/>
      <c r="N69" s="674"/>
    </row>
    <row r="70" spans="1:14" ht="14.25">
      <c r="A70" s="670"/>
      <c r="B70" s="670"/>
      <c r="C70" s="676"/>
      <c r="D70" s="676"/>
      <c r="M70" s="671"/>
      <c r="N70" s="671"/>
    </row>
    <row r="71" spans="1:14" ht="17.25">
      <c r="A71" s="668"/>
      <c r="B71" s="668"/>
      <c r="C71" s="676"/>
      <c r="D71" s="676"/>
      <c r="M71" s="671"/>
      <c r="N71" s="669"/>
    </row>
    <row r="72" spans="1:14" ht="14.25">
      <c r="A72" s="670"/>
      <c r="B72" s="670"/>
      <c r="C72" s="676"/>
      <c r="D72" s="676"/>
      <c r="M72" s="671"/>
      <c r="N72" s="671"/>
    </row>
    <row r="73" spans="1:14" ht="14.25">
      <c r="A73" s="673"/>
      <c r="B73" s="673"/>
      <c r="C73" s="676"/>
      <c r="D73" s="676"/>
      <c r="M73" s="671"/>
      <c r="N73" s="674"/>
    </row>
    <row r="74" spans="1:14" ht="14.25">
      <c r="A74" s="673"/>
      <c r="B74" s="673"/>
      <c r="C74" s="676"/>
      <c r="D74" s="676"/>
      <c r="M74" s="671"/>
      <c r="N74" s="674"/>
    </row>
    <row r="75" spans="1:14" ht="14.25">
      <c r="A75" s="675"/>
      <c r="B75" s="675"/>
      <c r="C75" s="676"/>
      <c r="D75" s="676"/>
      <c r="M75" s="671"/>
      <c r="N75" s="677"/>
    </row>
    <row r="76" spans="1:14" ht="14.25">
      <c r="A76" s="673"/>
      <c r="B76" s="673"/>
      <c r="C76" s="676"/>
      <c r="D76" s="676"/>
      <c r="M76" s="671"/>
      <c r="N76" s="674"/>
    </row>
    <row r="77" spans="1:14" ht="14.25">
      <c r="A77" s="673"/>
      <c r="B77" s="673"/>
      <c r="C77" s="676"/>
      <c r="D77" s="676"/>
      <c r="M77" s="671"/>
      <c r="N77" s="674"/>
    </row>
    <row r="78" spans="1:14" ht="14.25">
      <c r="A78" s="670"/>
      <c r="B78" s="670"/>
      <c r="C78" s="676"/>
      <c r="D78" s="676"/>
      <c r="M78" s="671"/>
      <c r="N78" s="671"/>
    </row>
    <row r="79" spans="1:14" ht="14.25">
      <c r="A79" s="679"/>
      <c r="B79" s="670"/>
      <c r="C79" s="676"/>
      <c r="D79" s="676"/>
      <c r="M79" s="671"/>
      <c r="N79" s="671"/>
    </row>
    <row r="80" spans="1:14" ht="14.25">
      <c r="A80" s="679"/>
      <c r="B80" s="670"/>
      <c r="C80" s="676"/>
      <c r="D80" s="676"/>
      <c r="M80" s="671"/>
      <c r="N80" s="671"/>
    </row>
    <row r="81" spans="1:14" ht="14.25">
      <c r="A81" s="670"/>
      <c r="B81" s="680"/>
      <c r="C81" s="680"/>
      <c r="D81" s="681"/>
      <c r="M81" s="671"/>
      <c r="N81" s="671"/>
    </row>
    <row r="82" spans="2:7" ht="13.5">
      <c r="B82" s="680"/>
      <c r="C82" s="680"/>
      <c r="G82" s="682"/>
    </row>
    <row r="83" spans="2:7" ht="13.5">
      <c r="B83" s="680"/>
      <c r="C83" s="680"/>
      <c r="G83" s="682"/>
    </row>
    <row r="84" spans="2:7" ht="13.5">
      <c r="B84" s="680"/>
      <c r="C84" s="680"/>
      <c r="G84" s="682"/>
    </row>
    <row r="85" spans="2:3" ht="13.5">
      <c r="B85" s="680"/>
      <c r="C85" s="680"/>
    </row>
    <row r="86" spans="2:3" ht="13.5">
      <c r="B86" s="680"/>
      <c r="C86" s="680"/>
    </row>
    <row r="87" spans="2:3" ht="13.5">
      <c r="B87" s="680"/>
      <c r="C87" s="680"/>
    </row>
    <row r="88" spans="2:3" ht="13.5">
      <c r="B88" s="680"/>
      <c r="C88" s="680"/>
    </row>
    <row r="89" spans="2:3" ht="13.5">
      <c r="B89" s="680"/>
      <c r="C89" s="680"/>
    </row>
    <row r="90" spans="2:3" ht="13.5">
      <c r="B90" s="680"/>
      <c r="C90" s="680"/>
    </row>
    <row r="91" spans="2:3" ht="13.5">
      <c r="B91" s="680"/>
      <c r="C91" s="680"/>
    </row>
    <row r="92" spans="2:3" ht="13.5">
      <c r="B92" s="680"/>
      <c r="C92" s="680"/>
    </row>
    <row r="93" spans="2:3" ht="13.5">
      <c r="B93" s="680"/>
      <c r="C93" s="680"/>
    </row>
    <row r="94" spans="2:3" ht="13.5">
      <c r="B94" s="680"/>
      <c r="C94" s="680"/>
    </row>
    <row r="95" spans="2:3" ht="13.5">
      <c r="B95" s="680"/>
      <c r="C95" s="680"/>
    </row>
  </sheetData>
  <sheetProtection/>
  <mergeCells count="1">
    <mergeCell ref="G3:J3"/>
  </mergeCells>
  <printOptions horizontalCentered="1"/>
  <pageMargins left="0.15748031496062992" right="0.15748031496062992" top="0.3937007874015748" bottom="0.2755905511811024" header="0.15748031496062992" footer="0.1968503937007874"/>
  <pageSetup blackAndWhite="1" firstPageNumber="72" useFirstPageNumber="1" horizontalDpi="300" verticalDpi="300" orientation="portrait" pageOrder="overThenDown" paperSize="9" r:id="rId1"/>
  <headerFooter alignWithMargins="0">
    <oddFooter>&amp;C&amp;A</oddFooter>
  </headerFooter>
  <colBreaks count="2" manualBreakCount="2">
    <brk id="12" max="61" man="1"/>
    <brk id="23" max="61" man="1"/>
  </colBreaks>
</worksheet>
</file>

<file path=xl/worksheets/sheet17.xml><?xml version="1.0" encoding="utf-8"?>
<worksheet xmlns="http://schemas.openxmlformats.org/spreadsheetml/2006/main" xmlns:r="http://schemas.openxmlformats.org/officeDocument/2006/relationships">
  <sheetPr>
    <tabColor theme="0"/>
  </sheetPr>
  <dimension ref="A1:C51"/>
  <sheetViews>
    <sheetView view="pageBreakPreview" zoomScaleSheetLayoutView="100" zoomScalePageLayoutView="0" workbookViewId="0" topLeftCell="A1">
      <selection activeCell="A1" sqref="A1"/>
    </sheetView>
  </sheetViews>
  <sheetFormatPr defaultColWidth="9.00390625" defaultRowHeight="18" customHeight="1"/>
  <cols>
    <col min="1" max="1" width="14.75390625" style="696" customWidth="1"/>
    <col min="2" max="2" width="90.25390625" style="684" customWidth="1"/>
    <col min="3" max="16384" width="9.125" style="684" customWidth="1"/>
  </cols>
  <sheetData>
    <row r="1" ht="18" customHeight="1">
      <c r="A1" s="683" t="s">
        <v>612</v>
      </c>
    </row>
    <row r="2" spans="1:2" ht="18" customHeight="1">
      <c r="A2" s="685" t="s">
        <v>8</v>
      </c>
      <c r="B2" s="686" t="s">
        <v>613</v>
      </c>
    </row>
    <row r="3" spans="1:2" s="689" customFormat="1" ht="18" customHeight="1">
      <c r="A3" s="687" t="s">
        <v>70</v>
      </c>
      <c r="B3" s="688" t="s">
        <v>614</v>
      </c>
    </row>
    <row r="4" spans="1:2" s="689" customFormat="1" ht="18" customHeight="1">
      <c r="A4" s="687" t="s">
        <v>615</v>
      </c>
      <c r="B4" s="688" t="s">
        <v>616</v>
      </c>
    </row>
    <row r="5" spans="1:2" s="689" customFormat="1" ht="18" customHeight="1">
      <c r="A5" s="687"/>
      <c r="B5" s="688" t="s">
        <v>617</v>
      </c>
    </row>
    <row r="6" spans="1:2" s="689" customFormat="1" ht="18" customHeight="1">
      <c r="A6" s="687"/>
      <c r="B6" s="688" t="s">
        <v>618</v>
      </c>
    </row>
    <row r="7" spans="1:2" s="689" customFormat="1" ht="18" customHeight="1">
      <c r="A7" s="687"/>
      <c r="B7" s="688" t="s">
        <v>619</v>
      </c>
    </row>
    <row r="8" spans="1:2" s="689" customFormat="1" ht="18" customHeight="1">
      <c r="A8" s="690"/>
      <c r="B8" s="691" t="s">
        <v>620</v>
      </c>
    </row>
    <row r="9" spans="1:2" s="689" customFormat="1" ht="18" customHeight="1">
      <c r="A9" s="687" t="s">
        <v>621</v>
      </c>
      <c r="B9" s="688" t="s">
        <v>622</v>
      </c>
    </row>
    <row r="10" spans="1:2" s="689" customFormat="1" ht="18" customHeight="1">
      <c r="A10" s="687" t="s">
        <v>623</v>
      </c>
      <c r="B10" s="688" t="s">
        <v>624</v>
      </c>
    </row>
    <row r="11" spans="1:2" s="689" customFormat="1" ht="18" customHeight="1">
      <c r="A11" s="687"/>
      <c r="B11" s="688" t="s">
        <v>625</v>
      </c>
    </row>
    <row r="12" spans="1:2" s="689" customFormat="1" ht="18" customHeight="1">
      <c r="A12" s="687"/>
      <c r="B12" s="692" t="s">
        <v>626</v>
      </c>
    </row>
    <row r="13" spans="1:2" s="689" customFormat="1" ht="18" customHeight="1">
      <c r="A13" s="687"/>
      <c r="B13" s="692" t="s">
        <v>627</v>
      </c>
    </row>
    <row r="14" spans="1:2" s="689" customFormat="1" ht="18" customHeight="1">
      <c r="A14" s="693"/>
      <c r="B14" s="694" t="s">
        <v>628</v>
      </c>
    </row>
    <row r="15" spans="1:2" s="689" customFormat="1" ht="18" customHeight="1">
      <c r="A15" s="687" t="s">
        <v>629</v>
      </c>
      <c r="B15" s="692" t="s">
        <v>630</v>
      </c>
    </row>
    <row r="16" spans="1:2" s="689" customFormat="1" ht="18" customHeight="1">
      <c r="A16" s="687" t="s">
        <v>631</v>
      </c>
      <c r="B16" s="692" t="s">
        <v>632</v>
      </c>
    </row>
    <row r="17" spans="1:2" s="689" customFormat="1" ht="18" customHeight="1">
      <c r="A17" s="687"/>
      <c r="B17" s="692" t="s">
        <v>633</v>
      </c>
    </row>
    <row r="18" spans="1:2" s="689" customFormat="1" ht="18" customHeight="1">
      <c r="A18" s="687"/>
      <c r="B18" s="688" t="s">
        <v>617</v>
      </c>
    </row>
    <row r="19" spans="1:2" s="689" customFormat="1" ht="18" customHeight="1">
      <c r="A19" s="687"/>
      <c r="B19" s="692" t="s">
        <v>634</v>
      </c>
    </row>
    <row r="20" spans="1:2" s="689" customFormat="1" ht="18" customHeight="1">
      <c r="A20" s="687"/>
      <c r="B20" s="692" t="s">
        <v>635</v>
      </c>
    </row>
    <row r="21" spans="1:2" s="689" customFormat="1" ht="18" customHeight="1">
      <c r="A21" s="690"/>
      <c r="B21" s="694" t="s">
        <v>636</v>
      </c>
    </row>
    <row r="22" spans="1:2" s="689" customFormat="1" ht="18" customHeight="1">
      <c r="A22" s="687" t="s">
        <v>637</v>
      </c>
      <c r="B22" s="688" t="s">
        <v>638</v>
      </c>
    </row>
    <row r="23" spans="1:2" s="689" customFormat="1" ht="18" customHeight="1">
      <c r="A23" s="687" t="s">
        <v>81</v>
      </c>
      <c r="B23" s="688" t="s">
        <v>639</v>
      </c>
    </row>
    <row r="24" spans="1:2" s="689" customFormat="1" ht="18" customHeight="1">
      <c r="A24" s="687"/>
      <c r="B24" s="688" t="s">
        <v>640</v>
      </c>
    </row>
    <row r="25" spans="1:2" s="689" customFormat="1" ht="18" customHeight="1">
      <c r="A25" s="687"/>
      <c r="B25" s="688" t="s">
        <v>641</v>
      </c>
    </row>
    <row r="26" spans="1:2" s="689" customFormat="1" ht="18" customHeight="1">
      <c r="A26" s="687"/>
      <c r="B26" s="688" t="s">
        <v>642</v>
      </c>
    </row>
    <row r="27" spans="1:2" s="689" customFormat="1" ht="18" customHeight="1">
      <c r="A27" s="690"/>
      <c r="B27" s="691" t="s">
        <v>643</v>
      </c>
    </row>
    <row r="28" spans="1:2" s="689" customFormat="1" ht="18" customHeight="1">
      <c r="A28" s="687" t="s">
        <v>629</v>
      </c>
      <c r="B28" s="688" t="s">
        <v>644</v>
      </c>
    </row>
    <row r="29" spans="1:2" s="689" customFormat="1" ht="18" customHeight="1">
      <c r="A29" s="687" t="s">
        <v>645</v>
      </c>
      <c r="B29" s="688" t="s">
        <v>646</v>
      </c>
    </row>
    <row r="30" spans="1:2" s="689" customFormat="1" ht="18" customHeight="1">
      <c r="A30" s="687"/>
      <c r="B30" s="688" t="s">
        <v>647</v>
      </c>
    </row>
    <row r="31" spans="1:2" s="689" customFormat="1" ht="18" customHeight="1">
      <c r="A31" s="687"/>
      <c r="B31" s="692" t="s">
        <v>648</v>
      </c>
    </row>
    <row r="32" spans="1:2" s="689" customFormat="1" ht="18" customHeight="1">
      <c r="A32" s="690"/>
      <c r="B32" s="691" t="s">
        <v>649</v>
      </c>
    </row>
    <row r="33" spans="1:2" s="689" customFormat="1" ht="18" customHeight="1">
      <c r="A33" s="687" t="s">
        <v>629</v>
      </c>
      <c r="B33" s="688" t="s">
        <v>650</v>
      </c>
    </row>
    <row r="34" spans="1:2" s="689" customFormat="1" ht="18" customHeight="1">
      <c r="A34" s="687" t="s">
        <v>651</v>
      </c>
      <c r="B34" s="688" t="s">
        <v>652</v>
      </c>
    </row>
    <row r="35" spans="1:2" s="689" customFormat="1" ht="18" customHeight="1">
      <c r="A35" s="687"/>
      <c r="B35" s="692" t="s">
        <v>653</v>
      </c>
    </row>
    <row r="36" spans="1:2" s="689" customFormat="1" ht="18" customHeight="1">
      <c r="A36" s="687"/>
      <c r="B36" s="688" t="s">
        <v>654</v>
      </c>
    </row>
    <row r="37" spans="1:2" s="689" customFormat="1" ht="18" customHeight="1">
      <c r="A37" s="690"/>
      <c r="B37" s="691" t="s">
        <v>655</v>
      </c>
    </row>
    <row r="38" spans="1:3" s="689" customFormat="1" ht="18" customHeight="1">
      <c r="A38" s="687" t="s">
        <v>629</v>
      </c>
      <c r="B38" s="688" t="s">
        <v>656</v>
      </c>
      <c r="C38" s="689" t="s">
        <v>657</v>
      </c>
    </row>
    <row r="39" spans="1:2" s="689" customFormat="1" ht="18" customHeight="1">
      <c r="A39" s="687" t="s">
        <v>658</v>
      </c>
      <c r="B39" s="688" t="s">
        <v>659</v>
      </c>
    </row>
    <row r="40" spans="1:2" s="689" customFormat="1" ht="18" customHeight="1">
      <c r="A40" s="687"/>
      <c r="B40" s="692" t="s">
        <v>660</v>
      </c>
    </row>
    <row r="41" spans="1:2" s="689" customFormat="1" ht="18" customHeight="1">
      <c r="A41" s="687"/>
      <c r="B41" s="688" t="s">
        <v>661</v>
      </c>
    </row>
    <row r="42" spans="1:2" s="689" customFormat="1" ht="18" customHeight="1">
      <c r="A42" s="687"/>
      <c r="B42" s="692" t="s">
        <v>662</v>
      </c>
    </row>
    <row r="43" spans="1:2" s="689" customFormat="1" ht="18" customHeight="1">
      <c r="A43" s="687"/>
      <c r="B43" s="688" t="s">
        <v>663</v>
      </c>
    </row>
    <row r="44" spans="1:2" s="689" customFormat="1" ht="18" customHeight="1">
      <c r="A44" s="687"/>
      <c r="B44" s="688" t="s">
        <v>664</v>
      </c>
    </row>
    <row r="45" spans="1:2" s="689" customFormat="1" ht="18" customHeight="1">
      <c r="A45" s="687"/>
      <c r="B45" s="692" t="s">
        <v>665</v>
      </c>
    </row>
    <row r="46" spans="1:2" s="689" customFormat="1" ht="18" customHeight="1">
      <c r="A46" s="687"/>
      <c r="B46" s="688" t="s">
        <v>666</v>
      </c>
    </row>
    <row r="47" spans="1:2" s="689" customFormat="1" ht="18" customHeight="1">
      <c r="A47" s="687"/>
      <c r="B47" s="688" t="s">
        <v>667</v>
      </c>
    </row>
    <row r="48" spans="1:2" s="689" customFormat="1" ht="18" customHeight="1">
      <c r="A48" s="687"/>
      <c r="B48" s="692" t="s">
        <v>668</v>
      </c>
    </row>
    <row r="49" spans="1:2" s="689" customFormat="1" ht="18" customHeight="1">
      <c r="A49" s="687"/>
      <c r="B49" s="692" t="s">
        <v>669</v>
      </c>
    </row>
    <row r="50" spans="1:2" s="689" customFormat="1" ht="18" customHeight="1">
      <c r="A50" s="693"/>
      <c r="B50" s="691" t="s">
        <v>670</v>
      </c>
    </row>
    <row r="51" s="689" customFormat="1" ht="18" customHeight="1">
      <c r="A51" s="695"/>
    </row>
  </sheetData>
  <sheetProtection/>
  <printOptions horizontalCentered="1"/>
  <pageMargins left="0.15748031496062992" right="0.15748031496062992" top="0.3937007874015748" bottom="0.2755905511811024" header="0.15748031496062992" footer="0.1968503937007874"/>
  <pageSetup blackAndWhite="1" firstPageNumber="72" useFirstPageNumber="1" horizontalDpi="300" verticalDpi="300" orientation="portrait" pageOrder="overThenDown" paperSize="9" scale="90" r:id="rId1"/>
  <headerFooter alignWithMargins="0">
    <oddFooter>&amp;C&amp;A</oddFooter>
  </headerFooter>
</worksheet>
</file>

<file path=xl/worksheets/sheet18.xml><?xml version="1.0" encoding="utf-8"?>
<worksheet xmlns="http://schemas.openxmlformats.org/spreadsheetml/2006/main" xmlns:r="http://schemas.openxmlformats.org/officeDocument/2006/relationships">
  <sheetPr>
    <tabColor theme="0"/>
  </sheetPr>
  <dimension ref="A1:AA17"/>
  <sheetViews>
    <sheetView view="pageBreakPreview" zoomScaleSheetLayoutView="100" zoomScalePageLayoutView="0" workbookViewId="0" topLeftCell="A1">
      <selection activeCell="A1" sqref="A1"/>
    </sheetView>
  </sheetViews>
  <sheetFormatPr defaultColWidth="9.00390625" defaultRowHeight="12.75"/>
  <cols>
    <col min="1" max="26" width="3.75390625" style="0" customWidth="1"/>
    <col min="27" max="27" width="6.875" style="0" customWidth="1"/>
  </cols>
  <sheetData>
    <row r="1" spans="1:27" ht="24" customHeight="1">
      <c r="A1" s="697"/>
      <c r="B1" s="697"/>
      <c r="C1" s="697"/>
      <c r="D1" s="697"/>
      <c r="E1" s="697"/>
      <c r="F1" s="697"/>
      <c r="G1" s="697"/>
      <c r="H1" s="697"/>
      <c r="I1" s="697"/>
      <c r="J1" s="697"/>
      <c r="K1" s="697"/>
      <c r="L1" s="697"/>
      <c r="M1" s="697"/>
      <c r="N1" s="697"/>
      <c r="O1" s="697"/>
      <c r="P1" s="697"/>
      <c r="Q1" s="697"/>
      <c r="R1" s="697"/>
      <c r="S1" s="697"/>
      <c r="T1" s="697"/>
      <c r="U1" s="697"/>
      <c r="V1" s="697"/>
      <c r="W1" s="697"/>
      <c r="X1" s="697"/>
      <c r="Y1" s="697"/>
      <c r="Z1" s="697"/>
      <c r="AA1" s="697"/>
    </row>
    <row r="2" spans="1:27" ht="24" customHeight="1">
      <c r="A2" s="697"/>
      <c r="B2" s="698" t="s">
        <v>671</v>
      </c>
      <c r="C2" s="697"/>
      <c r="D2" s="697"/>
      <c r="E2" s="697"/>
      <c r="F2" s="697"/>
      <c r="G2" s="697"/>
      <c r="H2" s="697"/>
      <c r="I2" s="697"/>
      <c r="J2" s="697"/>
      <c r="K2" s="697"/>
      <c r="L2" s="697"/>
      <c r="M2" s="697"/>
      <c r="N2" s="697"/>
      <c r="O2" s="697"/>
      <c r="P2" s="697"/>
      <c r="Q2" s="697"/>
      <c r="R2" s="697"/>
      <c r="S2" s="697"/>
      <c r="T2" s="697"/>
      <c r="U2" s="697"/>
      <c r="V2" s="697"/>
      <c r="W2" s="697"/>
      <c r="X2" s="697"/>
      <c r="Y2" s="697"/>
      <c r="Z2" s="697"/>
      <c r="AA2" s="697"/>
    </row>
    <row r="3" spans="1:27" ht="24" customHeight="1">
      <c r="A3" s="697"/>
      <c r="B3" s="697"/>
      <c r="C3" s="698" t="s">
        <v>672</v>
      </c>
      <c r="D3" s="697"/>
      <c r="E3" s="697"/>
      <c r="F3" s="697"/>
      <c r="G3" s="697"/>
      <c r="H3" s="697"/>
      <c r="I3" s="697"/>
      <c r="J3" s="697"/>
      <c r="K3" s="697"/>
      <c r="L3" s="697"/>
      <c r="M3" s="697"/>
      <c r="N3" s="697"/>
      <c r="O3" s="697"/>
      <c r="P3" s="697"/>
      <c r="Q3" s="697"/>
      <c r="R3" s="697"/>
      <c r="S3" s="697"/>
      <c r="T3" s="697"/>
      <c r="U3" s="697"/>
      <c r="V3" s="697"/>
      <c r="W3" s="697"/>
      <c r="X3" s="697"/>
      <c r="Y3" s="697"/>
      <c r="Z3" s="697"/>
      <c r="AA3" s="697"/>
    </row>
    <row r="4" spans="1:27" ht="120" customHeight="1">
      <c r="A4" s="697"/>
      <c r="B4" s="697"/>
      <c r="C4" s="697"/>
      <c r="D4" s="1980" t="s">
        <v>673</v>
      </c>
      <c r="E4" s="1980"/>
      <c r="F4" s="1980"/>
      <c r="G4" s="1980"/>
      <c r="H4" s="1980"/>
      <c r="I4" s="1980"/>
      <c r="J4" s="1980"/>
      <c r="K4" s="1980"/>
      <c r="L4" s="1980"/>
      <c r="M4" s="1980"/>
      <c r="N4" s="1980"/>
      <c r="O4" s="1980"/>
      <c r="P4" s="1980"/>
      <c r="Q4" s="1980"/>
      <c r="R4" s="1980"/>
      <c r="S4" s="1980"/>
      <c r="T4" s="1980"/>
      <c r="U4" s="1980"/>
      <c r="V4" s="1980"/>
      <c r="W4" s="1980"/>
      <c r="X4" s="1980"/>
      <c r="Y4" s="1980"/>
      <c r="Z4" s="1980"/>
      <c r="AA4" s="1980"/>
    </row>
    <row r="5" spans="1:27" ht="24" customHeight="1">
      <c r="A5" s="697"/>
      <c r="B5" s="697"/>
      <c r="C5" s="698" t="s">
        <v>674</v>
      </c>
      <c r="D5" s="697"/>
      <c r="E5" s="697"/>
      <c r="F5" s="697"/>
      <c r="G5" s="697"/>
      <c r="H5" s="697"/>
      <c r="I5" s="697"/>
      <c r="J5" s="697"/>
      <c r="K5" s="697"/>
      <c r="L5" s="697"/>
      <c r="M5" s="697"/>
      <c r="N5" s="697"/>
      <c r="O5" s="697"/>
      <c r="P5" s="697"/>
      <c r="Q5" s="697"/>
      <c r="R5" s="697"/>
      <c r="S5" s="697"/>
      <c r="T5" s="697"/>
      <c r="U5" s="697"/>
      <c r="V5" s="697"/>
      <c r="W5" s="697"/>
      <c r="X5" s="697"/>
      <c r="Y5" s="697"/>
      <c r="Z5" s="697"/>
      <c r="AA5" s="697"/>
    </row>
    <row r="6" spans="1:27" ht="120" customHeight="1">
      <c r="A6" s="697"/>
      <c r="B6" s="697"/>
      <c r="C6" s="697"/>
      <c r="D6" s="1980" t="s">
        <v>675</v>
      </c>
      <c r="E6" s="1980"/>
      <c r="F6" s="1980"/>
      <c r="G6" s="1980"/>
      <c r="H6" s="1980"/>
      <c r="I6" s="1980"/>
      <c r="J6" s="1980"/>
      <c r="K6" s="1980"/>
      <c r="L6" s="1980"/>
      <c r="M6" s="1980"/>
      <c r="N6" s="1980"/>
      <c r="O6" s="1980"/>
      <c r="P6" s="1980"/>
      <c r="Q6" s="1980"/>
      <c r="R6" s="1980"/>
      <c r="S6" s="1980"/>
      <c r="T6" s="1980"/>
      <c r="U6" s="1980"/>
      <c r="V6" s="1980"/>
      <c r="W6" s="1980"/>
      <c r="X6" s="1980"/>
      <c r="Y6" s="1980"/>
      <c r="Z6" s="1980"/>
      <c r="AA6" s="1980"/>
    </row>
    <row r="7" spans="1:27" ht="24" customHeight="1">
      <c r="A7" s="697"/>
      <c r="B7" s="697"/>
      <c r="C7" s="698" t="s">
        <v>676</v>
      </c>
      <c r="D7" s="697"/>
      <c r="E7" s="697"/>
      <c r="F7" s="697"/>
      <c r="G7" s="697"/>
      <c r="H7" s="697"/>
      <c r="I7" s="697"/>
      <c r="J7" s="697"/>
      <c r="K7" s="697"/>
      <c r="L7" s="697"/>
      <c r="M7" s="697"/>
      <c r="N7" s="697"/>
      <c r="O7" s="697"/>
      <c r="P7" s="697"/>
      <c r="Q7" s="697"/>
      <c r="R7" s="697"/>
      <c r="S7" s="697"/>
      <c r="T7" s="697"/>
      <c r="U7" s="697"/>
      <c r="V7" s="697"/>
      <c r="W7" s="697"/>
      <c r="X7" s="697"/>
      <c r="Y7" s="697"/>
      <c r="Z7" s="697"/>
      <c r="AA7" s="697"/>
    </row>
    <row r="8" spans="1:27" ht="55.5" customHeight="1">
      <c r="A8" s="697"/>
      <c r="B8" s="697"/>
      <c r="C8" s="697"/>
      <c r="D8" s="1980" t="s">
        <v>677</v>
      </c>
      <c r="E8" s="1980"/>
      <c r="F8" s="1980"/>
      <c r="G8" s="1980"/>
      <c r="H8" s="1980"/>
      <c r="I8" s="1980"/>
      <c r="J8" s="1980"/>
      <c r="K8" s="1980"/>
      <c r="L8" s="1980"/>
      <c r="M8" s="1980"/>
      <c r="N8" s="1980"/>
      <c r="O8" s="1980"/>
      <c r="P8" s="1980"/>
      <c r="Q8" s="1980"/>
      <c r="R8" s="1980"/>
      <c r="S8" s="1980"/>
      <c r="T8" s="1980"/>
      <c r="U8" s="1980"/>
      <c r="V8" s="1980"/>
      <c r="W8" s="1980"/>
      <c r="X8" s="1980"/>
      <c r="Y8" s="1980"/>
      <c r="Z8" s="1980"/>
      <c r="AA8" s="1980"/>
    </row>
    <row r="9" spans="1:27" ht="24" customHeight="1">
      <c r="A9" s="697"/>
      <c r="B9" s="697"/>
      <c r="C9" s="698" t="s">
        <v>678</v>
      </c>
      <c r="D9" s="697"/>
      <c r="E9" s="697"/>
      <c r="F9" s="697"/>
      <c r="G9" s="697"/>
      <c r="H9" s="697"/>
      <c r="I9" s="697"/>
      <c r="J9" s="697"/>
      <c r="K9" s="697"/>
      <c r="L9" s="697"/>
      <c r="M9" s="697"/>
      <c r="N9" s="697"/>
      <c r="O9" s="697"/>
      <c r="P9" s="697"/>
      <c r="Q9" s="697"/>
      <c r="R9" s="697"/>
      <c r="S9" s="697"/>
      <c r="T9" s="697"/>
      <c r="U9" s="697"/>
      <c r="V9" s="697"/>
      <c r="W9" s="697"/>
      <c r="X9" s="697"/>
      <c r="Y9" s="697"/>
      <c r="Z9" s="697"/>
      <c r="AA9" s="697"/>
    </row>
    <row r="10" spans="1:27" ht="71.25" customHeight="1">
      <c r="A10" s="697"/>
      <c r="B10" s="697"/>
      <c r="C10" s="697"/>
      <c r="D10" s="1980" t="s">
        <v>679</v>
      </c>
      <c r="E10" s="1980"/>
      <c r="F10" s="1980"/>
      <c r="G10" s="1980"/>
      <c r="H10" s="1980"/>
      <c r="I10" s="1980"/>
      <c r="J10" s="1980"/>
      <c r="K10" s="1980"/>
      <c r="L10" s="1980"/>
      <c r="M10" s="1980"/>
      <c r="N10" s="1980"/>
      <c r="O10" s="1980"/>
      <c r="P10" s="1980"/>
      <c r="Q10" s="1980"/>
      <c r="R10" s="1980"/>
      <c r="S10" s="1980"/>
      <c r="T10" s="1980"/>
      <c r="U10" s="1980"/>
      <c r="V10" s="1980"/>
      <c r="W10" s="1980"/>
      <c r="X10" s="1980"/>
      <c r="Y10" s="1980"/>
      <c r="Z10" s="1980"/>
      <c r="AA10" s="1980"/>
    </row>
    <row r="11" spans="1:27" ht="24" customHeight="1">
      <c r="A11" s="697"/>
      <c r="B11" s="697"/>
      <c r="C11" s="698" t="s">
        <v>680</v>
      </c>
      <c r="D11" s="697"/>
      <c r="E11" s="697"/>
      <c r="F11" s="697"/>
      <c r="G11" s="697"/>
      <c r="H11" s="697"/>
      <c r="I11" s="697"/>
      <c r="J11" s="697"/>
      <c r="K11" s="697"/>
      <c r="L11" s="697"/>
      <c r="M11" s="697"/>
      <c r="N11" s="697"/>
      <c r="O11" s="697"/>
      <c r="P11" s="697"/>
      <c r="Q11" s="697"/>
      <c r="R11" s="697"/>
      <c r="S11" s="697"/>
      <c r="T11" s="697"/>
      <c r="U11" s="697"/>
      <c r="V11" s="697"/>
      <c r="W11" s="697"/>
      <c r="X11" s="697"/>
      <c r="Y11" s="697"/>
      <c r="Z11" s="697"/>
      <c r="AA11" s="697"/>
    </row>
    <row r="12" spans="1:27" ht="24" customHeight="1">
      <c r="A12" s="697"/>
      <c r="B12" s="697"/>
      <c r="C12" s="697"/>
      <c r="D12" s="698"/>
      <c r="E12" s="697"/>
      <c r="F12" s="697"/>
      <c r="G12" s="697"/>
      <c r="H12" s="697"/>
      <c r="I12" s="697"/>
      <c r="J12" s="697"/>
      <c r="K12" s="697"/>
      <c r="L12" s="697"/>
      <c r="M12" s="697"/>
      <c r="N12" s="697"/>
      <c r="O12" s="697"/>
      <c r="P12" s="697"/>
      <c r="Q12" s="697"/>
      <c r="R12" s="697"/>
      <c r="S12" s="697"/>
      <c r="T12" s="697"/>
      <c r="U12" s="697"/>
      <c r="V12" s="697"/>
      <c r="W12" s="697"/>
      <c r="X12" s="697"/>
      <c r="Y12" s="697"/>
      <c r="Z12" s="697"/>
      <c r="AA12" s="697"/>
    </row>
    <row r="13" spans="1:27" ht="24" customHeight="1">
      <c r="A13" s="697"/>
      <c r="B13" s="697"/>
      <c r="C13" s="698" t="s">
        <v>681</v>
      </c>
      <c r="D13" s="698"/>
      <c r="E13" s="697"/>
      <c r="F13" s="697"/>
      <c r="G13" s="697"/>
      <c r="H13" s="697"/>
      <c r="I13" s="697"/>
      <c r="J13" s="697"/>
      <c r="K13" s="697"/>
      <c r="L13" s="697"/>
      <c r="M13" s="697"/>
      <c r="N13" s="697"/>
      <c r="O13" s="697"/>
      <c r="P13" s="697"/>
      <c r="Q13" s="697"/>
      <c r="R13" s="697"/>
      <c r="S13" s="697"/>
      <c r="T13" s="697"/>
      <c r="U13" s="697"/>
      <c r="V13" s="697"/>
      <c r="W13" s="697"/>
      <c r="X13" s="697"/>
      <c r="Y13" s="697"/>
      <c r="Z13" s="697"/>
      <c r="AA13" s="697"/>
    </row>
    <row r="14" spans="1:27" ht="24" customHeight="1">
      <c r="A14" s="697"/>
      <c r="B14" s="697"/>
      <c r="C14" s="697"/>
      <c r="D14" s="697"/>
      <c r="E14" s="697"/>
      <c r="F14" s="697"/>
      <c r="G14" s="697"/>
      <c r="H14" s="697"/>
      <c r="I14" s="697"/>
      <c r="J14" s="697"/>
      <c r="K14" s="697"/>
      <c r="L14" s="697"/>
      <c r="M14" s="697"/>
      <c r="N14" s="697"/>
      <c r="O14" s="697"/>
      <c r="P14" s="697"/>
      <c r="Q14" s="697"/>
      <c r="R14" s="697"/>
      <c r="S14" s="697"/>
      <c r="T14" s="697"/>
      <c r="U14" s="697"/>
      <c r="V14" s="697"/>
      <c r="W14" s="697"/>
      <c r="X14" s="697"/>
      <c r="Y14" s="697"/>
      <c r="Z14" s="697"/>
      <c r="AA14" s="697"/>
    </row>
    <row r="15" spans="1:27" ht="24" customHeight="1">
      <c r="A15" s="697"/>
      <c r="B15" s="698" t="s">
        <v>682</v>
      </c>
      <c r="C15" s="697"/>
      <c r="D15" s="697"/>
      <c r="E15" s="697"/>
      <c r="F15" s="697"/>
      <c r="G15" s="697"/>
      <c r="H15" s="697"/>
      <c r="I15" s="697"/>
      <c r="J15" s="697"/>
      <c r="K15" s="697"/>
      <c r="L15" s="697"/>
      <c r="M15" s="697"/>
      <c r="N15" s="697"/>
      <c r="O15" s="697"/>
      <c r="P15" s="697"/>
      <c r="Q15" s="697"/>
      <c r="R15" s="697"/>
      <c r="S15" s="697"/>
      <c r="T15" s="697"/>
      <c r="U15" s="697"/>
      <c r="V15" s="697"/>
      <c r="W15" s="697"/>
      <c r="X15" s="697"/>
      <c r="Y15" s="697"/>
      <c r="Z15" s="697"/>
      <c r="AA15" s="697"/>
    </row>
    <row r="16" spans="1:27" ht="36" customHeight="1">
      <c r="A16" s="697"/>
      <c r="B16" s="697"/>
      <c r="C16" s="698" t="s">
        <v>683</v>
      </c>
      <c r="D16" s="697"/>
      <c r="E16" s="697"/>
      <c r="F16" s="697"/>
      <c r="G16" s="697"/>
      <c r="H16" s="697"/>
      <c r="I16" s="697"/>
      <c r="J16" s="697"/>
      <c r="K16" s="697"/>
      <c r="L16" s="697"/>
      <c r="M16" s="697"/>
      <c r="N16" s="697"/>
      <c r="O16" s="697"/>
      <c r="P16" s="697"/>
      <c r="Q16" s="697"/>
      <c r="R16" s="697"/>
      <c r="S16" s="697"/>
      <c r="T16" s="697"/>
      <c r="U16" s="697"/>
      <c r="V16" s="697"/>
      <c r="W16" s="697"/>
      <c r="X16" s="697"/>
      <c r="Y16" s="697"/>
      <c r="Z16" s="697"/>
      <c r="AA16" s="697"/>
    </row>
    <row r="17" spans="1:27" ht="48.75" customHeight="1">
      <c r="A17" s="697"/>
      <c r="B17" s="697"/>
      <c r="C17" s="1980" t="s">
        <v>684</v>
      </c>
      <c r="D17" s="1980"/>
      <c r="E17" s="1980"/>
      <c r="F17" s="1980"/>
      <c r="G17" s="1980"/>
      <c r="H17" s="1980"/>
      <c r="I17" s="1980"/>
      <c r="J17" s="1980"/>
      <c r="K17" s="1980"/>
      <c r="L17" s="1980"/>
      <c r="M17" s="1980"/>
      <c r="N17" s="1980"/>
      <c r="O17" s="1980"/>
      <c r="P17" s="1980"/>
      <c r="Q17" s="1980"/>
      <c r="R17" s="1980"/>
      <c r="S17" s="1980"/>
      <c r="T17" s="1980"/>
      <c r="U17" s="1980"/>
      <c r="V17" s="1980"/>
      <c r="W17" s="1980"/>
      <c r="X17" s="1980"/>
      <c r="Y17" s="1980"/>
      <c r="Z17" s="1980"/>
      <c r="AA17" s="1980"/>
    </row>
  </sheetData>
  <sheetProtection/>
  <mergeCells count="5">
    <mergeCell ref="D4:AA4"/>
    <mergeCell ref="D6:AA6"/>
    <mergeCell ref="D8:AA8"/>
    <mergeCell ref="D10:AA10"/>
    <mergeCell ref="C17:AA17"/>
  </mergeCells>
  <printOptions horizontalCentered="1"/>
  <pageMargins left="0.15748031496062992" right="0.15748031496062992" top="0.3937007874015748" bottom="0.2755905511811024" header="0.15748031496062992" footer="0.1968503937007874"/>
  <pageSetup blackAndWhite="1" firstPageNumber="72" useFirstPageNumber="1" horizontalDpi="300" verticalDpi="300" orientation="portrait" pageOrder="overThenDown" paperSize="9" r:id="rId1"/>
  <headerFooter alignWithMargins="0">
    <oddFooter>&amp;C&amp;A</oddFooter>
  </headerFooter>
  <colBreaks count="1" manualBreakCount="1">
    <brk id="27" max="65535" man="1"/>
  </colBreaks>
</worksheet>
</file>

<file path=xl/worksheets/sheet19.xml><?xml version="1.0" encoding="utf-8"?>
<worksheet xmlns="http://schemas.openxmlformats.org/spreadsheetml/2006/main" xmlns:r="http://schemas.openxmlformats.org/officeDocument/2006/relationships">
  <sheetPr>
    <tabColor theme="0"/>
  </sheetPr>
  <dimension ref="A1:U62"/>
  <sheetViews>
    <sheetView view="pageBreakPreview" zoomScaleSheetLayoutView="100" zoomScalePageLayoutView="0" workbookViewId="0" topLeftCell="C1">
      <selection activeCell="C2" sqref="C2"/>
    </sheetView>
  </sheetViews>
  <sheetFormatPr defaultColWidth="9.00390625" defaultRowHeight="12.75"/>
  <cols>
    <col min="1" max="1" width="4.25390625" style="483" customWidth="1"/>
    <col min="2" max="2" width="11.75390625" style="483" customWidth="1"/>
    <col min="3" max="3" width="12.75390625" style="0" customWidth="1"/>
    <col min="4" max="4" width="7.25390625" style="0" customWidth="1"/>
    <col min="5" max="5" width="10.375" style="0" customWidth="1"/>
    <col min="6" max="6" width="7.25390625" style="0" customWidth="1"/>
    <col min="7" max="7" width="11.375" style="0" customWidth="1"/>
    <col min="8" max="8" width="7.25390625" style="0" customWidth="1"/>
    <col min="9" max="9" width="12.00390625" style="0" customWidth="1"/>
    <col min="10" max="10" width="7.25390625" style="0" customWidth="1"/>
    <col min="11" max="11" width="12.625" style="0" customWidth="1"/>
    <col min="12" max="12" width="10.75390625" style="0" customWidth="1"/>
    <col min="13" max="13" width="7.00390625" style="0" customWidth="1"/>
    <col min="14" max="14" width="9.75390625" style="0" customWidth="1"/>
    <col min="15" max="15" width="10.875" style="0" customWidth="1"/>
    <col min="16" max="16" width="12.625" style="0" customWidth="1"/>
    <col min="17" max="17" width="12.00390625" style="0" customWidth="1"/>
    <col min="18" max="18" width="14.625" style="0" customWidth="1"/>
    <col min="19" max="19" width="10.75390625" style="0" customWidth="1"/>
    <col min="20" max="20" width="11.75390625" style="483" customWidth="1"/>
    <col min="21" max="21" width="4.625" style="0" customWidth="1"/>
  </cols>
  <sheetData>
    <row r="1" spans="1:11" ht="20.25" customHeight="1">
      <c r="A1" s="699" t="s">
        <v>685</v>
      </c>
      <c r="B1" s="451"/>
      <c r="C1" s="200"/>
      <c r="D1" s="200"/>
      <c r="E1" s="700"/>
      <c r="F1" s="200"/>
      <c r="G1" s="200"/>
      <c r="H1" s="200"/>
      <c r="I1" s="200"/>
      <c r="J1" s="200"/>
      <c r="K1" s="200"/>
    </row>
    <row r="2" spans="1:11" ht="15" customHeight="1">
      <c r="A2" s="701" t="s">
        <v>493</v>
      </c>
      <c r="B2" s="451"/>
      <c r="C2" s="200"/>
      <c r="D2" s="200"/>
      <c r="E2" s="700"/>
      <c r="F2" s="200"/>
      <c r="G2" s="200"/>
      <c r="H2" s="200"/>
      <c r="I2" s="200"/>
      <c r="J2" s="200"/>
      <c r="K2" s="200"/>
    </row>
    <row r="3" spans="1:21" ht="12.75" customHeight="1">
      <c r="A3" s="702"/>
      <c r="B3" s="702"/>
      <c r="C3" s="703" t="s">
        <v>686</v>
      </c>
      <c r="D3" s="704"/>
      <c r="E3" s="705"/>
      <c r="F3" s="704"/>
      <c r="G3" s="705"/>
      <c r="H3" s="705"/>
      <c r="I3" s="705"/>
      <c r="J3" s="705"/>
      <c r="K3" s="706"/>
      <c r="L3" s="707" t="s">
        <v>271</v>
      </c>
      <c r="M3" s="707" t="s">
        <v>687</v>
      </c>
      <c r="N3" s="707" t="s">
        <v>688</v>
      </c>
      <c r="O3" s="707" t="s">
        <v>689</v>
      </c>
      <c r="P3" s="707"/>
      <c r="Q3" s="707" t="s">
        <v>271</v>
      </c>
      <c r="R3" s="708" t="s">
        <v>690</v>
      </c>
      <c r="S3" s="709"/>
      <c r="T3" s="710"/>
      <c r="U3" s="331"/>
    </row>
    <row r="4" spans="1:21" ht="12.75" customHeight="1">
      <c r="A4" s="711" t="s">
        <v>7</v>
      </c>
      <c r="B4" s="711" t="s">
        <v>8</v>
      </c>
      <c r="C4" s="712" t="s">
        <v>691</v>
      </c>
      <c r="D4" s="713"/>
      <c r="E4" s="712" t="s">
        <v>692</v>
      </c>
      <c r="F4" s="713"/>
      <c r="G4" s="712" t="s">
        <v>693</v>
      </c>
      <c r="H4" s="714"/>
      <c r="I4" s="712" t="s">
        <v>694</v>
      </c>
      <c r="J4" s="714"/>
      <c r="K4" s="715" t="s">
        <v>339</v>
      </c>
      <c r="L4" s="716"/>
      <c r="M4" s="716" t="s">
        <v>695</v>
      </c>
      <c r="N4" s="716"/>
      <c r="O4" s="716"/>
      <c r="P4" s="716" t="s">
        <v>696</v>
      </c>
      <c r="Q4" s="716"/>
      <c r="R4" s="717"/>
      <c r="S4" s="331"/>
      <c r="T4" s="601" t="s">
        <v>8</v>
      </c>
      <c r="U4" s="327" t="s">
        <v>7</v>
      </c>
    </row>
    <row r="5" spans="1:21" ht="12.75" customHeight="1">
      <c r="A5" s="711"/>
      <c r="B5" s="711"/>
      <c r="C5" s="707" t="s">
        <v>697</v>
      </c>
      <c r="D5" s="718" t="s">
        <v>698</v>
      </c>
      <c r="E5" s="707" t="s">
        <v>697</v>
      </c>
      <c r="F5" s="718" t="s">
        <v>698</v>
      </c>
      <c r="G5" s="707" t="s">
        <v>697</v>
      </c>
      <c r="H5" s="717" t="s">
        <v>698</v>
      </c>
      <c r="I5" s="707" t="s">
        <v>697</v>
      </c>
      <c r="J5" s="717" t="s">
        <v>698</v>
      </c>
      <c r="K5" s="715" t="s">
        <v>697</v>
      </c>
      <c r="L5" s="716" t="s">
        <v>699</v>
      </c>
      <c r="M5" s="716" t="s">
        <v>700</v>
      </c>
      <c r="N5" s="716" t="s">
        <v>701</v>
      </c>
      <c r="O5" s="716" t="s">
        <v>702</v>
      </c>
      <c r="P5" s="716"/>
      <c r="Q5" s="716" t="s">
        <v>703</v>
      </c>
      <c r="R5" s="716" t="s">
        <v>704</v>
      </c>
      <c r="S5" s="719" t="s">
        <v>705</v>
      </c>
      <c r="T5" s="720"/>
      <c r="U5" s="327"/>
    </row>
    <row r="6" spans="1:21" ht="12.75" customHeight="1">
      <c r="A6" s="721"/>
      <c r="B6" s="722" t="s">
        <v>356</v>
      </c>
      <c r="C6" s="1871"/>
      <c r="D6" s="1872"/>
      <c r="E6" s="1872"/>
      <c r="F6" s="1872"/>
      <c r="G6" s="1872"/>
      <c r="H6" s="1872"/>
      <c r="I6" s="1872"/>
      <c r="J6" s="1872"/>
      <c r="K6" s="1872"/>
      <c r="L6" s="1872"/>
      <c r="M6" s="1872"/>
      <c r="N6" s="1872"/>
      <c r="O6" s="1872"/>
      <c r="P6" s="1872"/>
      <c r="Q6" s="1873">
        <v>98977859</v>
      </c>
      <c r="R6" s="1873"/>
      <c r="S6" s="1873"/>
      <c r="T6" s="722" t="s">
        <v>1145</v>
      </c>
      <c r="U6" s="723"/>
    </row>
    <row r="7" spans="1:21" ht="12.75" customHeight="1">
      <c r="A7" s="625"/>
      <c r="B7" s="601" t="s">
        <v>34</v>
      </c>
      <c r="C7" s="1874">
        <v>61099328</v>
      </c>
      <c r="D7" s="1875">
        <v>53.919999999999995</v>
      </c>
      <c r="E7" s="1874">
        <v>1121225</v>
      </c>
      <c r="F7" s="1875">
        <v>0.99</v>
      </c>
      <c r="G7" s="1874">
        <v>33744353</v>
      </c>
      <c r="H7" s="1876">
        <v>29.76</v>
      </c>
      <c r="I7" s="1874">
        <v>17380974</v>
      </c>
      <c r="J7" s="1876">
        <v>15.33</v>
      </c>
      <c r="K7" s="1874">
        <v>113379899</v>
      </c>
      <c r="L7" s="1874">
        <v>15482360</v>
      </c>
      <c r="M7" s="1874">
        <v>949</v>
      </c>
      <c r="N7" s="1874">
        <v>1892503</v>
      </c>
      <c r="O7" s="1874">
        <v>8199455</v>
      </c>
      <c r="P7" s="1874">
        <v>-5813618</v>
      </c>
      <c r="Q7" s="1874">
        <v>81991014</v>
      </c>
      <c r="R7" s="1874">
        <v>738309529</v>
      </c>
      <c r="S7" s="1874">
        <v>10066471</v>
      </c>
      <c r="T7" s="1692" t="s">
        <v>34</v>
      </c>
      <c r="U7" s="337"/>
    </row>
    <row r="8" spans="1:21" ht="12.75" customHeight="1">
      <c r="A8" s="625"/>
      <c r="B8" s="601" t="s">
        <v>35</v>
      </c>
      <c r="C8" s="1874">
        <v>2428954</v>
      </c>
      <c r="D8" s="1875">
        <v>48.12</v>
      </c>
      <c r="E8" s="1874">
        <v>178442</v>
      </c>
      <c r="F8" s="1875">
        <v>3.53</v>
      </c>
      <c r="G8" s="1874">
        <v>1658429</v>
      </c>
      <c r="H8" s="1876">
        <v>32.85</v>
      </c>
      <c r="I8" s="1874">
        <v>782766</v>
      </c>
      <c r="J8" s="1876">
        <v>15.5</v>
      </c>
      <c r="K8" s="1874">
        <v>5048591</v>
      </c>
      <c r="L8" s="1874">
        <v>661308</v>
      </c>
      <c r="M8" s="1874">
        <v>92</v>
      </c>
      <c r="N8" s="1874">
        <v>21285</v>
      </c>
      <c r="O8" s="1874">
        <v>169656</v>
      </c>
      <c r="P8" s="1874">
        <v>-104433</v>
      </c>
      <c r="Q8" s="1874">
        <v>4091817</v>
      </c>
      <c r="R8" s="1874">
        <v>36015814</v>
      </c>
      <c r="S8" s="1874">
        <v>1105418</v>
      </c>
      <c r="T8" s="1692" t="s">
        <v>35</v>
      </c>
      <c r="U8" s="337"/>
    </row>
    <row r="9" spans="1:21" ht="12.75" customHeight="1">
      <c r="A9" s="625"/>
      <c r="B9" s="601" t="s">
        <v>36</v>
      </c>
      <c r="C9" s="1874">
        <v>63528282</v>
      </c>
      <c r="D9" s="1875">
        <v>53.669999999999995</v>
      </c>
      <c r="E9" s="1874">
        <v>1299667</v>
      </c>
      <c r="F9" s="1875">
        <v>1.1</v>
      </c>
      <c r="G9" s="1874">
        <v>35402782</v>
      </c>
      <c r="H9" s="1876">
        <v>29.89</v>
      </c>
      <c r="I9" s="1874">
        <v>18163740</v>
      </c>
      <c r="J9" s="1876">
        <v>15.34</v>
      </c>
      <c r="K9" s="1874">
        <v>118428490</v>
      </c>
      <c r="L9" s="1874">
        <v>16143668</v>
      </c>
      <c r="M9" s="1874">
        <v>1041</v>
      </c>
      <c r="N9" s="1874">
        <v>1913788</v>
      </c>
      <c r="O9" s="1874">
        <v>8369111</v>
      </c>
      <c r="P9" s="1874">
        <v>-5918051</v>
      </c>
      <c r="Q9" s="1874">
        <v>86082831</v>
      </c>
      <c r="R9" s="1874">
        <v>774325343</v>
      </c>
      <c r="S9" s="1874">
        <v>11171889</v>
      </c>
      <c r="T9" s="1692" t="s">
        <v>36</v>
      </c>
      <c r="U9" s="337"/>
    </row>
    <row r="10" spans="1:21" ht="12.75" customHeight="1">
      <c r="A10" s="625"/>
      <c r="B10" s="601" t="s">
        <v>38</v>
      </c>
      <c r="C10" s="1877" t="s">
        <v>344</v>
      </c>
      <c r="D10" s="1877" t="s">
        <v>96</v>
      </c>
      <c r="E10" s="1877" t="s">
        <v>96</v>
      </c>
      <c r="F10" s="1877" t="s">
        <v>96</v>
      </c>
      <c r="G10" s="1877" t="s">
        <v>96</v>
      </c>
      <c r="H10" s="1877" t="s">
        <v>96</v>
      </c>
      <c r="I10" s="1877" t="s">
        <v>96</v>
      </c>
      <c r="J10" s="1877" t="s">
        <v>96</v>
      </c>
      <c r="K10" s="1877" t="s">
        <v>344</v>
      </c>
      <c r="L10" s="1877" t="s">
        <v>96</v>
      </c>
      <c r="M10" s="1877" t="s">
        <v>96</v>
      </c>
      <c r="N10" s="1877" t="s">
        <v>96</v>
      </c>
      <c r="O10" s="1877" t="s">
        <v>96</v>
      </c>
      <c r="P10" s="1877" t="s">
        <v>96</v>
      </c>
      <c r="Q10" s="1874">
        <v>12895028</v>
      </c>
      <c r="R10" s="1878" t="s">
        <v>96</v>
      </c>
      <c r="S10" s="1878" t="s">
        <v>96</v>
      </c>
      <c r="T10" s="1692" t="s">
        <v>38</v>
      </c>
      <c r="U10" s="337"/>
    </row>
    <row r="11" spans="1:21" ht="21" customHeight="1">
      <c r="A11" s="724">
        <v>1</v>
      </c>
      <c r="B11" s="242" t="s">
        <v>40</v>
      </c>
      <c r="C11" s="1874">
        <v>19437311</v>
      </c>
      <c r="D11" s="1879">
        <v>57.120000000000005</v>
      </c>
      <c r="E11" s="1874">
        <v>0</v>
      </c>
      <c r="F11" s="1879">
        <v>0</v>
      </c>
      <c r="G11" s="1874">
        <v>8709649</v>
      </c>
      <c r="H11" s="1879">
        <v>25.59</v>
      </c>
      <c r="I11" s="1874">
        <v>5885860</v>
      </c>
      <c r="J11" s="1879">
        <v>17.29</v>
      </c>
      <c r="K11" s="1874">
        <v>34032820</v>
      </c>
      <c r="L11" s="1874">
        <v>4804055</v>
      </c>
      <c r="M11" s="1874">
        <v>526</v>
      </c>
      <c r="N11" s="1874">
        <v>850754</v>
      </c>
      <c r="O11" s="1874">
        <v>2421425</v>
      </c>
      <c r="P11" s="1874">
        <v>-2960008</v>
      </c>
      <c r="Q11" s="1874">
        <v>22996052</v>
      </c>
      <c r="R11" s="1874">
        <v>177231994</v>
      </c>
      <c r="S11" s="1874">
        <v>0</v>
      </c>
      <c r="T11" s="242" t="s">
        <v>40</v>
      </c>
      <c r="U11" s="725">
        <v>1</v>
      </c>
    </row>
    <row r="12" spans="1:21" ht="12.75" customHeight="1">
      <c r="A12" s="724">
        <v>2</v>
      </c>
      <c r="B12" s="242" t="s">
        <v>41</v>
      </c>
      <c r="C12" s="1874">
        <v>5950219</v>
      </c>
      <c r="D12" s="1879">
        <v>53.66</v>
      </c>
      <c r="E12" s="1874">
        <v>205950</v>
      </c>
      <c r="F12" s="1879">
        <v>1.86</v>
      </c>
      <c r="G12" s="1874">
        <v>3495662</v>
      </c>
      <c r="H12" s="1879">
        <v>31.52</v>
      </c>
      <c r="I12" s="1874">
        <v>1437761</v>
      </c>
      <c r="J12" s="1879">
        <v>12.96</v>
      </c>
      <c r="K12" s="1874">
        <v>11089592</v>
      </c>
      <c r="L12" s="1874">
        <v>1514150</v>
      </c>
      <c r="M12" s="1874">
        <v>0</v>
      </c>
      <c r="N12" s="1874">
        <v>81775</v>
      </c>
      <c r="O12" s="1874">
        <v>694050</v>
      </c>
      <c r="P12" s="1874">
        <v>-591059</v>
      </c>
      <c r="Q12" s="1874">
        <v>8208558</v>
      </c>
      <c r="R12" s="1874">
        <v>71689393</v>
      </c>
      <c r="S12" s="1874">
        <v>3885849</v>
      </c>
      <c r="T12" s="242" t="s">
        <v>41</v>
      </c>
      <c r="U12" s="725">
        <v>2</v>
      </c>
    </row>
    <row r="13" spans="1:21" ht="12.75" customHeight="1">
      <c r="A13" s="724">
        <v>3</v>
      </c>
      <c r="B13" s="242" t="s">
        <v>42</v>
      </c>
      <c r="C13" s="1874">
        <v>6130242</v>
      </c>
      <c r="D13" s="1879">
        <v>53.59</v>
      </c>
      <c r="E13" s="1874">
        <v>0</v>
      </c>
      <c r="F13" s="1879">
        <v>0</v>
      </c>
      <c r="G13" s="1874">
        <v>3650986</v>
      </c>
      <c r="H13" s="1879">
        <v>31.91</v>
      </c>
      <c r="I13" s="1874">
        <v>1658667</v>
      </c>
      <c r="J13" s="1879">
        <v>14.5</v>
      </c>
      <c r="K13" s="1874">
        <v>11439895</v>
      </c>
      <c r="L13" s="1874">
        <v>1717973</v>
      </c>
      <c r="M13" s="1874">
        <v>43</v>
      </c>
      <c r="N13" s="1874">
        <v>370281</v>
      </c>
      <c r="O13" s="1874">
        <v>682299</v>
      </c>
      <c r="P13" s="1874">
        <v>-870929</v>
      </c>
      <c r="Q13" s="1874">
        <v>7798370</v>
      </c>
      <c r="R13" s="1874">
        <v>64664986</v>
      </c>
      <c r="S13" s="1874">
        <v>0</v>
      </c>
      <c r="T13" s="242" t="s">
        <v>42</v>
      </c>
      <c r="U13" s="725">
        <v>3</v>
      </c>
    </row>
    <row r="14" spans="1:21" ht="12.75" customHeight="1">
      <c r="A14" s="724">
        <v>4</v>
      </c>
      <c r="B14" s="242" t="s">
        <v>43</v>
      </c>
      <c r="C14" s="1874">
        <v>2772479</v>
      </c>
      <c r="D14" s="1879">
        <v>45.02000000000001</v>
      </c>
      <c r="E14" s="1874">
        <v>255550</v>
      </c>
      <c r="F14" s="1879">
        <v>4.15</v>
      </c>
      <c r="G14" s="1874">
        <v>2126779</v>
      </c>
      <c r="H14" s="1879">
        <v>34.54</v>
      </c>
      <c r="I14" s="1874">
        <v>1003262</v>
      </c>
      <c r="J14" s="1879">
        <v>16.29</v>
      </c>
      <c r="K14" s="1874">
        <v>6158070</v>
      </c>
      <c r="L14" s="1874">
        <v>974755</v>
      </c>
      <c r="M14" s="1874">
        <v>0</v>
      </c>
      <c r="N14" s="1874">
        <v>85162</v>
      </c>
      <c r="O14" s="1874">
        <v>240047</v>
      </c>
      <c r="P14" s="1874">
        <v>-228773</v>
      </c>
      <c r="Q14" s="1874">
        <v>4629333</v>
      </c>
      <c r="R14" s="1874">
        <v>38241092</v>
      </c>
      <c r="S14" s="1874">
        <v>1965775</v>
      </c>
      <c r="T14" s="242" t="s">
        <v>43</v>
      </c>
      <c r="U14" s="725">
        <v>4</v>
      </c>
    </row>
    <row r="15" spans="1:21" ht="12.75" customHeight="1">
      <c r="A15" s="724">
        <v>5</v>
      </c>
      <c r="B15" s="242" t="s">
        <v>44</v>
      </c>
      <c r="C15" s="1874">
        <v>5580557</v>
      </c>
      <c r="D15" s="1879">
        <v>57.080000000000005</v>
      </c>
      <c r="E15" s="1874">
        <v>0</v>
      </c>
      <c r="F15" s="1879">
        <v>0</v>
      </c>
      <c r="G15" s="1874">
        <v>2887842</v>
      </c>
      <c r="H15" s="1879">
        <v>29.54</v>
      </c>
      <c r="I15" s="1874">
        <v>1308068</v>
      </c>
      <c r="J15" s="1879">
        <v>13.38</v>
      </c>
      <c r="K15" s="1874">
        <v>9776467</v>
      </c>
      <c r="L15" s="1874">
        <v>1198874</v>
      </c>
      <c r="M15" s="1874">
        <v>0</v>
      </c>
      <c r="N15" s="1874">
        <v>258474</v>
      </c>
      <c r="O15" s="1874">
        <v>1466776</v>
      </c>
      <c r="P15" s="1874">
        <v>-154696</v>
      </c>
      <c r="Q15" s="1874">
        <v>6697647</v>
      </c>
      <c r="R15" s="1874">
        <v>80877653</v>
      </c>
      <c r="S15" s="1874">
        <v>0</v>
      </c>
      <c r="T15" s="242" t="s">
        <v>44</v>
      </c>
      <c r="U15" s="725">
        <v>5</v>
      </c>
    </row>
    <row r="16" spans="1:21" ht="12.75" customHeight="1">
      <c r="A16" s="724">
        <v>6</v>
      </c>
      <c r="B16" s="242" t="s">
        <v>45</v>
      </c>
      <c r="C16" s="1874">
        <v>529236</v>
      </c>
      <c r="D16" s="1879">
        <v>49.089999999999996</v>
      </c>
      <c r="E16" s="1874">
        <v>34197</v>
      </c>
      <c r="F16" s="1879">
        <v>3.17</v>
      </c>
      <c r="G16" s="1874">
        <v>330350</v>
      </c>
      <c r="H16" s="1879">
        <v>30.65</v>
      </c>
      <c r="I16" s="1874">
        <v>184194</v>
      </c>
      <c r="J16" s="1879">
        <v>17.09</v>
      </c>
      <c r="K16" s="1874">
        <v>1077977</v>
      </c>
      <c r="L16" s="1874">
        <v>161519</v>
      </c>
      <c r="M16" s="1874">
        <v>25</v>
      </c>
      <c r="N16" s="1874">
        <v>557</v>
      </c>
      <c r="O16" s="1874">
        <v>46129</v>
      </c>
      <c r="P16" s="1874">
        <v>-37273</v>
      </c>
      <c r="Q16" s="1874">
        <v>832474</v>
      </c>
      <c r="R16" s="1874">
        <v>6699191</v>
      </c>
      <c r="S16" s="1874">
        <v>341971</v>
      </c>
      <c r="T16" s="242" t="s">
        <v>45</v>
      </c>
      <c r="U16" s="725">
        <v>6</v>
      </c>
    </row>
    <row r="17" spans="1:21" ht="12.75" customHeight="1">
      <c r="A17" s="724">
        <v>7</v>
      </c>
      <c r="B17" s="242" t="s">
        <v>46</v>
      </c>
      <c r="C17" s="1874">
        <v>1629949</v>
      </c>
      <c r="D17" s="1879">
        <v>63.7</v>
      </c>
      <c r="E17" s="1874">
        <v>0</v>
      </c>
      <c r="F17" s="1879">
        <v>0</v>
      </c>
      <c r="G17" s="1874">
        <v>645560</v>
      </c>
      <c r="H17" s="1879">
        <v>25.23</v>
      </c>
      <c r="I17" s="1874">
        <v>283285</v>
      </c>
      <c r="J17" s="1879">
        <v>11.07</v>
      </c>
      <c r="K17" s="1874">
        <v>2558794</v>
      </c>
      <c r="L17" s="1874">
        <v>252298</v>
      </c>
      <c r="M17" s="1874">
        <v>0</v>
      </c>
      <c r="N17" s="1874">
        <v>13442</v>
      </c>
      <c r="O17" s="1874">
        <v>659233</v>
      </c>
      <c r="P17" s="1874">
        <v>-20622</v>
      </c>
      <c r="Q17" s="1874">
        <v>1613199</v>
      </c>
      <c r="R17" s="1874">
        <v>27165818</v>
      </c>
      <c r="S17" s="1874">
        <v>0</v>
      </c>
      <c r="T17" s="242" t="s">
        <v>46</v>
      </c>
      <c r="U17" s="725">
        <v>7</v>
      </c>
    </row>
    <row r="18" spans="1:21" ht="12.75" customHeight="1">
      <c r="A18" s="724">
        <v>8</v>
      </c>
      <c r="B18" s="242" t="s">
        <v>47</v>
      </c>
      <c r="C18" s="1874">
        <v>2433416</v>
      </c>
      <c r="D18" s="1879">
        <v>55.86999999999999</v>
      </c>
      <c r="E18" s="1874">
        <v>0</v>
      </c>
      <c r="F18" s="1879">
        <v>0</v>
      </c>
      <c r="G18" s="1874">
        <v>1314164</v>
      </c>
      <c r="H18" s="1879">
        <v>29.76</v>
      </c>
      <c r="I18" s="1874">
        <v>634501</v>
      </c>
      <c r="J18" s="1879">
        <v>14.37</v>
      </c>
      <c r="K18" s="1874">
        <v>4416100</v>
      </c>
      <c r="L18" s="1874">
        <v>595586</v>
      </c>
      <c r="M18" s="1874">
        <v>0</v>
      </c>
      <c r="N18" s="1874">
        <v>26272</v>
      </c>
      <c r="O18" s="1874">
        <v>295237</v>
      </c>
      <c r="P18" s="1874">
        <v>-278579</v>
      </c>
      <c r="Q18" s="1874">
        <v>3220426</v>
      </c>
      <c r="R18" s="1874">
        <v>28695945</v>
      </c>
      <c r="S18" s="1874">
        <v>0</v>
      </c>
      <c r="T18" s="242" t="s">
        <v>47</v>
      </c>
      <c r="U18" s="725">
        <v>8</v>
      </c>
    </row>
    <row r="19" spans="1:21" ht="12.75" customHeight="1">
      <c r="A19" s="724">
        <v>9</v>
      </c>
      <c r="B19" s="242" t="s">
        <v>48</v>
      </c>
      <c r="C19" s="1874">
        <v>265104</v>
      </c>
      <c r="D19" s="1879">
        <v>48.599999999999994</v>
      </c>
      <c r="E19" s="1874">
        <v>0</v>
      </c>
      <c r="F19" s="1879">
        <v>0</v>
      </c>
      <c r="G19" s="1874">
        <v>208044</v>
      </c>
      <c r="H19" s="1879">
        <v>38.14</v>
      </c>
      <c r="I19" s="1874">
        <v>72345</v>
      </c>
      <c r="J19" s="1879">
        <v>13.26</v>
      </c>
      <c r="K19" s="1874">
        <v>545493</v>
      </c>
      <c r="L19" s="1874">
        <v>85624</v>
      </c>
      <c r="M19" s="1874">
        <v>0</v>
      </c>
      <c r="N19" s="1874">
        <v>176</v>
      </c>
      <c r="O19" s="1874">
        <v>12687</v>
      </c>
      <c r="P19" s="1874">
        <v>-9573</v>
      </c>
      <c r="Q19" s="1874">
        <v>437433</v>
      </c>
      <c r="R19" s="1874">
        <v>3933289</v>
      </c>
      <c r="S19" s="1874">
        <v>0</v>
      </c>
      <c r="T19" s="242" t="s">
        <v>48</v>
      </c>
      <c r="U19" s="725">
        <v>9</v>
      </c>
    </row>
    <row r="20" spans="1:21" ht="12.75" customHeight="1">
      <c r="A20" s="724">
        <v>11</v>
      </c>
      <c r="B20" s="242" t="s">
        <v>50</v>
      </c>
      <c r="C20" s="1874">
        <v>2514671</v>
      </c>
      <c r="D20" s="1879">
        <v>50.31</v>
      </c>
      <c r="E20" s="1874">
        <v>0</v>
      </c>
      <c r="F20" s="1879">
        <v>0</v>
      </c>
      <c r="G20" s="1874">
        <v>1731825</v>
      </c>
      <c r="H20" s="1879">
        <v>34.64</v>
      </c>
      <c r="I20" s="1874">
        <v>752556</v>
      </c>
      <c r="J20" s="1879">
        <v>15.05</v>
      </c>
      <c r="K20" s="1874">
        <v>4999052</v>
      </c>
      <c r="L20" s="1874">
        <v>683987</v>
      </c>
      <c r="M20" s="1874">
        <v>0</v>
      </c>
      <c r="N20" s="1874">
        <v>86219</v>
      </c>
      <c r="O20" s="1874">
        <v>174557</v>
      </c>
      <c r="P20" s="1874">
        <v>-102091</v>
      </c>
      <c r="Q20" s="1874">
        <v>3952198</v>
      </c>
      <c r="R20" s="1874">
        <v>34925968</v>
      </c>
      <c r="S20" s="1874">
        <v>0</v>
      </c>
      <c r="T20" s="242" t="s">
        <v>50</v>
      </c>
      <c r="U20" s="725">
        <v>11</v>
      </c>
    </row>
    <row r="21" spans="1:21" ht="16.5" customHeight="1">
      <c r="A21" s="724">
        <v>13</v>
      </c>
      <c r="B21" s="242" t="s">
        <v>51</v>
      </c>
      <c r="C21" s="1874">
        <v>383589</v>
      </c>
      <c r="D21" s="1879">
        <v>51.410000000000004</v>
      </c>
      <c r="E21" s="1874">
        <v>0</v>
      </c>
      <c r="F21" s="1879">
        <v>0</v>
      </c>
      <c r="G21" s="1874">
        <v>250635</v>
      </c>
      <c r="H21" s="1879">
        <v>33.6</v>
      </c>
      <c r="I21" s="1874">
        <v>111792</v>
      </c>
      <c r="J21" s="1879">
        <v>14.99</v>
      </c>
      <c r="K21" s="1874">
        <v>746016</v>
      </c>
      <c r="L21" s="1874">
        <v>106728</v>
      </c>
      <c r="M21" s="1874">
        <v>0</v>
      </c>
      <c r="N21" s="1874">
        <v>1308</v>
      </c>
      <c r="O21" s="1874">
        <v>26398</v>
      </c>
      <c r="P21" s="1874">
        <v>-5208</v>
      </c>
      <c r="Q21" s="1874">
        <v>606374</v>
      </c>
      <c r="R21" s="1874">
        <v>5811950</v>
      </c>
      <c r="S21" s="1874">
        <v>0</v>
      </c>
      <c r="T21" s="242" t="s">
        <v>51</v>
      </c>
      <c r="U21" s="725">
        <v>13</v>
      </c>
    </row>
    <row r="22" spans="1:21" ht="12.75" customHeight="1">
      <c r="A22" s="724">
        <v>14</v>
      </c>
      <c r="B22" s="242" t="s">
        <v>52</v>
      </c>
      <c r="C22" s="1874">
        <v>451764</v>
      </c>
      <c r="D22" s="1879">
        <v>49.37</v>
      </c>
      <c r="E22" s="1874">
        <v>27631</v>
      </c>
      <c r="F22" s="1879">
        <v>3.02</v>
      </c>
      <c r="G22" s="1874">
        <v>284336</v>
      </c>
      <c r="H22" s="1879">
        <v>31.08</v>
      </c>
      <c r="I22" s="1874">
        <v>151250</v>
      </c>
      <c r="J22" s="1879">
        <v>16.53</v>
      </c>
      <c r="K22" s="1874">
        <v>914981</v>
      </c>
      <c r="L22" s="1874">
        <v>131508</v>
      </c>
      <c r="M22" s="1874">
        <v>0</v>
      </c>
      <c r="N22" s="1874">
        <v>945</v>
      </c>
      <c r="O22" s="1874">
        <v>31057</v>
      </c>
      <c r="P22" s="1874">
        <v>-41019</v>
      </c>
      <c r="Q22" s="1874">
        <v>710452</v>
      </c>
      <c r="R22" s="1874">
        <v>5718533</v>
      </c>
      <c r="S22" s="1874">
        <v>276311</v>
      </c>
      <c r="T22" s="242" t="s">
        <v>52</v>
      </c>
      <c r="U22" s="725">
        <v>14</v>
      </c>
    </row>
    <row r="23" spans="1:21" ht="12.75" customHeight="1">
      <c r="A23" s="724">
        <v>15</v>
      </c>
      <c r="B23" s="242" t="s">
        <v>303</v>
      </c>
      <c r="C23" s="1874">
        <v>2645496</v>
      </c>
      <c r="D23" s="1879">
        <v>56.71000000000001</v>
      </c>
      <c r="E23" s="1874">
        <v>0</v>
      </c>
      <c r="F23" s="1879">
        <v>0</v>
      </c>
      <c r="G23" s="1874">
        <v>1352204</v>
      </c>
      <c r="H23" s="1879">
        <v>28.99</v>
      </c>
      <c r="I23" s="1874">
        <v>666966</v>
      </c>
      <c r="J23" s="1879">
        <v>14.3</v>
      </c>
      <c r="K23" s="1874">
        <v>4664666</v>
      </c>
      <c r="L23" s="1874">
        <v>539781</v>
      </c>
      <c r="M23" s="1874">
        <v>0</v>
      </c>
      <c r="N23" s="1874">
        <v>59593</v>
      </c>
      <c r="O23" s="1874">
        <v>500575</v>
      </c>
      <c r="P23" s="1874">
        <v>-135599</v>
      </c>
      <c r="Q23" s="1874">
        <v>3429118</v>
      </c>
      <c r="R23" s="1874">
        <v>41335867</v>
      </c>
      <c r="S23" s="1874">
        <v>0</v>
      </c>
      <c r="T23" s="242" t="s">
        <v>303</v>
      </c>
      <c r="U23" s="725">
        <v>15</v>
      </c>
    </row>
    <row r="24" spans="1:21" ht="12.75" customHeight="1">
      <c r="A24" s="724">
        <v>16</v>
      </c>
      <c r="B24" s="242" t="s">
        <v>54</v>
      </c>
      <c r="C24" s="1874">
        <v>718473</v>
      </c>
      <c r="D24" s="1879">
        <v>48.120000000000005</v>
      </c>
      <c r="E24" s="1874">
        <v>0</v>
      </c>
      <c r="F24" s="1879">
        <v>0</v>
      </c>
      <c r="G24" s="1874">
        <v>529104</v>
      </c>
      <c r="H24" s="1879">
        <v>35.44</v>
      </c>
      <c r="I24" s="1874">
        <v>245538</v>
      </c>
      <c r="J24" s="1879">
        <v>16.44</v>
      </c>
      <c r="K24" s="1874">
        <v>1493115</v>
      </c>
      <c r="L24" s="1874">
        <v>203548</v>
      </c>
      <c r="M24" s="1874">
        <v>0</v>
      </c>
      <c r="N24" s="1874">
        <v>2139</v>
      </c>
      <c r="O24" s="1874">
        <v>69426</v>
      </c>
      <c r="P24" s="1874">
        <v>-3432</v>
      </c>
      <c r="Q24" s="1874">
        <v>1214570</v>
      </c>
      <c r="R24" s="1874">
        <v>12177518</v>
      </c>
      <c r="S24" s="1874">
        <v>0</v>
      </c>
      <c r="T24" s="242" t="s">
        <v>54</v>
      </c>
      <c r="U24" s="725">
        <v>16</v>
      </c>
    </row>
    <row r="25" spans="1:21" ht="12.75" customHeight="1">
      <c r="A25" s="724">
        <v>17</v>
      </c>
      <c r="B25" s="242" t="s">
        <v>55</v>
      </c>
      <c r="C25" s="1874">
        <v>907775</v>
      </c>
      <c r="D25" s="1879">
        <v>51.06</v>
      </c>
      <c r="E25" s="1874">
        <v>0</v>
      </c>
      <c r="F25" s="1879">
        <v>0</v>
      </c>
      <c r="G25" s="1874">
        <v>572880</v>
      </c>
      <c r="H25" s="1879">
        <v>32.22</v>
      </c>
      <c r="I25" s="1874">
        <v>297332</v>
      </c>
      <c r="J25" s="1879">
        <v>16.72</v>
      </c>
      <c r="K25" s="1874">
        <v>1777987</v>
      </c>
      <c r="L25" s="1874">
        <v>255422</v>
      </c>
      <c r="M25" s="1874">
        <v>0</v>
      </c>
      <c r="N25" s="1874">
        <v>25642</v>
      </c>
      <c r="O25" s="1874">
        <v>36515</v>
      </c>
      <c r="P25" s="1874">
        <v>-41509</v>
      </c>
      <c r="Q25" s="1874">
        <v>1418899</v>
      </c>
      <c r="R25" s="1874">
        <v>11789293</v>
      </c>
      <c r="S25" s="1874">
        <v>0</v>
      </c>
      <c r="T25" s="242" t="s">
        <v>55</v>
      </c>
      <c r="U25" s="725">
        <v>17</v>
      </c>
    </row>
    <row r="26" spans="1:21" ht="12.75" customHeight="1">
      <c r="A26" s="724">
        <v>18</v>
      </c>
      <c r="B26" s="242" t="s">
        <v>56</v>
      </c>
      <c r="C26" s="1874">
        <v>1746442</v>
      </c>
      <c r="D26" s="1879">
        <v>52.970000000000006</v>
      </c>
      <c r="E26" s="1874">
        <v>0</v>
      </c>
      <c r="F26" s="1879">
        <v>0</v>
      </c>
      <c r="G26" s="1874">
        <v>1081219</v>
      </c>
      <c r="H26" s="1879">
        <v>32.79</v>
      </c>
      <c r="I26" s="1874">
        <v>469623</v>
      </c>
      <c r="J26" s="1879">
        <v>14.24</v>
      </c>
      <c r="K26" s="1874">
        <v>3297284</v>
      </c>
      <c r="L26" s="1874">
        <v>399710</v>
      </c>
      <c r="M26" s="1874">
        <v>0</v>
      </c>
      <c r="N26" s="1874">
        <v>17149</v>
      </c>
      <c r="O26" s="1874">
        <v>204062</v>
      </c>
      <c r="P26" s="1874">
        <v>-121946</v>
      </c>
      <c r="Q26" s="1874">
        <v>2554417</v>
      </c>
      <c r="R26" s="1874">
        <v>25988719</v>
      </c>
      <c r="S26" s="1874">
        <v>0</v>
      </c>
      <c r="T26" s="242" t="s">
        <v>56</v>
      </c>
      <c r="U26" s="725">
        <v>18</v>
      </c>
    </row>
    <row r="27" spans="1:21" ht="12.75" customHeight="1">
      <c r="A27" s="724">
        <v>19</v>
      </c>
      <c r="B27" s="242" t="s">
        <v>57</v>
      </c>
      <c r="C27" s="1874">
        <v>544005</v>
      </c>
      <c r="D27" s="1879">
        <v>52.620000000000005</v>
      </c>
      <c r="E27" s="1874">
        <v>0</v>
      </c>
      <c r="F27" s="1879">
        <v>0</v>
      </c>
      <c r="G27" s="1874">
        <v>318370</v>
      </c>
      <c r="H27" s="1879">
        <v>30.8</v>
      </c>
      <c r="I27" s="1874">
        <v>171338</v>
      </c>
      <c r="J27" s="1879">
        <v>16.58</v>
      </c>
      <c r="K27" s="1874">
        <v>1033713</v>
      </c>
      <c r="L27" s="1874">
        <v>138793</v>
      </c>
      <c r="M27" s="1874">
        <v>0</v>
      </c>
      <c r="N27" s="1874">
        <v>294</v>
      </c>
      <c r="O27" s="1874">
        <v>35030</v>
      </c>
      <c r="P27" s="1874">
        <v>-31715</v>
      </c>
      <c r="Q27" s="1874">
        <v>827881</v>
      </c>
      <c r="R27" s="1874">
        <v>6634218</v>
      </c>
      <c r="S27" s="1874">
        <v>0</v>
      </c>
      <c r="T27" s="242" t="s">
        <v>57</v>
      </c>
      <c r="U27" s="725">
        <v>19</v>
      </c>
    </row>
    <row r="28" spans="1:21" ht="12.75" customHeight="1">
      <c r="A28" s="724">
        <v>20</v>
      </c>
      <c r="B28" s="242" t="s">
        <v>58</v>
      </c>
      <c r="C28" s="1874">
        <v>945340</v>
      </c>
      <c r="D28" s="1879">
        <v>51.300000000000004</v>
      </c>
      <c r="E28" s="1874">
        <v>0</v>
      </c>
      <c r="F28" s="1879">
        <v>0</v>
      </c>
      <c r="G28" s="1874">
        <v>596808</v>
      </c>
      <c r="H28" s="1879">
        <v>32.38</v>
      </c>
      <c r="I28" s="1874">
        <v>300774</v>
      </c>
      <c r="J28" s="1879">
        <v>16.32</v>
      </c>
      <c r="K28" s="1874">
        <v>1842922</v>
      </c>
      <c r="L28" s="1874">
        <v>219175</v>
      </c>
      <c r="M28" s="1874">
        <v>0</v>
      </c>
      <c r="N28" s="1874">
        <v>3271</v>
      </c>
      <c r="O28" s="1874">
        <v>83799</v>
      </c>
      <c r="P28" s="1874">
        <v>-2303</v>
      </c>
      <c r="Q28" s="1874">
        <v>1534374</v>
      </c>
      <c r="R28" s="1874">
        <v>14109547</v>
      </c>
      <c r="S28" s="1874">
        <v>0</v>
      </c>
      <c r="T28" s="242" t="s">
        <v>58</v>
      </c>
      <c r="U28" s="725">
        <v>20</v>
      </c>
    </row>
    <row r="29" spans="1:21" ht="12.75" customHeight="1">
      <c r="A29" s="724">
        <v>21</v>
      </c>
      <c r="B29" s="242" t="s">
        <v>59</v>
      </c>
      <c r="C29" s="1874">
        <v>467844</v>
      </c>
      <c r="D29" s="1879">
        <v>51.879999999999995</v>
      </c>
      <c r="E29" s="1874">
        <v>0</v>
      </c>
      <c r="F29" s="1879">
        <v>0</v>
      </c>
      <c r="G29" s="1874">
        <v>272822</v>
      </c>
      <c r="H29" s="1879">
        <v>30.26</v>
      </c>
      <c r="I29" s="1874">
        <v>161032</v>
      </c>
      <c r="J29" s="1879">
        <v>17.86</v>
      </c>
      <c r="K29" s="1874">
        <v>901698</v>
      </c>
      <c r="L29" s="1874">
        <v>121691</v>
      </c>
      <c r="M29" s="1874">
        <v>237</v>
      </c>
      <c r="N29" s="1874">
        <v>869</v>
      </c>
      <c r="O29" s="1874">
        <v>30023</v>
      </c>
      <c r="P29" s="1874">
        <v>-27759</v>
      </c>
      <c r="Q29" s="1874">
        <v>721119</v>
      </c>
      <c r="R29" s="1874">
        <v>6340485</v>
      </c>
      <c r="S29" s="1874">
        <v>0</v>
      </c>
      <c r="T29" s="242" t="s">
        <v>59</v>
      </c>
      <c r="U29" s="725">
        <v>21</v>
      </c>
    </row>
    <row r="30" spans="1:21" ht="12.75" customHeight="1">
      <c r="A30" s="724">
        <v>22</v>
      </c>
      <c r="B30" s="242" t="s">
        <v>304</v>
      </c>
      <c r="C30" s="1874">
        <v>235858</v>
      </c>
      <c r="D30" s="1879">
        <v>47.459999999999994</v>
      </c>
      <c r="E30" s="1874">
        <v>0</v>
      </c>
      <c r="F30" s="1879">
        <v>0</v>
      </c>
      <c r="G30" s="1874">
        <v>177405</v>
      </c>
      <c r="H30" s="1879">
        <v>35.7</v>
      </c>
      <c r="I30" s="1874">
        <v>83664</v>
      </c>
      <c r="J30" s="1879">
        <v>16.84</v>
      </c>
      <c r="K30" s="1874">
        <v>496927</v>
      </c>
      <c r="L30" s="1874">
        <v>63598</v>
      </c>
      <c r="M30" s="1874">
        <v>0</v>
      </c>
      <c r="N30" s="1874">
        <v>2023</v>
      </c>
      <c r="O30" s="1874">
        <v>16217</v>
      </c>
      <c r="P30" s="1874">
        <v>-2348</v>
      </c>
      <c r="Q30" s="1874">
        <v>412741</v>
      </c>
      <c r="R30" s="1874">
        <v>4448752</v>
      </c>
      <c r="S30" s="1874">
        <v>0</v>
      </c>
      <c r="T30" s="242" t="s">
        <v>304</v>
      </c>
      <c r="U30" s="725">
        <v>22</v>
      </c>
    </row>
    <row r="31" spans="1:21" ht="16.5" customHeight="1">
      <c r="A31" s="724">
        <v>24</v>
      </c>
      <c r="B31" s="242" t="s">
        <v>147</v>
      </c>
      <c r="C31" s="1874">
        <v>362259</v>
      </c>
      <c r="D31" s="1879">
        <v>51.72</v>
      </c>
      <c r="E31" s="1874">
        <v>0</v>
      </c>
      <c r="F31" s="1879">
        <v>0</v>
      </c>
      <c r="G31" s="1874">
        <v>235224</v>
      </c>
      <c r="H31" s="1879">
        <v>33.59</v>
      </c>
      <c r="I31" s="1874">
        <v>102878</v>
      </c>
      <c r="J31" s="1879">
        <v>14.69</v>
      </c>
      <c r="K31" s="1874">
        <v>700361</v>
      </c>
      <c r="L31" s="1874">
        <v>89482</v>
      </c>
      <c r="M31" s="1874">
        <v>0</v>
      </c>
      <c r="N31" s="1874">
        <v>424</v>
      </c>
      <c r="O31" s="1874">
        <v>44089</v>
      </c>
      <c r="P31" s="1874">
        <v>4573</v>
      </c>
      <c r="Q31" s="1874">
        <v>570939</v>
      </c>
      <c r="R31" s="1874">
        <v>5455708</v>
      </c>
      <c r="S31" s="1874">
        <v>0</v>
      </c>
      <c r="T31" s="242" t="s">
        <v>147</v>
      </c>
      <c r="U31" s="725">
        <v>24</v>
      </c>
    </row>
    <row r="32" spans="1:21" ht="12.75" customHeight="1">
      <c r="A32" s="724">
        <v>27</v>
      </c>
      <c r="B32" s="242" t="s">
        <v>148</v>
      </c>
      <c r="C32" s="1874">
        <v>234560</v>
      </c>
      <c r="D32" s="1879">
        <v>53.510000000000005</v>
      </c>
      <c r="E32" s="1874">
        <v>0</v>
      </c>
      <c r="F32" s="1879">
        <v>0</v>
      </c>
      <c r="G32" s="1874">
        <v>140515</v>
      </c>
      <c r="H32" s="1879">
        <v>32.05</v>
      </c>
      <c r="I32" s="1874">
        <v>63281</v>
      </c>
      <c r="J32" s="1879">
        <v>14.44</v>
      </c>
      <c r="K32" s="1874">
        <v>438356</v>
      </c>
      <c r="L32" s="1874">
        <v>49925</v>
      </c>
      <c r="M32" s="1874">
        <v>0</v>
      </c>
      <c r="N32" s="1874">
        <v>207</v>
      </c>
      <c r="O32" s="1874">
        <v>14887</v>
      </c>
      <c r="P32" s="1874">
        <v>-16291</v>
      </c>
      <c r="Q32" s="1874">
        <v>357046</v>
      </c>
      <c r="R32" s="1874">
        <v>3257772</v>
      </c>
      <c r="S32" s="1874">
        <v>0</v>
      </c>
      <c r="T32" s="242" t="s">
        <v>148</v>
      </c>
      <c r="U32" s="725">
        <v>27</v>
      </c>
    </row>
    <row r="33" spans="1:21" ht="12.75" customHeight="1">
      <c r="A33" s="724">
        <v>31</v>
      </c>
      <c r="B33" s="242" t="s">
        <v>62</v>
      </c>
      <c r="C33" s="1874">
        <v>367418</v>
      </c>
      <c r="D33" s="1879">
        <v>51.84</v>
      </c>
      <c r="E33" s="1874">
        <v>0</v>
      </c>
      <c r="F33" s="1879">
        <v>0</v>
      </c>
      <c r="G33" s="1874">
        <v>234135</v>
      </c>
      <c r="H33" s="1879">
        <v>33.03</v>
      </c>
      <c r="I33" s="1874">
        <v>107250</v>
      </c>
      <c r="J33" s="1879">
        <v>15.13</v>
      </c>
      <c r="K33" s="1874">
        <v>708803</v>
      </c>
      <c r="L33" s="1874">
        <v>87624</v>
      </c>
      <c r="M33" s="1874">
        <v>0</v>
      </c>
      <c r="N33" s="1874">
        <v>4075</v>
      </c>
      <c r="O33" s="1874">
        <v>17523</v>
      </c>
      <c r="P33" s="1874">
        <v>-31011</v>
      </c>
      <c r="Q33" s="1874">
        <v>568570</v>
      </c>
      <c r="R33" s="1874">
        <v>4650877</v>
      </c>
      <c r="S33" s="1874">
        <v>0</v>
      </c>
      <c r="T33" s="242" t="s">
        <v>62</v>
      </c>
      <c r="U33" s="725">
        <v>31</v>
      </c>
    </row>
    <row r="34" spans="1:21" ht="12.75" customHeight="1">
      <c r="A34" s="724">
        <v>32</v>
      </c>
      <c r="B34" s="242" t="s">
        <v>63</v>
      </c>
      <c r="C34" s="1874">
        <v>364736</v>
      </c>
      <c r="D34" s="1879">
        <v>50.06999999999999</v>
      </c>
      <c r="E34" s="1874">
        <v>0</v>
      </c>
      <c r="F34" s="1879">
        <v>0</v>
      </c>
      <c r="G34" s="1874">
        <v>247131</v>
      </c>
      <c r="H34" s="1879">
        <v>33.92</v>
      </c>
      <c r="I34" s="1874">
        <v>116662</v>
      </c>
      <c r="J34" s="1879">
        <v>16.01</v>
      </c>
      <c r="K34" s="1874">
        <v>728529</v>
      </c>
      <c r="L34" s="1874">
        <v>104047</v>
      </c>
      <c r="M34" s="1874">
        <v>0</v>
      </c>
      <c r="N34" s="1874">
        <v>11865</v>
      </c>
      <c r="O34" s="1874">
        <v>24895</v>
      </c>
      <c r="P34" s="1874">
        <v>-22942</v>
      </c>
      <c r="Q34" s="1874">
        <v>564780</v>
      </c>
      <c r="R34" s="1874">
        <v>4616913</v>
      </c>
      <c r="S34" s="1874">
        <v>0</v>
      </c>
      <c r="T34" s="242" t="s">
        <v>63</v>
      </c>
      <c r="U34" s="725">
        <v>32</v>
      </c>
    </row>
    <row r="35" spans="1:21" ht="12.75" customHeight="1">
      <c r="A35" s="724">
        <v>37</v>
      </c>
      <c r="B35" s="242" t="s">
        <v>64</v>
      </c>
      <c r="C35" s="1874">
        <v>94138</v>
      </c>
      <c r="D35" s="1879">
        <v>40.77</v>
      </c>
      <c r="E35" s="1874">
        <v>20039</v>
      </c>
      <c r="F35" s="1879">
        <v>8.68</v>
      </c>
      <c r="G35" s="1874">
        <v>72744</v>
      </c>
      <c r="H35" s="1879">
        <v>31.51</v>
      </c>
      <c r="I35" s="1874">
        <v>43967</v>
      </c>
      <c r="J35" s="1879">
        <v>19.04</v>
      </c>
      <c r="K35" s="1874">
        <v>230888</v>
      </c>
      <c r="L35" s="1874">
        <v>33382</v>
      </c>
      <c r="M35" s="1874">
        <v>0</v>
      </c>
      <c r="N35" s="1874">
        <v>141</v>
      </c>
      <c r="O35" s="1874">
        <v>6927</v>
      </c>
      <c r="P35" s="1874">
        <v>-4102</v>
      </c>
      <c r="Q35" s="1874">
        <v>186336</v>
      </c>
      <c r="R35" s="1874">
        <v>1681032</v>
      </c>
      <c r="S35" s="1874">
        <v>95427</v>
      </c>
      <c r="T35" s="242" t="s">
        <v>64</v>
      </c>
      <c r="U35" s="725">
        <v>37</v>
      </c>
    </row>
    <row r="36" spans="1:21" ht="12.75" customHeight="1">
      <c r="A36" s="724">
        <v>39</v>
      </c>
      <c r="B36" s="242" t="s">
        <v>65</v>
      </c>
      <c r="C36" s="1874">
        <v>142699</v>
      </c>
      <c r="D36" s="1879">
        <v>50.92</v>
      </c>
      <c r="E36" s="1874">
        <v>15380</v>
      </c>
      <c r="F36" s="1879">
        <v>5.49</v>
      </c>
      <c r="G36" s="1874">
        <v>87866</v>
      </c>
      <c r="H36" s="1879">
        <v>31.35</v>
      </c>
      <c r="I36" s="1874">
        <v>34315</v>
      </c>
      <c r="J36" s="1879">
        <v>12.24</v>
      </c>
      <c r="K36" s="1874">
        <v>280260</v>
      </c>
      <c r="L36" s="1874">
        <v>31461</v>
      </c>
      <c r="M36" s="1874">
        <v>52</v>
      </c>
      <c r="N36" s="1874">
        <v>235</v>
      </c>
      <c r="O36" s="1874">
        <v>11293</v>
      </c>
      <c r="P36" s="1874">
        <v>-828</v>
      </c>
      <c r="Q36" s="1874">
        <v>236391</v>
      </c>
      <c r="R36" s="1874">
        <v>2580467</v>
      </c>
      <c r="S36" s="1874">
        <v>153796</v>
      </c>
      <c r="T36" s="242" t="s">
        <v>65</v>
      </c>
      <c r="U36" s="725">
        <v>39</v>
      </c>
    </row>
    <row r="37" spans="1:21" ht="12.75" customHeight="1">
      <c r="A37" s="724">
        <v>40</v>
      </c>
      <c r="B37" s="242" t="s">
        <v>305</v>
      </c>
      <c r="C37" s="1874">
        <v>80962</v>
      </c>
      <c r="D37" s="1879">
        <v>43.01</v>
      </c>
      <c r="E37" s="1874">
        <v>15558</v>
      </c>
      <c r="F37" s="1879">
        <v>8.26</v>
      </c>
      <c r="G37" s="1874">
        <v>64157</v>
      </c>
      <c r="H37" s="1879">
        <v>34.08</v>
      </c>
      <c r="I37" s="1874">
        <v>27585</v>
      </c>
      <c r="J37" s="1879">
        <v>14.65</v>
      </c>
      <c r="K37" s="1874">
        <v>188262</v>
      </c>
      <c r="L37" s="1874">
        <v>24383</v>
      </c>
      <c r="M37" s="1874">
        <v>0</v>
      </c>
      <c r="N37" s="1874">
        <v>62</v>
      </c>
      <c r="O37" s="1874">
        <v>3558</v>
      </c>
      <c r="P37" s="1874">
        <v>-1217</v>
      </c>
      <c r="Q37" s="1874">
        <v>159042</v>
      </c>
      <c r="R37" s="1874">
        <v>1502069</v>
      </c>
      <c r="S37" s="1874">
        <v>82760</v>
      </c>
      <c r="T37" s="242" t="s">
        <v>305</v>
      </c>
      <c r="U37" s="725">
        <v>40</v>
      </c>
    </row>
    <row r="38" spans="1:21" ht="12.75" customHeight="1">
      <c r="A38" s="724">
        <v>42</v>
      </c>
      <c r="B38" s="242" t="s">
        <v>66</v>
      </c>
      <c r="C38" s="1874">
        <v>327399</v>
      </c>
      <c r="D38" s="1879">
        <v>51.44000000000001</v>
      </c>
      <c r="E38" s="1874">
        <v>11841</v>
      </c>
      <c r="F38" s="1879">
        <v>1.86</v>
      </c>
      <c r="G38" s="1874">
        <v>204698</v>
      </c>
      <c r="H38" s="1879">
        <v>32.16</v>
      </c>
      <c r="I38" s="1874">
        <v>92558</v>
      </c>
      <c r="J38" s="1879">
        <v>14.54</v>
      </c>
      <c r="K38" s="1874">
        <v>636496</v>
      </c>
      <c r="L38" s="1874">
        <v>79108</v>
      </c>
      <c r="M38" s="1874">
        <v>0</v>
      </c>
      <c r="N38" s="1874">
        <v>1790</v>
      </c>
      <c r="O38" s="1874">
        <v>40684</v>
      </c>
      <c r="P38" s="1874">
        <v>-14520</v>
      </c>
      <c r="Q38" s="1874">
        <v>500394</v>
      </c>
      <c r="R38" s="1874">
        <v>4624275</v>
      </c>
      <c r="S38" s="1874">
        <v>236832</v>
      </c>
      <c r="T38" s="242" t="s">
        <v>66</v>
      </c>
      <c r="U38" s="725">
        <v>42</v>
      </c>
    </row>
    <row r="39" spans="1:21" ht="12.75" customHeight="1">
      <c r="A39" s="724">
        <v>43</v>
      </c>
      <c r="B39" s="242" t="s">
        <v>306</v>
      </c>
      <c r="C39" s="1874">
        <v>764369</v>
      </c>
      <c r="D39" s="1879">
        <v>47.07000000000001</v>
      </c>
      <c r="E39" s="1874">
        <v>78635</v>
      </c>
      <c r="F39" s="1879">
        <v>4.84</v>
      </c>
      <c r="G39" s="1874">
        <v>531579</v>
      </c>
      <c r="H39" s="1879">
        <v>32.74</v>
      </c>
      <c r="I39" s="1874">
        <v>249230</v>
      </c>
      <c r="J39" s="1879">
        <v>15.35</v>
      </c>
      <c r="K39" s="1874">
        <v>1623813</v>
      </c>
      <c r="L39" s="1874">
        <v>225315</v>
      </c>
      <c r="M39" s="1874">
        <v>0</v>
      </c>
      <c r="N39" s="1874">
        <v>3310</v>
      </c>
      <c r="O39" s="1874">
        <v>100279</v>
      </c>
      <c r="P39" s="1874">
        <v>-33774</v>
      </c>
      <c r="Q39" s="1874">
        <v>1261135</v>
      </c>
      <c r="R39" s="1874">
        <v>11459797</v>
      </c>
      <c r="S39" s="1874">
        <v>655291</v>
      </c>
      <c r="T39" s="242" t="s">
        <v>306</v>
      </c>
      <c r="U39" s="725">
        <v>43</v>
      </c>
    </row>
    <row r="40" spans="1:21" ht="12.75" customHeight="1">
      <c r="A40" s="724">
        <v>45</v>
      </c>
      <c r="B40" s="242" t="s">
        <v>67</v>
      </c>
      <c r="C40" s="1874">
        <v>137936</v>
      </c>
      <c r="D40" s="1879">
        <v>46.73</v>
      </c>
      <c r="E40" s="1874">
        <v>13986</v>
      </c>
      <c r="F40" s="1879">
        <v>4.74</v>
      </c>
      <c r="G40" s="1874">
        <v>91581</v>
      </c>
      <c r="H40" s="1879">
        <v>31.03</v>
      </c>
      <c r="I40" s="1874">
        <v>51661</v>
      </c>
      <c r="J40" s="1879">
        <v>17.5</v>
      </c>
      <c r="K40" s="1874">
        <v>295164</v>
      </c>
      <c r="L40" s="1874">
        <v>40859</v>
      </c>
      <c r="M40" s="1874">
        <v>0</v>
      </c>
      <c r="N40" s="1874">
        <v>265</v>
      </c>
      <c r="O40" s="1874">
        <v>8955</v>
      </c>
      <c r="P40" s="1874">
        <v>-4526</v>
      </c>
      <c r="Q40" s="1874">
        <v>240559</v>
      </c>
      <c r="R40" s="1874">
        <v>2155256</v>
      </c>
      <c r="S40" s="1874">
        <v>139859</v>
      </c>
      <c r="T40" s="242" t="s">
        <v>67</v>
      </c>
      <c r="U40" s="725">
        <v>45</v>
      </c>
    </row>
    <row r="41" spans="1:21" ht="16.5" customHeight="1">
      <c r="A41" s="724">
        <v>46</v>
      </c>
      <c r="B41" s="242" t="s">
        <v>68</v>
      </c>
      <c r="C41" s="1874">
        <v>138434</v>
      </c>
      <c r="D41" s="1879">
        <v>42.269999999999996</v>
      </c>
      <c r="E41" s="1874">
        <v>32284</v>
      </c>
      <c r="F41" s="1879">
        <v>9.86</v>
      </c>
      <c r="G41" s="1874">
        <v>100720</v>
      </c>
      <c r="H41" s="1879">
        <v>30.75</v>
      </c>
      <c r="I41" s="1874">
        <v>56073</v>
      </c>
      <c r="J41" s="1879">
        <v>17.12</v>
      </c>
      <c r="K41" s="1874">
        <v>327511</v>
      </c>
      <c r="L41" s="1874">
        <v>46064</v>
      </c>
      <c r="M41" s="1874">
        <v>0</v>
      </c>
      <c r="N41" s="1874">
        <v>339</v>
      </c>
      <c r="O41" s="1874">
        <v>7315</v>
      </c>
      <c r="P41" s="1874">
        <v>-981</v>
      </c>
      <c r="Q41" s="1874">
        <v>272812</v>
      </c>
      <c r="R41" s="1874">
        <v>2066168</v>
      </c>
      <c r="S41" s="1874">
        <v>129136</v>
      </c>
      <c r="T41" s="242" t="s">
        <v>68</v>
      </c>
      <c r="U41" s="725">
        <v>46</v>
      </c>
    </row>
    <row r="42" spans="1:21" ht="12.75" customHeight="1">
      <c r="A42" s="724">
        <v>50</v>
      </c>
      <c r="B42" s="242" t="s">
        <v>150</v>
      </c>
      <c r="C42" s="1874">
        <v>410521</v>
      </c>
      <c r="D42" s="1879">
        <v>45.57999999999999</v>
      </c>
      <c r="E42" s="1874">
        <v>56812</v>
      </c>
      <c r="F42" s="1879">
        <v>6.31</v>
      </c>
      <c r="G42" s="1874">
        <v>295113</v>
      </c>
      <c r="H42" s="1879">
        <v>32.77</v>
      </c>
      <c r="I42" s="1874">
        <v>138123</v>
      </c>
      <c r="J42" s="1879">
        <v>15.34</v>
      </c>
      <c r="K42" s="1874">
        <v>900569</v>
      </c>
      <c r="L42" s="1874">
        <v>106563</v>
      </c>
      <c r="M42" s="1874">
        <v>0</v>
      </c>
      <c r="N42" s="1874">
        <v>456</v>
      </c>
      <c r="O42" s="1874">
        <v>57546</v>
      </c>
      <c r="P42" s="1874">
        <v>-3903</v>
      </c>
      <c r="Q42" s="1874">
        <v>732101</v>
      </c>
      <c r="R42" s="1874">
        <v>6969802</v>
      </c>
      <c r="S42" s="1874">
        <v>332430</v>
      </c>
      <c r="T42" s="242" t="s">
        <v>150</v>
      </c>
      <c r="U42" s="725">
        <v>50</v>
      </c>
    </row>
    <row r="43" spans="1:21" ht="12.75" customHeight="1">
      <c r="A43" s="724">
        <v>57</v>
      </c>
      <c r="B43" s="242" t="s">
        <v>151</v>
      </c>
      <c r="C43" s="1874">
        <v>155049</v>
      </c>
      <c r="D43" s="1879">
        <v>44.07000000000001</v>
      </c>
      <c r="E43" s="1874">
        <v>33116</v>
      </c>
      <c r="F43" s="1879">
        <v>9.41</v>
      </c>
      <c r="G43" s="1874">
        <v>112214</v>
      </c>
      <c r="H43" s="1879">
        <v>31.89</v>
      </c>
      <c r="I43" s="1874">
        <v>51460</v>
      </c>
      <c r="J43" s="1879">
        <v>14.63</v>
      </c>
      <c r="K43" s="1874">
        <v>351839</v>
      </c>
      <c r="L43" s="1874">
        <v>45180</v>
      </c>
      <c r="M43" s="1874">
        <v>40</v>
      </c>
      <c r="N43" s="1874">
        <v>167</v>
      </c>
      <c r="O43" s="1874">
        <v>10887</v>
      </c>
      <c r="P43" s="1874">
        <v>-2085</v>
      </c>
      <c r="Q43" s="1874">
        <v>293480</v>
      </c>
      <c r="R43" s="1874">
        <v>2623495</v>
      </c>
      <c r="S43" s="1874">
        <v>164512</v>
      </c>
      <c r="T43" s="242" t="s">
        <v>151</v>
      </c>
      <c r="U43" s="725">
        <v>57</v>
      </c>
    </row>
    <row r="44" spans="1:21" ht="12.75" customHeight="1">
      <c r="A44" s="724">
        <v>62</v>
      </c>
      <c r="B44" s="242" t="s">
        <v>118</v>
      </c>
      <c r="C44" s="1874">
        <v>149765</v>
      </c>
      <c r="D44" s="1879">
        <v>40.97</v>
      </c>
      <c r="E44" s="1874">
        <v>36238</v>
      </c>
      <c r="F44" s="1879">
        <v>9.91</v>
      </c>
      <c r="G44" s="1874">
        <v>125263</v>
      </c>
      <c r="H44" s="1879">
        <v>34.27</v>
      </c>
      <c r="I44" s="1874">
        <v>54290</v>
      </c>
      <c r="J44" s="1879">
        <v>14.85</v>
      </c>
      <c r="K44" s="1874">
        <v>365556</v>
      </c>
      <c r="L44" s="1874">
        <v>55677</v>
      </c>
      <c r="M44" s="1874">
        <v>0</v>
      </c>
      <c r="N44" s="1874">
        <v>116</v>
      </c>
      <c r="O44" s="1874">
        <v>6515</v>
      </c>
      <c r="P44" s="1874">
        <v>-3582</v>
      </c>
      <c r="Q44" s="1874">
        <v>299666</v>
      </c>
      <c r="R44" s="1874">
        <v>1808738</v>
      </c>
      <c r="S44" s="1874">
        <v>103096</v>
      </c>
      <c r="T44" s="242" t="s">
        <v>118</v>
      </c>
      <c r="U44" s="725">
        <v>62</v>
      </c>
    </row>
    <row r="45" spans="1:21" ht="12.75" customHeight="1">
      <c r="A45" s="724">
        <v>65</v>
      </c>
      <c r="B45" s="242" t="s">
        <v>308</v>
      </c>
      <c r="C45" s="1874">
        <v>177545</v>
      </c>
      <c r="D45" s="1879">
        <v>41.24</v>
      </c>
      <c r="E45" s="1874">
        <v>40012</v>
      </c>
      <c r="F45" s="1879">
        <v>9.29</v>
      </c>
      <c r="G45" s="1874">
        <v>146806</v>
      </c>
      <c r="H45" s="1879">
        <v>34.09</v>
      </c>
      <c r="I45" s="1874">
        <v>66238</v>
      </c>
      <c r="J45" s="1879">
        <v>15.38</v>
      </c>
      <c r="K45" s="1874">
        <v>430601</v>
      </c>
      <c r="L45" s="1874">
        <v>63785</v>
      </c>
      <c r="M45" s="1874">
        <v>0</v>
      </c>
      <c r="N45" s="1874">
        <v>242</v>
      </c>
      <c r="O45" s="1874">
        <v>17367</v>
      </c>
      <c r="P45" s="1874">
        <v>5026</v>
      </c>
      <c r="Q45" s="1874">
        <v>354233</v>
      </c>
      <c r="R45" s="1874">
        <v>3142391</v>
      </c>
      <c r="S45" s="1874">
        <v>163317</v>
      </c>
      <c r="T45" s="242" t="s">
        <v>308</v>
      </c>
      <c r="U45" s="725">
        <v>65</v>
      </c>
    </row>
    <row r="46" spans="1:21" ht="12.75" customHeight="1">
      <c r="A46" s="724">
        <v>70</v>
      </c>
      <c r="B46" s="242" t="s">
        <v>152</v>
      </c>
      <c r="C46" s="1874">
        <v>200772</v>
      </c>
      <c r="D46" s="1879">
        <v>40.81</v>
      </c>
      <c r="E46" s="1874">
        <v>45291</v>
      </c>
      <c r="F46" s="1879">
        <v>9.21</v>
      </c>
      <c r="G46" s="1874">
        <v>159863</v>
      </c>
      <c r="H46" s="1879">
        <v>32.49</v>
      </c>
      <c r="I46" s="1874">
        <v>86044</v>
      </c>
      <c r="J46" s="1879">
        <v>17.49</v>
      </c>
      <c r="K46" s="1874">
        <v>491970</v>
      </c>
      <c r="L46" s="1874">
        <v>71614</v>
      </c>
      <c r="M46" s="1874">
        <v>0</v>
      </c>
      <c r="N46" s="1874">
        <v>152</v>
      </c>
      <c r="O46" s="1874">
        <v>9523</v>
      </c>
      <c r="P46" s="1874">
        <v>-6580</v>
      </c>
      <c r="Q46" s="1874">
        <v>404101</v>
      </c>
      <c r="R46" s="1874">
        <v>3717985</v>
      </c>
      <c r="S46" s="1874">
        <v>224209</v>
      </c>
      <c r="T46" s="242" t="s">
        <v>152</v>
      </c>
      <c r="U46" s="725">
        <v>70</v>
      </c>
    </row>
    <row r="47" spans="1:21" ht="12.75" customHeight="1">
      <c r="A47" s="724">
        <v>73</v>
      </c>
      <c r="B47" s="242" t="s">
        <v>310</v>
      </c>
      <c r="C47" s="1874">
        <v>670239</v>
      </c>
      <c r="D47" s="1879">
        <v>50.269999999999996</v>
      </c>
      <c r="E47" s="1874">
        <v>45160</v>
      </c>
      <c r="F47" s="1879">
        <v>3.39</v>
      </c>
      <c r="G47" s="1874">
        <v>425615</v>
      </c>
      <c r="H47" s="1879">
        <v>31.92</v>
      </c>
      <c r="I47" s="1874">
        <v>192270</v>
      </c>
      <c r="J47" s="1879">
        <v>14.42</v>
      </c>
      <c r="K47" s="1874">
        <v>1333284</v>
      </c>
      <c r="L47" s="1874">
        <v>167994</v>
      </c>
      <c r="M47" s="1874">
        <v>0</v>
      </c>
      <c r="N47" s="1874">
        <v>672</v>
      </c>
      <c r="O47" s="1874">
        <v>37786</v>
      </c>
      <c r="P47" s="1874">
        <v>-46672</v>
      </c>
      <c r="Q47" s="1874">
        <v>1080160</v>
      </c>
      <c r="R47" s="1874">
        <v>8538072</v>
      </c>
      <c r="S47" s="1874">
        <v>451598</v>
      </c>
      <c r="T47" s="242" t="s">
        <v>310</v>
      </c>
      <c r="U47" s="725">
        <v>73</v>
      </c>
    </row>
    <row r="48" spans="1:21" ht="12.75" customHeight="1">
      <c r="A48" s="724">
        <v>79</v>
      </c>
      <c r="B48" s="242" t="s">
        <v>312</v>
      </c>
      <c r="C48" s="1874">
        <v>378834</v>
      </c>
      <c r="D48" s="1879">
        <v>47.29</v>
      </c>
      <c r="E48" s="1874">
        <v>40019</v>
      </c>
      <c r="F48" s="1879">
        <v>4.99</v>
      </c>
      <c r="G48" s="1874">
        <v>260027</v>
      </c>
      <c r="H48" s="1879">
        <v>32.45</v>
      </c>
      <c r="I48" s="1874">
        <v>122381</v>
      </c>
      <c r="J48" s="1879">
        <v>15.27</v>
      </c>
      <c r="K48" s="1874">
        <v>801261</v>
      </c>
      <c r="L48" s="1874">
        <v>106554</v>
      </c>
      <c r="M48" s="1874">
        <v>118</v>
      </c>
      <c r="N48" s="1874">
        <v>421</v>
      </c>
      <c r="O48" s="1874">
        <v>30293</v>
      </c>
      <c r="P48" s="1874">
        <v>-10555</v>
      </c>
      <c r="Q48" s="1874">
        <v>653320</v>
      </c>
      <c r="R48" s="1874">
        <v>5490349</v>
      </c>
      <c r="S48" s="1874">
        <v>274109</v>
      </c>
      <c r="T48" s="242" t="s">
        <v>312</v>
      </c>
      <c r="U48" s="725">
        <v>79</v>
      </c>
    </row>
    <row r="49" spans="1:21" ht="12.75" customHeight="1">
      <c r="A49" s="724">
        <v>86</v>
      </c>
      <c r="B49" s="242" t="s">
        <v>153</v>
      </c>
      <c r="C49" s="1874">
        <v>619008</v>
      </c>
      <c r="D49" s="1879">
        <v>50.48</v>
      </c>
      <c r="E49" s="1874">
        <v>53674</v>
      </c>
      <c r="F49" s="1879">
        <v>4.38</v>
      </c>
      <c r="G49" s="1874">
        <v>361694</v>
      </c>
      <c r="H49" s="1879">
        <v>29.49</v>
      </c>
      <c r="I49" s="1874">
        <v>191934</v>
      </c>
      <c r="J49" s="1879">
        <v>15.65</v>
      </c>
      <c r="K49" s="1874">
        <v>1226310</v>
      </c>
      <c r="L49" s="1874">
        <v>164014</v>
      </c>
      <c r="M49" s="1874">
        <v>0</v>
      </c>
      <c r="N49" s="1874">
        <v>0</v>
      </c>
      <c r="O49" s="1874">
        <v>62026</v>
      </c>
      <c r="P49" s="1874">
        <v>-18840</v>
      </c>
      <c r="Q49" s="1874">
        <v>981430</v>
      </c>
      <c r="R49" s="1874">
        <v>8144838</v>
      </c>
      <c r="S49" s="1874">
        <v>335465</v>
      </c>
      <c r="T49" s="242" t="s">
        <v>153</v>
      </c>
      <c r="U49" s="725">
        <v>86</v>
      </c>
    </row>
    <row r="50" spans="1:21" ht="12.75" customHeight="1">
      <c r="A50" s="724">
        <v>93</v>
      </c>
      <c r="B50" s="242" t="s">
        <v>314</v>
      </c>
      <c r="C50" s="1874">
        <v>730739</v>
      </c>
      <c r="D50" s="1879">
        <v>50.93</v>
      </c>
      <c r="E50" s="1874">
        <v>89586</v>
      </c>
      <c r="F50" s="1879">
        <v>6.24</v>
      </c>
      <c r="G50" s="1874">
        <v>415786</v>
      </c>
      <c r="H50" s="1879">
        <v>28.98</v>
      </c>
      <c r="I50" s="1874">
        <v>198773</v>
      </c>
      <c r="J50" s="1879">
        <v>13.85</v>
      </c>
      <c r="K50" s="1874">
        <v>1434884</v>
      </c>
      <c r="L50" s="1874">
        <v>156627</v>
      </c>
      <c r="M50" s="1874">
        <v>0</v>
      </c>
      <c r="N50" s="1874">
        <v>631</v>
      </c>
      <c r="O50" s="1874">
        <v>74989</v>
      </c>
      <c r="P50" s="1874">
        <v>-26402</v>
      </c>
      <c r="Q50" s="1874">
        <v>1176235</v>
      </c>
      <c r="R50" s="1874">
        <v>9490130</v>
      </c>
      <c r="S50" s="1874">
        <v>497696</v>
      </c>
      <c r="T50" s="242" t="s">
        <v>314</v>
      </c>
      <c r="U50" s="725">
        <v>93</v>
      </c>
    </row>
    <row r="51" spans="1:21" ht="16.5" customHeight="1">
      <c r="A51" s="724">
        <v>95</v>
      </c>
      <c r="B51" s="242" t="s">
        <v>315</v>
      </c>
      <c r="C51" s="1874">
        <v>731130</v>
      </c>
      <c r="D51" s="1879">
        <v>43.78</v>
      </c>
      <c r="E51" s="1874">
        <v>148708</v>
      </c>
      <c r="F51" s="1879">
        <v>8.9</v>
      </c>
      <c r="G51" s="1874">
        <v>553407</v>
      </c>
      <c r="H51" s="1879">
        <v>33.13</v>
      </c>
      <c r="I51" s="1874">
        <v>236959</v>
      </c>
      <c r="J51" s="1879">
        <v>14.19</v>
      </c>
      <c r="K51" s="1874">
        <v>1670204</v>
      </c>
      <c r="L51" s="1874">
        <v>225235</v>
      </c>
      <c r="M51" s="1874">
        <v>0</v>
      </c>
      <c r="N51" s="1874">
        <v>1873</v>
      </c>
      <c r="O51" s="1874">
        <v>56232</v>
      </c>
      <c r="P51" s="1874">
        <v>-12398</v>
      </c>
      <c r="Q51" s="1874">
        <v>1374466</v>
      </c>
      <c r="R51" s="1874">
        <v>11868998</v>
      </c>
      <c r="S51" s="1874">
        <v>662450</v>
      </c>
      <c r="T51" s="242" t="s">
        <v>315</v>
      </c>
      <c r="U51" s="725">
        <v>95</v>
      </c>
    </row>
    <row r="52" spans="1:21" ht="16.5" customHeight="1">
      <c r="A52" s="726" t="s">
        <v>706</v>
      </c>
      <c r="B52" s="242" t="s">
        <v>70</v>
      </c>
      <c r="C52" s="1878" t="s">
        <v>96</v>
      </c>
      <c r="D52" s="1880" t="s">
        <v>96</v>
      </c>
      <c r="E52" s="1878" t="s">
        <v>96</v>
      </c>
      <c r="F52" s="1880" t="s">
        <v>96</v>
      </c>
      <c r="G52" s="1878" t="s">
        <v>96</v>
      </c>
      <c r="H52" s="1880" t="s">
        <v>96</v>
      </c>
      <c r="I52" s="1878" t="s">
        <v>96</v>
      </c>
      <c r="J52" s="1880" t="s">
        <v>96</v>
      </c>
      <c r="K52" s="1878" t="s">
        <v>96</v>
      </c>
      <c r="L52" s="1878" t="s">
        <v>96</v>
      </c>
      <c r="M52" s="1878" t="s">
        <v>96</v>
      </c>
      <c r="N52" s="1878" t="s">
        <v>96</v>
      </c>
      <c r="O52" s="1878" t="s">
        <v>96</v>
      </c>
      <c r="P52" s="1878" t="s">
        <v>96</v>
      </c>
      <c r="Q52" s="1874">
        <v>117114</v>
      </c>
      <c r="R52" s="1878" t="s">
        <v>96</v>
      </c>
      <c r="S52" s="1878" t="s">
        <v>96</v>
      </c>
      <c r="T52" s="242" t="s">
        <v>70</v>
      </c>
      <c r="U52" s="727" t="s">
        <v>706</v>
      </c>
    </row>
    <row r="53" spans="1:21" ht="12.75" customHeight="1">
      <c r="A53" s="726" t="s">
        <v>707</v>
      </c>
      <c r="B53" s="242" t="s">
        <v>316</v>
      </c>
      <c r="C53" s="1878" t="s">
        <v>96</v>
      </c>
      <c r="D53" s="1880" t="s">
        <v>96</v>
      </c>
      <c r="E53" s="1878" t="s">
        <v>96</v>
      </c>
      <c r="F53" s="1880" t="s">
        <v>96</v>
      </c>
      <c r="G53" s="1878" t="s">
        <v>96</v>
      </c>
      <c r="H53" s="1880" t="s">
        <v>96</v>
      </c>
      <c r="I53" s="1878" t="s">
        <v>96</v>
      </c>
      <c r="J53" s="1880" t="s">
        <v>96</v>
      </c>
      <c r="K53" s="1878" t="s">
        <v>96</v>
      </c>
      <c r="L53" s="1878" t="s">
        <v>96</v>
      </c>
      <c r="M53" s="1878" t="s">
        <v>96</v>
      </c>
      <c r="N53" s="1878" t="s">
        <v>96</v>
      </c>
      <c r="O53" s="1878" t="s">
        <v>96</v>
      </c>
      <c r="P53" s="1878" t="s">
        <v>96</v>
      </c>
      <c r="Q53" s="1874">
        <v>0</v>
      </c>
      <c r="R53" s="1878" t="s">
        <v>96</v>
      </c>
      <c r="S53" s="1878" t="s">
        <v>96</v>
      </c>
      <c r="T53" s="242" t="s">
        <v>316</v>
      </c>
      <c r="U53" s="727" t="s">
        <v>707</v>
      </c>
    </row>
    <row r="54" spans="1:21" ht="12.75" customHeight="1">
      <c r="A54" s="726" t="s">
        <v>708</v>
      </c>
      <c r="B54" s="242" t="s">
        <v>74</v>
      </c>
      <c r="C54" s="1878" t="s">
        <v>96</v>
      </c>
      <c r="D54" s="1880" t="s">
        <v>96</v>
      </c>
      <c r="E54" s="1878" t="s">
        <v>96</v>
      </c>
      <c r="F54" s="1880" t="s">
        <v>96</v>
      </c>
      <c r="G54" s="1878" t="s">
        <v>96</v>
      </c>
      <c r="H54" s="1880" t="s">
        <v>96</v>
      </c>
      <c r="I54" s="1878" t="s">
        <v>96</v>
      </c>
      <c r="J54" s="1880" t="s">
        <v>96</v>
      </c>
      <c r="K54" s="1878" t="s">
        <v>96</v>
      </c>
      <c r="L54" s="1878" t="s">
        <v>96</v>
      </c>
      <c r="M54" s="1878" t="s">
        <v>96</v>
      </c>
      <c r="N54" s="1878" t="s">
        <v>96</v>
      </c>
      <c r="O54" s="1878" t="s">
        <v>96</v>
      </c>
      <c r="P54" s="1878" t="s">
        <v>96</v>
      </c>
      <c r="Q54" s="1874">
        <v>14969</v>
      </c>
      <c r="R54" s="1878" t="s">
        <v>96</v>
      </c>
      <c r="S54" s="1878" t="s">
        <v>96</v>
      </c>
      <c r="T54" s="242" t="s">
        <v>74</v>
      </c>
      <c r="U54" s="727" t="s">
        <v>708</v>
      </c>
    </row>
    <row r="55" spans="1:21" ht="12.75" customHeight="1">
      <c r="A55" s="726" t="s">
        <v>709</v>
      </c>
      <c r="B55" s="242" t="s">
        <v>75</v>
      </c>
      <c r="C55" s="1878" t="s">
        <v>96</v>
      </c>
      <c r="D55" s="1880" t="s">
        <v>96</v>
      </c>
      <c r="E55" s="1878" t="s">
        <v>96</v>
      </c>
      <c r="F55" s="1880" t="s">
        <v>96</v>
      </c>
      <c r="G55" s="1878" t="s">
        <v>96</v>
      </c>
      <c r="H55" s="1880" t="s">
        <v>96</v>
      </c>
      <c r="I55" s="1878" t="s">
        <v>96</v>
      </c>
      <c r="J55" s="1880" t="s">
        <v>96</v>
      </c>
      <c r="K55" s="1878" t="s">
        <v>96</v>
      </c>
      <c r="L55" s="1878" t="s">
        <v>96</v>
      </c>
      <c r="M55" s="1878" t="s">
        <v>96</v>
      </c>
      <c r="N55" s="1878" t="s">
        <v>96</v>
      </c>
      <c r="O55" s="1878" t="s">
        <v>96</v>
      </c>
      <c r="P55" s="1878" t="s">
        <v>96</v>
      </c>
      <c r="Q55" s="1874">
        <v>197020</v>
      </c>
      <c r="R55" s="1878" t="s">
        <v>96</v>
      </c>
      <c r="S55" s="1878" t="s">
        <v>96</v>
      </c>
      <c r="T55" s="242" t="s">
        <v>75</v>
      </c>
      <c r="U55" s="727" t="s">
        <v>709</v>
      </c>
    </row>
    <row r="56" spans="1:21" ht="12.75" customHeight="1">
      <c r="A56" s="726" t="s">
        <v>710</v>
      </c>
      <c r="B56" s="242" t="s">
        <v>81</v>
      </c>
      <c r="C56" s="1878" t="s">
        <v>96</v>
      </c>
      <c r="D56" s="1880" t="s">
        <v>96</v>
      </c>
      <c r="E56" s="1878" t="s">
        <v>96</v>
      </c>
      <c r="F56" s="1880" t="s">
        <v>96</v>
      </c>
      <c r="G56" s="1878" t="s">
        <v>96</v>
      </c>
      <c r="H56" s="1880" t="s">
        <v>96</v>
      </c>
      <c r="I56" s="1878" t="s">
        <v>96</v>
      </c>
      <c r="J56" s="1880" t="s">
        <v>96</v>
      </c>
      <c r="K56" s="1878" t="s">
        <v>96</v>
      </c>
      <c r="L56" s="1878" t="s">
        <v>96</v>
      </c>
      <c r="M56" s="1878" t="s">
        <v>96</v>
      </c>
      <c r="N56" s="1878" t="s">
        <v>96</v>
      </c>
      <c r="O56" s="1878" t="s">
        <v>96</v>
      </c>
      <c r="P56" s="1878" t="s">
        <v>96</v>
      </c>
      <c r="Q56" s="1874">
        <v>1983683</v>
      </c>
      <c r="R56" s="1878" t="s">
        <v>96</v>
      </c>
      <c r="S56" s="1878" t="s">
        <v>96</v>
      </c>
      <c r="T56" s="242" t="s">
        <v>81</v>
      </c>
      <c r="U56" s="727" t="s">
        <v>710</v>
      </c>
    </row>
    <row r="57" spans="1:21" ht="12.75" customHeight="1">
      <c r="A57" s="726" t="s">
        <v>711</v>
      </c>
      <c r="B57" s="242" t="s">
        <v>82</v>
      </c>
      <c r="C57" s="1878" t="s">
        <v>96</v>
      </c>
      <c r="D57" s="1880" t="s">
        <v>96</v>
      </c>
      <c r="E57" s="1878" t="s">
        <v>96</v>
      </c>
      <c r="F57" s="1880" t="s">
        <v>96</v>
      </c>
      <c r="G57" s="1878" t="s">
        <v>96</v>
      </c>
      <c r="H57" s="1880" t="s">
        <v>96</v>
      </c>
      <c r="I57" s="1878" t="s">
        <v>96</v>
      </c>
      <c r="J57" s="1880" t="s">
        <v>96</v>
      </c>
      <c r="K57" s="1878" t="s">
        <v>96</v>
      </c>
      <c r="L57" s="1878" t="s">
        <v>96</v>
      </c>
      <c r="M57" s="1878" t="s">
        <v>96</v>
      </c>
      <c r="N57" s="1878" t="s">
        <v>96</v>
      </c>
      <c r="O57" s="1878" t="s">
        <v>96</v>
      </c>
      <c r="P57" s="1878" t="s">
        <v>96</v>
      </c>
      <c r="Q57" s="1874">
        <v>2818497</v>
      </c>
      <c r="R57" s="1878" t="s">
        <v>96</v>
      </c>
      <c r="S57" s="1878" t="s">
        <v>96</v>
      </c>
      <c r="T57" s="242" t="s">
        <v>82</v>
      </c>
      <c r="U57" s="727" t="s">
        <v>711</v>
      </c>
    </row>
    <row r="58" spans="1:21" ht="12.75" customHeight="1">
      <c r="A58" s="726" t="s">
        <v>712</v>
      </c>
      <c r="B58" s="242" t="s">
        <v>87</v>
      </c>
      <c r="C58" s="1878" t="s">
        <v>96</v>
      </c>
      <c r="D58" s="1880" t="s">
        <v>96</v>
      </c>
      <c r="E58" s="1878" t="s">
        <v>96</v>
      </c>
      <c r="F58" s="1880" t="s">
        <v>96</v>
      </c>
      <c r="G58" s="1878" t="s">
        <v>96</v>
      </c>
      <c r="H58" s="1880" t="s">
        <v>96</v>
      </c>
      <c r="I58" s="1878" t="s">
        <v>96</v>
      </c>
      <c r="J58" s="1880" t="s">
        <v>96</v>
      </c>
      <c r="K58" s="1878" t="s">
        <v>96</v>
      </c>
      <c r="L58" s="1878" t="s">
        <v>96</v>
      </c>
      <c r="M58" s="1878" t="s">
        <v>96</v>
      </c>
      <c r="N58" s="1878" t="s">
        <v>96</v>
      </c>
      <c r="O58" s="1878" t="s">
        <v>96</v>
      </c>
      <c r="P58" s="1878" t="s">
        <v>96</v>
      </c>
      <c r="Q58" s="1874">
        <v>587483</v>
      </c>
      <c r="R58" s="1878" t="s">
        <v>96</v>
      </c>
      <c r="S58" s="1878" t="s">
        <v>96</v>
      </c>
      <c r="T58" s="242" t="s">
        <v>87</v>
      </c>
      <c r="U58" s="727" t="s">
        <v>712</v>
      </c>
    </row>
    <row r="59" spans="1:21" ht="12.75" customHeight="1">
      <c r="A59" s="728" t="s">
        <v>713</v>
      </c>
      <c r="B59" s="278" t="s">
        <v>88</v>
      </c>
      <c r="C59" s="1881" t="s">
        <v>96</v>
      </c>
      <c r="D59" s="1882" t="s">
        <v>96</v>
      </c>
      <c r="E59" s="1881" t="s">
        <v>96</v>
      </c>
      <c r="F59" s="1881" t="s">
        <v>96</v>
      </c>
      <c r="G59" s="1881" t="s">
        <v>96</v>
      </c>
      <c r="H59" s="1882" t="s">
        <v>96</v>
      </c>
      <c r="I59" s="1881" t="s">
        <v>96</v>
      </c>
      <c r="J59" s="1882" t="s">
        <v>96</v>
      </c>
      <c r="K59" s="1881" t="s">
        <v>96</v>
      </c>
      <c r="L59" s="1881" t="s">
        <v>96</v>
      </c>
      <c r="M59" s="1881" t="s">
        <v>96</v>
      </c>
      <c r="N59" s="1881" t="s">
        <v>96</v>
      </c>
      <c r="O59" s="1881" t="s">
        <v>96</v>
      </c>
      <c r="P59" s="1881" t="s">
        <v>96</v>
      </c>
      <c r="Q59" s="1883">
        <v>7176262</v>
      </c>
      <c r="R59" s="1881" t="s">
        <v>96</v>
      </c>
      <c r="S59" s="1881" t="s">
        <v>96</v>
      </c>
      <c r="T59" s="278" t="s">
        <v>88</v>
      </c>
      <c r="U59" s="729" t="s">
        <v>713</v>
      </c>
    </row>
    <row r="60" spans="1:15" ht="21" customHeight="1">
      <c r="A60" s="1981" t="s">
        <v>714</v>
      </c>
      <c r="B60" s="1982"/>
      <c r="C60" s="1982"/>
      <c r="D60" s="1982"/>
      <c r="E60" s="1982"/>
      <c r="F60" s="1982"/>
      <c r="G60" s="1982"/>
      <c r="H60" s="1982"/>
      <c r="I60" s="1982"/>
      <c r="J60" s="1982"/>
      <c r="K60" s="1982"/>
      <c r="L60" s="1983"/>
      <c r="M60" s="1983"/>
      <c r="N60" s="1983"/>
      <c r="O60" s="1983"/>
    </row>
    <row r="61" spans="1:11" ht="30" customHeight="1">
      <c r="A61" s="1984" t="s">
        <v>715</v>
      </c>
      <c r="B61" s="1985"/>
      <c r="C61" s="1985"/>
      <c r="D61" s="1985"/>
      <c r="E61" s="1985"/>
      <c r="F61" s="1985"/>
      <c r="G61" s="1985"/>
      <c r="H61" s="1985"/>
      <c r="I61" s="1985"/>
      <c r="J61" s="1985"/>
      <c r="K61" s="1985"/>
    </row>
    <row r="62" spans="1:11" ht="31.5" customHeight="1">
      <c r="A62" s="1984" t="s">
        <v>715</v>
      </c>
      <c r="B62" s="1985"/>
      <c r="C62" s="1985"/>
      <c r="D62" s="1985"/>
      <c r="E62" s="1985"/>
      <c r="F62" s="1985"/>
      <c r="G62" s="1985"/>
      <c r="H62" s="1985"/>
      <c r="I62" s="1985"/>
      <c r="J62" s="1985"/>
      <c r="K62" s="1985"/>
    </row>
  </sheetData>
  <sheetProtection/>
  <mergeCells count="3">
    <mergeCell ref="A60:O60"/>
    <mergeCell ref="A61:K61"/>
    <mergeCell ref="A62:K62"/>
  </mergeCells>
  <printOptions horizontalCentered="1"/>
  <pageMargins left="0.15748031496062992" right="0.15748031496062992" top="0.3937007874015748" bottom="0.2755905511811024" header="0.15748031496062992" footer="0.1968503937007874"/>
  <pageSetup blackAndWhite="1" firstPageNumber="72" useFirstPageNumber="1" horizontalDpi="300" verticalDpi="300" orientation="landscape" pageOrder="overThenDown" paperSize="9" scale="70"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sheetPr>
    <tabColor theme="0"/>
  </sheetPr>
  <dimension ref="A1:BN79"/>
  <sheetViews>
    <sheetView view="pageBreakPreview" zoomScaleSheetLayoutView="100" zoomScalePageLayoutView="0" workbookViewId="0" topLeftCell="A1">
      <selection activeCell="A2" sqref="A2"/>
    </sheetView>
  </sheetViews>
  <sheetFormatPr defaultColWidth="9.00390625" defaultRowHeight="12.75"/>
  <cols>
    <col min="1" max="1" width="4.25390625" style="0" customWidth="1"/>
    <col min="2" max="2" width="12.375" style="0" customWidth="1"/>
    <col min="3" max="3" width="13.375" style="0" customWidth="1"/>
    <col min="4" max="4" width="13.625" style="0" customWidth="1"/>
    <col min="5" max="5" width="12.375" style="0" customWidth="1"/>
    <col min="6" max="6" width="13.625" style="0" customWidth="1"/>
    <col min="7" max="8" width="12.125" style="0" customWidth="1"/>
    <col min="9" max="9" width="13.25390625" style="0" customWidth="1"/>
    <col min="10" max="10" width="13.75390625" style="0" customWidth="1"/>
    <col min="11" max="11" width="13.875" style="0" customWidth="1"/>
    <col min="12" max="12" width="11.00390625" style="0" customWidth="1"/>
    <col min="13" max="13" width="13.875" style="0" customWidth="1"/>
    <col min="14" max="14" width="12.125" style="0" customWidth="1"/>
    <col min="15" max="15" width="11.375" style="0" customWidth="1"/>
    <col min="16" max="16" width="10.875" style="0" customWidth="1"/>
    <col min="17" max="17" width="12.375" style="0" customWidth="1"/>
    <col min="18" max="18" width="11.125" style="0" customWidth="1"/>
    <col min="19" max="19" width="11.25390625" style="0" customWidth="1"/>
    <col min="20" max="20" width="13.875" style="0" customWidth="1"/>
    <col min="21" max="21" width="13.625" style="0" customWidth="1"/>
    <col min="22" max="22" width="12.625" style="0" customWidth="1"/>
    <col min="23" max="23" width="11.375" style="0" customWidth="1"/>
    <col min="24" max="24" width="4.375" style="0" customWidth="1"/>
  </cols>
  <sheetData>
    <row r="1" spans="1:21" ht="17.25">
      <c r="A1" s="199" t="s">
        <v>268</v>
      </c>
      <c r="B1" s="200"/>
      <c r="C1" s="200"/>
      <c r="D1" s="200"/>
      <c r="E1" s="201"/>
      <c r="F1" s="201"/>
      <c r="G1" s="201"/>
      <c r="H1" s="201"/>
      <c r="I1" s="201"/>
      <c r="J1" s="201"/>
      <c r="K1" s="201"/>
      <c r="L1" s="202" t="s">
        <v>269</v>
      </c>
      <c r="M1" s="202"/>
      <c r="N1" s="202"/>
      <c r="O1" s="202"/>
      <c r="P1" s="202"/>
      <c r="Q1" s="202"/>
      <c r="R1" s="202"/>
      <c r="S1" s="202"/>
      <c r="T1" s="202"/>
      <c r="U1" s="202"/>
    </row>
    <row r="2" spans="1:24" s="204" customFormat="1" ht="17.25" customHeight="1">
      <c r="A2" s="203"/>
      <c r="B2" s="203"/>
      <c r="C2" s="203"/>
      <c r="D2" s="203"/>
      <c r="E2" s="203"/>
      <c r="F2" s="203"/>
      <c r="G2" s="203"/>
      <c r="H2" s="203"/>
      <c r="I2" s="203"/>
      <c r="J2" s="203"/>
      <c r="K2" s="203"/>
      <c r="L2" s="203"/>
      <c r="M2" s="203"/>
      <c r="N2" s="203"/>
      <c r="O2" s="203"/>
      <c r="P2" s="203"/>
      <c r="Q2" s="203"/>
      <c r="R2" s="203"/>
      <c r="S2" s="203"/>
      <c r="T2" s="203"/>
      <c r="U2" s="203" t="s">
        <v>270</v>
      </c>
      <c r="W2" s="203"/>
      <c r="X2" s="203"/>
    </row>
    <row r="3" spans="1:24" s="204" customFormat="1" ht="14.25" customHeight="1">
      <c r="A3" s="205" t="s">
        <v>7</v>
      </c>
      <c r="B3" s="205" t="s">
        <v>8</v>
      </c>
      <c r="C3" s="205" t="s">
        <v>271</v>
      </c>
      <c r="D3" s="205" t="s">
        <v>272</v>
      </c>
      <c r="E3" s="205" t="s">
        <v>273</v>
      </c>
      <c r="F3" s="205" t="s">
        <v>274</v>
      </c>
      <c r="G3" s="205" t="s">
        <v>275</v>
      </c>
      <c r="H3" s="205" t="s">
        <v>276</v>
      </c>
      <c r="I3" s="205" t="s">
        <v>277</v>
      </c>
      <c r="J3" s="205" t="s">
        <v>278</v>
      </c>
      <c r="K3" s="206" t="s">
        <v>279</v>
      </c>
      <c r="L3" s="206" t="s">
        <v>280</v>
      </c>
      <c r="M3" s="205" t="s">
        <v>281</v>
      </c>
      <c r="N3" s="205" t="s">
        <v>282</v>
      </c>
      <c r="O3" s="205" t="s">
        <v>274</v>
      </c>
      <c r="P3" s="205" t="s">
        <v>283</v>
      </c>
      <c r="Q3" s="205" t="s">
        <v>284</v>
      </c>
      <c r="R3" s="205" t="s">
        <v>285</v>
      </c>
      <c r="S3" s="205" t="s">
        <v>286</v>
      </c>
      <c r="T3" s="205" t="s">
        <v>19</v>
      </c>
      <c r="U3" s="205" t="s">
        <v>279</v>
      </c>
      <c r="V3" s="205" t="s">
        <v>287</v>
      </c>
      <c r="W3" s="242"/>
      <c r="X3" s="1777"/>
    </row>
    <row r="4" spans="1:24" s="204" customFormat="1" ht="14.25" customHeight="1">
      <c r="A4" s="207"/>
      <c r="B4" s="207"/>
      <c r="C4" s="207"/>
      <c r="D4" s="207"/>
      <c r="E4" s="207" t="s">
        <v>288</v>
      </c>
      <c r="F4" s="207" t="s">
        <v>289</v>
      </c>
      <c r="G4" s="207" t="s">
        <v>290</v>
      </c>
      <c r="H4" s="207" t="s">
        <v>291</v>
      </c>
      <c r="I4" s="207"/>
      <c r="J4" s="207"/>
      <c r="K4" s="208"/>
      <c r="L4" s="208"/>
      <c r="M4" s="207"/>
      <c r="N4" s="207" t="s">
        <v>292</v>
      </c>
      <c r="O4" s="207" t="s">
        <v>293</v>
      </c>
      <c r="P4" s="207" t="s">
        <v>294</v>
      </c>
      <c r="Q4" s="207" t="s">
        <v>293</v>
      </c>
      <c r="R4" s="207" t="s">
        <v>295</v>
      </c>
      <c r="S4" s="207" t="s">
        <v>296</v>
      </c>
      <c r="T4" s="207"/>
      <c r="U4" s="207"/>
      <c r="V4" s="207"/>
      <c r="W4" s="242"/>
      <c r="X4" s="1775"/>
    </row>
    <row r="5" spans="1:29" s="204" customFormat="1" ht="16.5" customHeight="1">
      <c r="A5" s="210"/>
      <c r="B5" s="211" t="s">
        <v>297</v>
      </c>
      <c r="C5" s="212">
        <v>140481174</v>
      </c>
      <c r="D5" s="212">
        <v>152551360</v>
      </c>
      <c r="E5" s="212">
        <v>29935067</v>
      </c>
      <c r="F5" s="213">
        <v>143207281</v>
      </c>
      <c r="G5" s="214">
        <v>25347542</v>
      </c>
      <c r="H5" s="212">
        <v>43739906</v>
      </c>
      <c r="I5" s="212">
        <v>13874532</v>
      </c>
      <c r="J5" s="212">
        <v>68150207</v>
      </c>
      <c r="K5" s="215">
        <v>617287068</v>
      </c>
      <c r="L5" s="215">
        <v>8565761</v>
      </c>
      <c r="M5" s="212">
        <v>411812882</v>
      </c>
      <c r="N5" s="213">
        <v>71724223</v>
      </c>
      <c r="O5" s="213">
        <v>2175545</v>
      </c>
      <c r="P5" s="212">
        <v>22535</v>
      </c>
      <c r="Q5" s="212">
        <v>30536284</v>
      </c>
      <c r="R5" s="212">
        <v>3821898</v>
      </c>
      <c r="S5" s="212">
        <v>2606115</v>
      </c>
      <c r="T5" s="212">
        <v>71357298</v>
      </c>
      <c r="U5" s="212">
        <v>602622541</v>
      </c>
      <c r="V5" s="212">
        <v>14664527</v>
      </c>
      <c r="W5" s="264"/>
      <c r="X5" s="244"/>
      <c r="Y5" s="216"/>
      <c r="Z5" s="216"/>
      <c r="AA5" s="216"/>
      <c r="AB5" s="216"/>
      <c r="AC5" s="216"/>
    </row>
    <row r="6" spans="1:29" s="204" customFormat="1" ht="16.5" customHeight="1">
      <c r="A6" s="210"/>
      <c r="B6" s="217" t="s">
        <v>298</v>
      </c>
      <c r="C6" s="212">
        <v>139518799</v>
      </c>
      <c r="D6" s="212">
        <v>146187973</v>
      </c>
      <c r="E6" s="212">
        <v>33443742</v>
      </c>
      <c r="F6" s="213">
        <v>155479605</v>
      </c>
      <c r="G6" s="214">
        <v>32295623</v>
      </c>
      <c r="H6" s="212">
        <v>44143381</v>
      </c>
      <c r="I6" s="212">
        <v>16004703</v>
      </c>
      <c r="J6" s="212">
        <v>67993410</v>
      </c>
      <c r="K6" s="215">
        <v>635067234</v>
      </c>
      <c r="L6" s="215">
        <v>8385624</v>
      </c>
      <c r="M6" s="212">
        <v>416525120</v>
      </c>
      <c r="N6" s="213">
        <v>78002756</v>
      </c>
      <c r="O6" s="213">
        <v>2244022</v>
      </c>
      <c r="P6" s="212">
        <v>5091</v>
      </c>
      <c r="Q6" s="212">
        <v>32640043</v>
      </c>
      <c r="R6" s="212">
        <v>4027936</v>
      </c>
      <c r="S6" s="212">
        <v>2240347</v>
      </c>
      <c r="T6" s="212">
        <v>74029052</v>
      </c>
      <c r="U6" s="212">
        <v>618099989</v>
      </c>
      <c r="V6" s="212">
        <v>16967244</v>
      </c>
      <c r="W6" s="264"/>
      <c r="X6" s="244"/>
      <c r="Y6" s="216"/>
      <c r="Z6" s="216"/>
      <c r="AA6" s="216"/>
      <c r="AB6" s="216"/>
      <c r="AC6" s="216"/>
    </row>
    <row r="7" spans="1:29" s="204" customFormat="1" ht="16.5" customHeight="1">
      <c r="A7" s="210"/>
      <c r="B7" s="217" t="s">
        <v>262</v>
      </c>
      <c r="C7" s="212">
        <v>141297766</v>
      </c>
      <c r="D7" s="212">
        <v>147795616</v>
      </c>
      <c r="E7" s="212">
        <v>30913373</v>
      </c>
      <c r="F7" s="213">
        <v>160152798</v>
      </c>
      <c r="G7" s="214">
        <v>31478585</v>
      </c>
      <c r="H7" s="212">
        <v>46178660</v>
      </c>
      <c r="I7" s="212">
        <v>18302336</v>
      </c>
      <c r="J7" s="212">
        <v>69586436</v>
      </c>
      <c r="K7" s="215">
        <v>645705570</v>
      </c>
      <c r="L7" s="215">
        <v>8249525</v>
      </c>
      <c r="M7" s="212">
        <v>420695522</v>
      </c>
      <c r="N7" s="213">
        <v>81018184</v>
      </c>
      <c r="O7" s="213">
        <v>2360089</v>
      </c>
      <c r="P7" s="212">
        <v>3204</v>
      </c>
      <c r="Q7" s="212">
        <v>33762294</v>
      </c>
      <c r="R7" s="212">
        <v>4082679</v>
      </c>
      <c r="S7" s="212">
        <v>1919718</v>
      </c>
      <c r="T7" s="212">
        <v>76213551</v>
      </c>
      <c r="U7" s="212">
        <v>628304764</v>
      </c>
      <c r="V7" s="212">
        <v>17400806</v>
      </c>
      <c r="W7" s="264"/>
      <c r="X7" s="244"/>
      <c r="Y7" s="216"/>
      <c r="Z7" s="216"/>
      <c r="AA7" s="216"/>
      <c r="AB7" s="216"/>
      <c r="AC7" s="216"/>
    </row>
    <row r="8" spans="1:29" s="204" customFormat="1" ht="16.5" customHeight="1">
      <c r="A8" s="210"/>
      <c r="B8" s="217" t="s">
        <v>299</v>
      </c>
      <c r="C8" s="218">
        <v>140444910</v>
      </c>
      <c r="D8" s="218">
        <v>153916266</v>
      </c>
      <c r="E8" s="218">
        <v>24452511</v>
      </c>
      <c r="F8" s="219">
        <v>160203422</v>
      </c>
      <c r="G8" s="220">
        <v>32400660</v>
      </c>
      <c r="H8" s="221">
        <v>48780683</v>
      </c>
      <c r="I8" s="221">
        <v>18845098</v>
      </c>
      <c r="J8" s="221">
        <v>72594317</v>
      </c>
      <c r="K8" s="218">
        <v>651637868</v>
      </c>
      <c r="L8" s="218">
        <v>8735903</v>
      </c>
      <c r="M8" s="221">
        <v>426436577</v>
      </c>
      <c r="N8" s="222">
        <v>80922454</v>
      </c>
      <c r="O8" s="223">
        <v>2150818</v>
      </c>
      <c r="P8" s="221">
        <v>2989</v>
      </c>
      <c r="Q8" s="221">
        <v>33487104</v>
      </c>
      <c r="R8" s="221">
        <v>4371741</v>
      </c>
      <c r="S8" s="221">
        <v>1776205</v>
      </c>
      <c r="T8" s="221">
        <v>77120333</v>
      </c>
      <c r="U8" s="221">
        <v>635004123</v>
      </c>
      <c r="V8" s="221">
        <v>16633745</v>
      </c>
      <c r="W8" s="264"/>
      <c r="X8" s="244"/>
      <c r="Y8" s="216"/>
      <c r="Z8" s="216"/>
      <c r="AA8" s="216"/>
      <c r="AB8" s="216"/>
      <c r="AC8" s="216"/>
    </row>
    <row r="9" spans="1:29" s="204" customFormat="1" ht="16.5" customHeight="1">
      <c r="A9" s="224"/>
      <c r="B9" s="225" t="s">
        <v>300</v>
      </c>
      <c r="C9" s="1767">
        <v>138342225</v>
      </c>
      <c r="D9" s="1768">
        <v>155086126</v>
      </c>
      <c r="E9" s="1768">
        <v>17004260</v>
      </c>
      <c r="F9" s="1768">
        <v>166366637</v>
      </c>
      <c r="G9" s="1768">
        <v>32578188</v>
      </c>
      <c r="H9" s="1768">
        <v>56565406</v>
      </c>
      <c r="I9" s="1768">
        <v>17735405</v>
      </c>
      <c r="J9" s="1768">
        <v>165433203</v>
      </c>
      <c r="K9" s="1769">
        <v>749111452</v>
      </c>
      <c r="L9" s="1769">
        <v>8655992</v>
      </c>
      <c r="M9" s="1768">
        <v>437948544</v>
      </c>
      <c r="N9" s="1768">
        <v>80700153</v>
      </c>
      <c r="O9" s="1768">
        <v>1804607</v>
      </c>
      <c r="P9" s="1768">
        <v>2989</v>
      </c>
      <c r="Q9" s="1768">
        <v>30501083</v>
      </c>
      <c r="R9" s="1768">
        <v>4621008</v>
      </c>
      <c r="S9" s="1768">
        <v>1540661</v>
      </c>
      <c r="T9" s="1768">
        <v>168123402</v>
      </c>
      <c r="U9" s="1768">
        <v>733898441</v>
      </c>
      <c r="V9" s="1768">
        <v>15213011</v>
      </c>
      <c r="W9" s="1781"/>
      <c r="X9" s="1780"/>
      <c r="Y9" s="216"/>
      <c r="Z9" s="216"/>
      <c r="AA9" s="216"/>
      <c r="AB9" s="216"/>
      <c r="AC9" s="216"/>
    </row>
    <row r="10" spans="1:29" s="204" customFormat="1" ht="16.5" customHeight="1">
      <c r="A10" s="210"/>
      <c r="B10" s="226" t="s">
        <v>301</v>
      </c>
      <c r="C10" s="1770">
        <v>114505595</v>
      </c>
      <c r="D10" s="1770">
        <v>133204425</v>
      </c>
      <c r="E10" s="1770">
        <v>15759370</v>
      </c>
      <c r="F10" s="1770">
        <v>157095428</v>
      </c>
      <c r="G10" s="1770">
        <v>30740888</v>
      </c>
      <c r="H10" s="1770">
        <v>54476020</v>
      </c>
      <c r="I10" s="1770">
        <v>11822910</v>
      </c>
      <c r="J10" s="1770">
        <v>156018387</v>
      </c>
      <c r="K10" s="1771">
        <v>673623024</v>
      </c>
      <c r="L10" s="1771">
        <v>7478218</v>
      </c>
      <c r="M10" s="1770">
        <v>396692892</v>
      </c>
      <c r="N10" s="1770">
        <v>70792582</v>
      </c>
      <c r="O10" s="1770">
        <v>48619</v>
      </c>
      <c r="P10" s="1770">
        <v>2625</v>
      </c>
      <c r="Q10" s="1770">
        <v>26059078</v>
      </c>
      <c r="R10" s="1770">
        <v>3669020</v>
      </c>
      <c r="S10" s="1770">
        <v>1540661</v>
      </c>
      <c r="T10" s="1770">
        <v>158367851</v>
      </c>
      <c r="U10" s="1770">
        <v>664651547</v>
      </c>
      <c r="V10" s="1770">
        <v>8971478</v>
      </c>
      <c r="W10" s="242"/>
      <c r="X10" s="244"/>
      <c r="Y10" s="216"/>
      <c r="Z10" s="216"/>
      <c r="AA10" s="216"/>
      <c r="AB10" s="216"/>
      <c r="AC10" s="216"/>
    </row>
    <row r="11" spans="1:29" s="204" customFormat="1" ht="16.5" customHeight="1">
      <c r="A11" s="210"/>
      <c r="B11" s="226" t="s">
        <v>302</v>
      </c>
      <c r="C11" s="1770">
        <v>5818776</v>
      </c>
      <c r="D11" s="1770">
        <v>6593467</v>
      </c>
      <c r="E11" s="1770">
        <v>1244890</v>
      </c>
      <c r="F11" s="1770">
        <v>9111404</v>
      </c>
      <c r="G11" s="1770">
        <v>1807301</v>
      </c>
      <c r="H11" s="1770">
        <v>2089386</v>
      </c>
      <c r="I11" s="1770">
        <v>1029621</v>
      </c>
      <c r="J11" s="1770">
        <v>8502743</v>
      </c>
      <c r="K11" s="1771">
        <v>36197589</v>
      </c>
      <c r="L11" s="1771">
        <v>356316</v>
      </c>
      <c r="M11" s="1770">
        <v>21183069</v>
      </c>
      <c r="N11" s="1770">
        <v>3628716</v>
      </c>
      <c r="O11" s="1770">
        <v>2485</v>
      </c>
      <c r="P11" s="1770">
        <v>139</v>
      </c>
      <c r="Q11" s="1770">
        <v>1307696</v>
      </c>
      <c r="R11" s="1770">
        <v>208817</v>
      </c>
      <c r="S11" s="1770">
        <v>0</v>
      </c>
      <c r="T11" s="1770">
        <v>8425105</v>
      </c>
      <c r="U11" s="1770">
        <v>35112343</v>
      </c>
      <c r="V11" s="1770">
        <v>1085246</v>
      </c>
      <c r="W11" s="242"/>
      <c r="X11" s="244"/>
      <c r="Y11" s="216"/>
      <c r="Z11" s="216"/>
      <c r="AA11" s="216"/>
      <c r="AB11" s="216"/>
      <c r="AC11" s="216"/>
    </row>
    <row r="12" spans="1:29" s="204" customFormat="1" ht="16.5" customHeight="1">
      <c r="A12" s="210"/>
      <c r="B12" s="226" t="s">
        <v>36</v>
      </c>
      <c r="C12" s="1770">
        <v>120324372</v>
      </c>
      <c r="D12" s="1770">
        <v>139797892</v>
      </c>
      <c r="E12" s="1770">
        <v>17004260</v>
      </c>
      <c r="F12" s="1770">
        <v>166206833</v>
      </c>
      <c r="G12" s="1770">
        <v>32548188</v>
      </c>
      <c r="H12" s="1770">
        <v>56565406</v>
      </c>
      <c r="I12" s="1770">
        <v>12852531</v>
      </c>
      <c r="J12" s="1770">
        <v>164521131</v>
      </c>
      <c r="K12" s="1771">
        <v>709820613</v>
      </c>
      <c r="L12" s="1771">
        <v>7834534</v>
      </c>
      <c r="M12" s="1770">
        <v>417875961</v>
      </c>
      <c r="N12" s="1770">
        <v>74421298</v>
      </c>
      <c r="O12" s="1770">
        <v>51104</v>
      </c>
      <c r="P12" s="1770">
        <v>2764</v>
      </c>
      <c r="Q12" s="1770">
        <v>27366774</v>
      </c>
      <c r="R12" s="1770">
        <v>3877837</v>
      </c>
      <c r="S12" s="1770">
        <v>1540661</v>
      </c>
      <c r="T12" s="1770">
        <v>166792956</v>
      </c>
      <c r="U12" s="1770">
        <v>699763890</v>
      </c>
      <c r="V12" s="1770">
        <v>10056724</v>
      </c>
      <c r="W12" s="242"/>
      <c r="X12" s="244"/>
      <c r="Y12" s="216"/>
      <c r="Z12" s="216"/>
      <c r="AA12" s="216"/>
      <c r="AB12" s="216"/>
      <c r="AC12" s="216"/>
    </row>
    <row r="13" spans="1:29" s="204" customFormat="1" ht="16.5" customHeight="1">
      <c r="A13" s="210"/>
      <c r="B13" s="226" t="s">
        <v>38</v>
      </c>
      <c r="C13" s="1770">
        <v>18017853</v>
      </c>
      <c r="D13" s="1770">
        <v>15288234</v>
      </c>
      <c r="E13" s="1772" t="s">
        <v>136</v>
      </c>
      <c r="F13" s="1770">
        <v>159804</v>
      </c>
      <c r="G13" s="1770">
        <v>30000</v>
      </c>
      <c r="H13" s="1772" t="s">
        <v>136</v>
      </c>
      <c r="I13" s="1770">
        <v>4882874</v>
      </c>
      <c r="J13" s="1770">
        <v>912073</v>
      </c>
      <c r="K13" s="1771">
        <v>39290838</v>
      </c>
      <c r="L13" s="1771">
        <v>821457</v>
      </c>
      <c r="M13" s="1770">
        <v>20072583</v>
      </c>
      <c r="N13" s="1770">
        <v>6278855</v>
      </c>
      <c r="O13" s="1770">
        <v>1753503</v>
      </c>
      <c r="P13" s="1770">
        <v>225</v>
      </c>
      <c r="Q13" s="1770">
        <v>3134309</v>
      </c>
      <c r="R13" s="1770">
        <v>743171</v>
      </c>
      <c r="S13" s="1770">
        <v>0</v>
      </c>
      <c r="T13" s="1770">
        <v>1330446</v>
      </c>
      <c r="U13" s="1770">
        <v>34134551</v>
      </c>
      <c r="V13" s="1770">
        <v>5156287</v>
      </c>
      <c r="W13" s="242"/>
      <c r="X13" s="244"/>
      <c r="Y13" s="216"/>
      <c r="Z13" s="216"/>
      <c r="AA13" s="216"/>
      <c r="AB13" s="216"/>
      <c r="AC13" s="216"/>
    </row>
    <row r="14" spans="1:29" s="204" customFormat="1" ht="16.5" customHeight="1">
      <c r="A14" s="210"/>
      <c r="B14" s="210"/>
      <c r="C14" s="1770"/>
      <c r="D14" s="1770"/>
      <c r="E14" s="1770"/>
      <c r="F14" s="1770"/>
      <c r="G14" s="1770"/>
      <c r="H14" s="1770"/>
      <c r="I14" s="1770"/>
      <c r="J14" s="1770"/>
      <c r="K14" s="1771"/>
      <c r="L14" s="1771"/>
      <c r="M14" s="1770"/>
      <c r="N14" s="1770"/>
      <c r="O14" s="1770"/>
      <c r="P14" s="1770"/>
      <c r="Q14" s="1770"/>
      <c r="R14" s="1770"/>
      <c r="S14" s="1770"/>
      <c r="T14" s="1770"/>
      <c r="U14" s="1770"/>
      <c r="V14" s="1770"/>
      <c r="W14" s="274"/>
      <c r="X14" s="244"/>
      <c r="Y14" s="216"/>
      <c r="Z14" s="216"/>
      <c r="AA14" s="216"/>
      <c r="AB14" s="216"/>
      <c r="AC14" s="216"/>
    </row>
    <row r="15" spans="1:29" s="204" customFormat="1" ht="16.5" customHeight="1">
      <c r="A15" s="210">
        <v>1</v>
      </c>
      <c r="B15" s="226" t="s">
        <v>40</v>
      </c>
      <c r="C15" s="1770">
        <v>31804645</v>
      </c>
      <c r="D15" s="1770">
        <v>40199822</v>
      </c>
      <c r="E15" s="1770">
        <v>2715034</v>
      </c>
      <c r="F15" s="1770">
        <v>44581046</v>
      </c>
      <c r="G15" s="1770">
        <v>8861838</v>
      </c>
      <c r="H15" s="1770">
        <v>17765842</v>
      </c>
      <c r="I15" s="1770">
        <v>1066374</v>
      </c>
      <c r="J15" s="1770">
        <v>45493209</v>
      </c>
      <c r="K15" s="1771">
        <v>192487809</v>
      </c>
      <c r="L15" s="1771">
        <v>2664171</v>
      </c>
      <c r="M15" s="1770">
        <v>114447161</v>
      </c>
      <c r="N15" s="1770">
        <v>20377071</v>
      </c>
      <c r="O15" s="1770">
        <v>14059</v>
      </c>
      <c r="P15" s="1770">
        <v>749</v>
      </c>
      <c r="Q15" s="1770">
        <v>7450421</v>
      </c>
      <c r="R15" s="1770">
        <v>744977</v>
      </c>
      <c r="S15" s="1770">
        <v>0</v>
      </c>
      <c r="T15" s="1770">
        <v>46347368</v>
      </c>
      <c r="U15" s="1770">
        <v>192045977</v>
      </c>
      <c r="V15" s="1770">
        <v>441832</v>
      </c>
      <c r="W15" s="242"/>
      <c r="X15" s="244"/>
      <c r="Y15" s="216"/>
      <c r="Z15" s="216"/>
      <c r="AA15" s="216"/>
      <c r="AB15" s="216"/>
      <c r="AC15" s="216"/>
    </row>
    <row r="16" spans="1:29" s="204" customFormat="1" ht="16.5" customHeight="1">
      <c r="A16" s="210">
        <v>2</v>
      </c>
      <c r="B16" s="226" t="s">
        <v>41</v>
      </c>
      <c r="C16" s="1770">
        <v>10992184</v>
      </c>
      <c r="D16" s="1770">
        <v>14629676</v>
      </c>
      <c r="E16" s="1770">
        <v>1570517</v>
      </c>
      <c r="F16" s="1770">
        <v>15152048</v>
      </c>
      <c r="G16" s="1770">
        <v>3233523</v>
      </c>
      <c r="H16" s="1770">
        <v>4700602</v>
      </c>
      <c r="I16" s="1770">
        <v>4010930</v>
      </c>
      <c r="J16" s="1770">
        <v>15508990</v>
      </c>
      <c r="K16" s="1771">
        <v>69798470</v>
      </c>
      <c r="L16" s="1771">
        <v>428682</v>
      </c>
      <c r="M16" s="1770">
        <v>39477082</v>
      </c>
      <c r="N16" s="1770">
        <v>7293207</v>
      </c>
      <c r="O16" s="1770">
        <v>5001</v>
      </c>
      <c r="P16" s="1770">
        <v>267</v>
      </c>
      <c r="Q16" s="1770">
        <v>2671910</v>
      </c>
      <c r="R16" s="1770">
        <v>318590</v>
      </c>
      <c r="S16" s="1770">
        <v>0</v>
      </c>
      <c r="T16" s="1770">
        <v>16303499</v>
      </c>
      <c r="U16" s="1770">
        <v>66498237</v>
      </c>
      <c r="V16" s="1770">
        <v>3300233</v>
      </c>
      <c r="W16" s="242"/>
      <c r="X16" s="244"/>
      <c r="Y16" s="216"/>
      <c r="Z16" s="216"/>
      <c r="AA16" s="216"/>
      <c r="AB16" s="216"/>
      <c r="AC16" s="216"/>
    </row>
    <row r="17" spans="1:29" s="204" customFormat="1" ht="16.5" customHeight="1">
      <c r="A17" s="210">
        <v>3</v>
      </c>
      <c r="B17" s="226" t="s">
        <v>42</v>
      </c>
      <c r="C17" s="1770">
        <v>11017489</v>
      </c>
      <c r="D17" s="1770">
        <v>12900365</v>
      </c>
      <c r="E17" s="1770">
        <v>1601015</v>
      </c>
      <c r="F17" s="1770">
        <v>13228340</v>
      </c>
      <c r="G17" s="1770">
        <v>2863831</v>
      </c>
      <c r="H17" s="1770">
        <v>6100959</v>
      </c>
      <c r="I17" s="1770">
        <v>750523</v>
      </c>
      <c r="J17" s="1770">
        <v>14602654</v>
      </c>
      <c r="K17" s="1771">
        <v>63065177</v>
      </c>
      <c r="L17" s="1771">
        <v>821923</v>
      </c>
      <c r="M17" s="1770">
        <v>36178016</v>
      </c>
      <c r="N17" s="1770">
        <v>6647545</v>
      </c>
      <c r="O17" s="1770">
        <v>4498</v>
      </c>
      <c r="P17" s="1770">
        <v>252</v>
      </c>
      <c r="Q17" s="1770">
        <v>2439619</v>
      </c>
      <c r="R17" s="1770">
        <v>566648</v>
      </c>
      <c r="S17" s="1770">
        <v>0</v>
      </c>
      <c r="T17" s="1770">
        <v>15023532</v>
      </c>
      <c r="U17" s="1770">
        <v>61682034</v>
      </c>
      <c r="V17" s="1770">
        <v>1383143</v>
      </c>
      <c r="W17" s="242"/>
      <c r="X17" s="244"/>
      <c r="Y17" s="216"/>
      <c r="Z17" s="216"/>
      <c r="AA17" s="216"/>
      <c r="AB17" s="216"/>
      <c r="AC17" s="216"/>
    </row>
    <row r="18" spans="1:29" s="204" customFormat="1" ht="16.5" customHeight="1">
      <c r="A18" s="210">
        <v>4</v>
      </c>
      <c r="B18" s="226" t="s">
        <v>43</v>
      </c>
      <c r="C18" s="1770">
        <v>6135733</v>
      </c>
      <c r="D18" s="1770">
        <v>6800961</v>
      </c>
      <c r="E18" s="1770">
        <v>1236288</v>
      </c>
      <c r="F18" s="1770">
        <v>8963820</v>
      </c>
      <c r="G18" s="1770">
        <v>1532134</v>
      </c>
      <c r="H18" s="1770">
        <v>2675529</v>
      </c>
      <c r="I18" s="1770">
        <v>2334897</v>
      </c>
      <c r="J18" s="1770">
        <v>7998060</v>
      </c>
      <c r="K18" s="1771">
        <v>37677421</v>
      </c>
      <c r="L18" s="1771">
        <v>400608</v>
      </c>
      <c r="M18" s="1770">
        <v>21489828</v>
      </c>
      <c r="N18" s="1770">
        <v>3740891</v>
      </c>
      <c r="O18" s="1770">
        <v>2591</v>
      </c>
      <c r="P18" s="1770">
        <v>133</v>
      </c>
      <c r="Q18" s="1770">
        <v>1364225</v>
      </c>
      <c r="R18" s="1770">
        <v>161570</v>
      </c>
      <c r="S18" s="1770">
        <v>0</v>
      </c>
      <c r="T18" s="1770">
        <v>8061825</v>
      </c>
      <c r="U18" s="1770">
        <v>35221670</v>
      </c>
      <c r="V18" s="1770">
        <v>2455750</v>
      </c>
      <c r="W18" s="242"/>
      <c r="X18" s="244"/>
      <c r="Y18" s="216"/>
      <c r="Z18" s="216"/>
      <c r="AA18" s="216"/>
      <c r="AB18" s="216"/>
      <c r="AC18" s="216"/>
    </row>
    <row r="19" spans="1:29" s="204" customFormat="1" ht="16.5" customHeight="1">
      <c r="A19" s="210">
        <v>5</v>
      </c>
      <c r="B19" s="226" t="s">
        <v>44</v>
      </c>
      <c r="C19" s="1770">
        <v>9444728</v>
      </c>
      <c r="D19" s="1770">
        <v>10057300</v>
      </c>
      <c r="E19" s="1770">
        <v>976594</v>
      </c>
      <c r="F19" s="1770">
        <v>12011081</v>
      </c>
      <c r="G19" s="1770">
        <v>2299615</v>
      </c>
      <c r="H19" s="1770">
        <v>4682985</v>
      </c>
      <c r="I19" s="1770">
        <v>746971</v>
      </c>
      <c r="J19" s="1770">
        <v>12172138</v>
      </c>
      <c r="K19" s="1771">
        <v>52391412</v>
      </c>
      <c r="L19" s="1771">
        <v>555113</v>
      </c>
      <c r="M19" s="1770">
        <v>30680352</v>
      </c>
      <c r="N19" s="1770">
        <v>5582717</v>
      </c>
      <c r="O19" s="1770">
        <v>3833</v>
      </c>
      <c r="P19" s="1770">
        <v>200</v>
      </c>
      <c r="Q19" s="1770">
        <v>2131542</v>
      </c>
      <c r="R19" s="1770">
        <v>302411</v>
      </c>
      <c r="S19" s="1770">
        <v>0</v>
      </c>
      <c r="T19" s="1770">
        <v>13012219</v>
      </c>
      <c r="U19" s="1770">
        <v>52268387</v>
      </c>
      <c r="V19" s="1770">
        <v>123024</v>
      </c>
      <c r="W19" s="242"/>
      <c r="X19" s="244"/>
      <c r="Y19" s="216"/>
      <c r="Z19" s="216"/>
      <c r="AA19" s="216"/>
      <c r="AB19" s="216"/>
      <c r="AC19" s="216"/>
    </row>
    <row r="20" spans="1:29" s="204" customFormat="1" ht="16.5" customHeight="1">
      <c r="A20" s="210">
        <v>6</v>
      </c>
      <c r="B20" s="226" t="s">
        <v>45</v>
      </c>
      <c r="C20" s="1770">
        <v>1185183</v>
      </c>
      <c r="D20" s="1770">
        <v>1434407</v>
      </c>
      <c r="E20" s="1770">
        <v>240556</v>
      </c>
      <c r="F20" s="1770">
        <v>1304540</v>
      </c>
      <c r="G20" s="1770">
        <v>340257</v>
      </c>
      <c r="H20" s="1770">
        <v>519408</v>
      </c>
      <c r="I20" s="1770">
        <v>180342</v>
      </c>
      <c r="J20" s="1770">
        <v>1630533</v>
      </c>
      <c r="K20" s="1771">
        <v>6835226</v>
      </c>
      <c r="L20" s="1771">
        <v>72454</v>
      </c>
      <c r="M20" s="1770">
        <v>3935392</v>
      </c>
      <c r="N20" s="1770">
        <v>693178</v>
      </c>
      <c r="O20" s="1770">
        <v>469</v>
      </c>
      <c r="P20" s="1770">
        <v>30</v>
      </c>
      <c r="Q20" s="1770">
        <v>288801</v>
      </c>
      <c r="R20" s="1770">
        <v>40694</v>
      </c>
      <c r="S20" s="1770">
        <v>0</v>
      </c>
      <c r="T20" s="1770">
        <v>1575680</v>
      </c>
      <c r="U20" s="1770">
        <v>6606699</v>
      </c>
      <c r="V20" s="1770">
        <v>228526</v>
      </c>
      <c r="W20" s="242"/>
      <c r="X20" s="244"/>
      <c r="Y20" s="216"/>
      <c r="Z20" s="216"/>
      <c r="AA20" s="216"/>
      <c r="AB20" s="216"/>
      <c r="AC20" s="216"/>
    </row>
    <row r="21" spans="1:29" s="204" customFormat="1" ht="16.5" customHeight="1">
      <c r="A21" s="210">
        <v>7</v>
      </c>
      <c r="B21" s="226" t="s">
        <v>46</v>
      </c>
      <c r="C21" s="1770">
        <v>2426849</v>
      </c>
      <c r="D21" s="1770">
        <v>1793767</v>
      </c>
      <c r="E21" s="1770">
        <v>316913</v>
      </c>
      <c r="F21" s="1770">
        <v>2545109</v>
      </c>
      <c r="G21" s="1770">
        <v>628757</v>
      </c>
      <c r="H21" s="1770">
        <v>883175</v>
      </c>
      <c r="I21" s="1770">
        <v>186371</v>
      </c>
      <c r="J21" s="1770">
        <v>2588601</v>
      </c>
      <c r="K21" s="1771">
        <v>11369542</v>
      </c>
      <c r="L21" s="1771">
        <v>164390</v>
      </c>
      <c r="M21" s="1770">
        <v>6785372</v>
      </c>
      <c r="N21" s="1770">
        <v>1207565</v>
      </c>
      <c r="O21" s="1770">
        <v>833</v>
      </c>
      <c r="P21" s="1770">
        <v>44</v>
      </c>
      <c r="Q21" s="1770">
        <v>470050</v>
      </c>
      <c r="R21" s="1770">
        <v>94987</v>
      </c>
      <c r="S21" s="1770">
        <v>0</v>
      </c>
      <c r="T21" s="1770">
        <v>2579183</v>
      </c>
      <c r="U21" s="1770">
        <v>11302424</v>
      </c>
      <c r="V21" s="1770">
        <v>67118</v>
      </c>
      <c r="W21" s="242"/>
      <c r="X21" s="244"/>
      <c r="Y21" s="216"/>
      <c r="Z21" s="216"/>
      <c r="AA21" s="216"/>
      <c r="AB21" s="216"/>
      <c r="AC21" s="216"/>
    </row>
    <row r="22" spans="1:29" s="204" customFormat="1" ht="16.5" customHeight="1">
      <c r="A22" s="210">
        <v>8</v>
      </c>
      <c r="B22" s="226" t="s">
        <v>47</v>
      </c>
      <c r="C22" s="1770">
        <v>4547861</v>
      </c>
      <c r="D22" s="1770">
        <v>4600273</v>
      </c>
      <c r="E22" s="1770">
        <v>739933</v>
      </c>
      <c r="F22" s="1770">
        <v>5584287</v>
      </c>
      <c r="G22" s="1770">
        <v>1045889</v>
      </c>
      <c r="H22" s="1770">
        <v>1844849</v>
      </c>
      <c r="I22" s="1770">
        <v>468199</v>
      </c>
      <c r="J22" s="1770">
        <v>5508942</v>
      </c>
      <c r="K22" s="1771">
        <v>24340233</v>
      </c>
      <c r="L22" s="1771">
        <v>232430</v>
      </c>
      <c r="M22" s="1770">
        <v>14285669</v>
      </c>
      <c r="N22" s="1770">
        <v>2655819</v>
      </c>
      <c r="O22" s="1770">
        <v>1817</v>
      </c>
      <c r="P22" s="1770">
        <v>96</v>
      </c>
      <c r="Q22" s="1770">
        <v>905723</v>
      </c>
      <c r="R22" s="1770">
        <v>147058</v>
      </c>
      <c r="S22" s="1770">
        <v>0</v>
      </c>
      <c r="T22" s="1770">
        <v>5720090</v>
      </c>
      <c r="U22" s="1770">
        <v>23948704</v>
      </c>
      <c r="V22" s="1770">
        <v>391529</v>
      </c>
      <c r="W22" s="242"/>
      <c r="X22" s="244"/>
      <c r="Y22" s="216"/>
      <c r="Z22" s="216"/>
      <c r="AA22" s="216"/>
      <c r="AB22" s="216"/>
      <c r="AC22" s="216"/>
    </row>
    <row r="23" spans="1:29" s="204" customFormat="1" ht="16.5" customHeight="1">
      <c r="A23" s="210">
        <v>9</v>
      </c>
      <c r="B23" s="226" t="s">
        <v>48</v>
      </c>
      <c r="C23" s="1770">
        <v>598030</v>
      </c>
      <c r="D23" s="1770">
        <v>827468</v>
      </c>
      <c r="E23" s="1770">
        <v>99266</v>
      </c>
      <c r="F23" s="1770">
        <v>1402295</v>
      </c>
      <c r="G23" s="1770">
        <v>194424</v>
      </c>
      <c r="H23" s="1770">
        <v>279755</v>
      </c>
      <c r="I23" s="1770">
        <v>170992</v>
      </c>
      <c r="J23" s="1770">
        <v>1065846</v>
      </c>
      <c r="K23" s="1771">
        <v>4638075</v>
      </c>
      <c r="L23" s="1771">
        <v>13698</v>
      </c>
      <c r="M23" s="1770">
        <v>2862881</v>
      </c>
      <c r="N23" s="1770">
        <v>441683</v>
      </c>
      <c r="O23" s="1770">
        <v>303</v>
      </c>
      <c r="P23" s="1770">
        <v>18</v>
      </c>
      <c r="Q23" s="1770">
        <v>148911</v>
      </c>
      <c r="R23" s="1770">
        <v>37519</v>
      </c>
      <c r="S23" s="1770">
        <v>0</v>
      </c>
      <c r="T23" s="1770">
        <v>956714</v>
      </c>
      <c r="U23" s="1770">
        <v>4461726</v>
      </c>
      <c r="V23" s="1770">
        <v>176350</v>
      </c>
      <c r="W23" s="242"/>
      <c r="X23" s="244"/>
      <c r="Y23" s="216"/>
      <c r="Z23" s="216"/>
      <c r="AA23" s="216"/>
      <c r="AB23" s="216"/>
      <c r="AC23" s="216"/>
    </row>
    <row r="24" spans="1:29" s="204" customFormat="1" ht="16.5" customHeight="1">
      <c r="A24" s="210">
        <v>11</v>
      </c>
      <c r="B24" s="226" t="s">
        <v>50</v>
      </c>
      <c r="C24" s="1770">
        <v>5434597</v>
      </c>
      <c r="D24" s="1770">
        <v>6496397</v>
      </c>
      <c r="E24" s="1770">
        <v>707467</v>
      </c>
      <c r="F24" s="1770">
        <v>9165413</v>
      </c>
      <c r="G24" s="1770">
        <v>1501621</v>
      </c>
      <c r="H24" s="1770">
        <v>2156981</v>
      </c>
      <c r="I24" s="1770">
        <v>45317</v>
      </c>
      <c r="J24" s="1770">
        <v>8150769</v>
      </c>
      <c r="K24" s="1771">
        <v>33658562</v>
      </c>
      <c r="L24" s="1771">
        <v>228171</v>
      </c>
      <c r="M24" s="1770">
        <v>20544305</v>
      </c>
      <c r="N24" s="1770">
        <v>3623834</v>
      </c>
      <c r="O24" s="1770">
        <v>2516</v>
      </c>
      <c r="P24" s="1770">
        <v>125</v>
      </c>
      <c r="Q24" s="1770">
        <v>1246658</v>
      </c>
      <c r="R24" s="1770">
        <v>174253</v>
      </c>
      <c r="S24" s="1770">
        <v>0</v>
      </c>
      <c r="T24" s="1770">
        <v>7811068</v>
      </c>
      <c r="U24" s="1770">
        <v>33630930</v>
      </c>
      <c r="V24" s="1770">
        <v>27632</v>
      </c>
      <c r="W24" s="242"/>
      <c r="X24" s="244"/>
      <c r="Y24" s="216"/>
      <c r="Z24" s="216"/>
      <c r="AA24" s="216"/>
      <c r="AB24" s="216"/>
      <c r="AC24" s="216"/>
    </row>
    <row r="25" spans="1:29" s="204" customFormat="1" ht="16.5" customHeight="1">
      <c r="A25" s="210">
        <v>13</v>
      </c>
      <c r="B25" s="226" t="s">
        <v>51</v>
      </c>
      <c r="C25" s="1770">
        <v>854457</v>
      </c>
      <c r="D25" s="1770">
        <v>1328125</v>
      </c>
      <c r="E25" s="1770">
        <v>231966</v>
      </c>
      <c r="F25" s="1770">
        <v>1827174</v>
      </c>
      <c r="G25" s="1770">
        <v>299976</v>
      </c>
      <c r="H25" s="1770">
        <v>450515</v>
      </c>
      <c r="I25" s="1770">
        <v>7913</v>
      </c>
      <c r="J25" s="1770">
        <v>1570856</v>
      </c>
      <c r="K25" s="1771">
        <v>6570982</v>
      </c>
      <c r="L25" s="1771">
        <v>53093</v>
      </c>
      <c r="M25" s="1770">
        <v>4131244</v>
      </c>
      <c r="N25" s="1770">
        <v>648863</v>
      </c>
      <c r="O25" s="1770">
        <v>454</v>
      </c>
      <c r="P25" s="1770">
        <v>25</v>
      </c>
      <c r="Q25" s="1770">
        <v>246547</v>
      </c>
      <c r="R25" s="1770">
        <v>40023</v>
      </c>
      <c r="S25" s="1770">
        <v>0</v>
      </c>
      <c r="T25" s="1770">
        <v>1444035</v>
      </c>
      <c r="U25" s="1770">
        <v>6564285</v>
      </c>
      <c r="V25" s="1770">
        <v>6698</v>
      </c>
      <c r="W25" s="242"/>
      <c r="X25" s="244"/>
      <c r="Y25" s="216"/>
      <c r="Z25" s="216"/>
      <c r="AA25" s="216"/>
      <c r="AB25" s="216"/>
      <c r="AC25" s="216"/>
    </row>
    <row r="26" spans="1:29" s="204" customFormat="1" ht="16.5" customHeight="1">
      <c r="A26" s="210">
        <v>14</v>
      </c>
      <c r="B26" s="226" t="s">
        <v>52</v>
      </c>
      <c r="C26" s="1770">
        <v>964727</v>
      </c>
      <c r="D26" s="1770">
        <v>1098234</v>
      </c>
      <c r="E26" s="1770">
        <v>138014</v>
      </c>
      <c r="F26" s="1770">
        <v>1431915</v>
      </c>
      <c r="G26" s="1770">
        <v>290495</v>
      </c>
      <c r="H26" s="1770">
        <v>455649</v>
      </c>
      <c r="I26" s="1770">
        <v>57701</v>
      </c>
      <c r="J26" s="1770">
        <v>1276595</v>
      </c>
      <c r="K26" s="1771">
        <v>5713329</v>
      </c>
      <c r="L26" s="1771">
        <v>93781</v>
      </c>
      <c r="M26" s="1770">
        <v>3363249</v>
      </c>
      <c r="N26" s="1770">
        <v>575508</v>
      </c>
      <c r="O26" s="1770">
        <v>365</v>
      </c>
      <c r="P26" s="1770">
        <v>26</v>
      </c>
      <c r="Q26" s="1770">
        <v>203943</v>
      </c>
      <c r="R26" s="1770">
        <v>35375</v>
      </c>
      <c r="S26" s="1770">
        <v>0</v>
      </c>
      <c r="T26" s="1770">
        <v>1419203</v>
      </c>
      <c r="U26" s="1770">
        <v>5691450</v>
      </c>
      <c r="V26" s="1770">
        <v>21879</v>
      </c>
      <c r="W26" s="242"/>
      <c r="X26" s="244"/>
      <c r="Y26" s="216"/>
      <c r="Z26" s="216"/>
      <c r="AA26" s="216"/>
      <c r="AB26" s="216"/>
      <c r="AC26" s="216"/>
    </row>
    <row r="27" spans="1:29" s="204" customFormat="1" ht="16.5" customHeight="1">
      <c r="A27" s="210">
        <v>15</v>
      </c>
      <c r="B27" s="226" t="s">
        <v>303</v>
      </c>
      <c r="C27" s="1770">
        <v>5013306</v>
      </c>
      <c r="D27" s="1770">
        <v>4683722</v>
      </c>
      <c r="E27" s="1770">
        <v>648360</v>
      </c>
      <c r="F27" s="1770">
        <v>7207098</v>
      </c>
      <c r="G27" s="1770">
        <v>1206261</v>
      </c>
      <c r="H27" s="1770">
        <v>2688651</v>
      </c>
      <c r="I27" s="1770">
        <v>0</v>
      </c>
      <c r="J27" s="1770">
        <v>6041386</v>
      </c>
      <c r="K27" s="1771">
        <v>27488783</v>
      </c>
      <c r="L27" s="1771">
        <v>261835</v>
      </c>
      <c r="M27" s="1770">
        <v>16248519</v>
      </c>
      <c r="N27" s="1770">
        <v>2989471</v>
      </c>
      <c r="O27" s="1770">
        <v>2077</v>
      </c>
      <c r="P27" s="1770">
        <v>105</v>
      </c>
      <c r="Q27" s="1770">
        <v>1116596</v>
      </c>
      <c r="R27" s="1770">
        <v>208199</v>
      </c>
      <c r="S27" s="1770">
        <v>1438966</v>
      </c>
      <c r="T27" s="1770">
        <v>6308772</v>
      </c>
      <c r="U27" s="1770">
        <v>28574541</v>
      </c>
      <c r="V27" s="1770">
        <v>-1085758</v>
      </c>
      <c r="W27" s="242"/>
      <c r="X27" s="244"/>
      <c r="Y27" s="216"/>
      <c r="Z27" s="216"/>
      <c r="AA27" s="216"/>
      <c r="AB27" s="216"/>
      <c r="AC27" s="216"/>
    </row>
    <row r="28" spans="1:29" s="204" customFormat="1" ht="16.5" customHeight="1">
      <c r="A28" s="210">
        <v>16</v>
      </c>
      <c r="B28" s="226" t="s">
        <v>54</v>
      </c>
      <c r="C28" s="1770">
        <v>1736858</v>
      </c>
      <c r="D28" s="1770">
        <v>2135628</v>
      </c>
      <c r="E28" s="1770">
        <v>489216</v>
      </c>
      <c r="F28" s="1770">
        <v>3068768</v>
      </c>
      <c r="G28" s="1770">
        <v>504297</v>
      </c>
      <c r="H28" s="1770">
        <v>920475</v>
      </c>
      <c r="I28" s="1770">
        <v>0</v>
      </c>
      <c r="J28" s="1770">
        <v>2610116</v>
      </c>
      <c r="K28" s="1771">
        <v>11465359</v>
      </c>
      <c r="L28" s="1771">
        <v>117175</v>
      </c>
      <c r="M28" s="1770">
        <v>7019604</v>
      </c>
      <c r="N28" s="1770">
        <v>1180814</v>
      </c>
      <c r="O28" s="1770">
        <v>812</v>
      </c>
      <c r="P28" s="1770">
        <v>43</v>
      </c>
      <c r="Q28" s="1770">
        <v>426671</v>
      </c>
      <c r="R28" s="1770">
        <v>52949</v>
      </c>
      <c r="S28" s="1770">
        <v>101695</v>
      </c>
      <c r="T28" s="1770">
        <v>2557059</v>
      </c>
      <c r="U28" s="1770">
        <v>11456822</v>
      </c>
      <c r="V28" s="1770">
        <v>8537</v>
      </c>
      <c r="W28" s="242"/>
      <c r="X28" s="244"/>
      <c r="Y28" s="216"/>
      <c r="Z28" s="216"/>
      <c r="AA28" s="216"/>
      <c r="AB28" s="216"/>
      <c r="AC28" s="216"/>
    </row>
    <row r="29" spans="1:29" s="204" customFormat="1" ht="16.5" customHeight="1">
      <c r="A29" s="210">
        <v>17</v>
      </c>
      <c r="B29" s="226" t="s">
        <v>55</v>
      </c>
      <c r="C29" s="1770">
        <v>1988989</v>
      </c>
      <c r="D29" s="1770">
        <v>2302081</v>
      </c>
      <c r="E29" s="1770">
        <v>316368</v>
      </c>
      <c r="F29" s="1770">
        <v>3412137</v>
      </c>
      <c r="G29" s="1770">
        <v>505482</v>
      </c>
      <c r="H29" s="1770">
        <v>889150</v>
      </c>
      <c r="I29" s="1770">
        <v>80799</v>
      </c>
      <c r="J29" s="1770">
        <v>2930466</v>
      </c>
      <c r="K29" s="1771">
        <v>12425472</v>
      </c>
      <c r="L29" s="1771">
        <v>144108</v>
      </c>
      <c r="M29" s="1770">
        <v>7508076</v>
      </c>
      <c r="N29" s="1770">
        <v>1295625</v>
      </c>
      <c r="O29" s="1770">
        <v>900</v>
      </c>
      <c r="P29" s="1770">
        <v>46</v>
      </c>
      <c r="Q29" s="1770">
        <v>441562</v>
      </c>
      <c r="R29" s="1770">
        <v>40631</v>
      </c>
      <c r="S29" s="1770">
        <v>0</v>
      </c>
      <c r="T29" s="1770">
        <v>2879508</v>
      </c>
      <c r="U29" s="1770">
        <v>12310456</v>
      </c>
      <c r="V29" s="1770">
        <v>115017</v>
      </c>
      <c r="W29" s="242"/>
      <c r="X29" s="244"/>
      <c r="Y29" s="216"/>
      <c r="Z29" s="216"/>
      <c r="AA29" s="216"/>
      <c r="AB29" s="216"/>
      <c r="AC29" s="216"/>
    </row>
    <row r="30" spans="1:29" s="204" customFormat="1" ht="16.5" customHeight="1">
      <c r="A30" s="210">
        <v>18</v>
      </c>
      <c r="B30" s="226" t="s">
        <v>56</v>
      </c>
      <c r="C30" s="1770">
        <v>3838031</v>
      </c>
      <c r="D30" s="1770">
        <v>3445473</v>
      </c>
      <c r="E30" s="1770">
        <v>519961</v>
      </c>
      <c r="F30" s="1770">
        <v>5670290</v>
      </c>
      <c r="G30" s="1770">
        <v>817017</v>
      </c>
      <c r="H30" s="1770">
        <v>1485041</v>
      </c>
      <c r="I30" s="1770">
        <v>436749</v>
      </c>
      <c r="J30" s="1770">
        <v>4280388</v>
      </c>
      <c r="K30" s="1771">
        <v>20492950</v>
      </c>
      <c r="L30" s="1771">
        <v>277587</v>
      </c>
      <c r="M30" s="1770">
        <v>12167932</v>
      </c>
      <c r="N30" s="1770">
        <v>2174436</v>
      </c>
      <c r="O30" s="1770">
        <v>1488</v>
      </c>
      <c r="P30" s="1770">
        <v>79</v>
      </c>
      <c r="Q30" s="1770">
        <v>738132</v>
      </c>
      <c r="R30" s="1770">
        <v>155475</v>
      </c>
      <c r="S30" s="1770">
        <v>0</v>
      </c>
      <c r="T30" s="1770">
        <v>4607504</v>
      </c>
      <c r="U30" s="1770">
        <v>20122633</v>
      </c>
      <c r="V30" s="1770">
        <v>370317</v>
      </c>
      <c r="W30" s="242"/>
      <c r="X30" s="244"/>
      <c r="Y30" s="216"/>
      <c r="Z30" s="216"/>
      <c r="AA30" s="216"/>
      <c r="AB30" s="216"/>
      <c r="AC30" s="216"/>
    </row>
    <row r="31" spans="1:29" s="204" customFormat="1" ht="16.5" customHeight="1">
      <c r="A31" s="210">
        <v>19</v>
      </c>
      <c r="B31" s="226" t="s">
        <v>57</v>
      </c>
      <c r="C31" s="1770">
        <v>1161041</v>
      </c>
      <c r="D31" s="1770">
        <v>1275535</v>
      </c>
      <c r="E31" s="1770">
        <v>169592</v>
      </c>
      <c r="F31" s="1770">
        <v>1520174</v>
      </c>
      <c r="G31" s="1770">
        <v>280333</v>
      </c>
      <c r="H31" s="1770">
        <v>465323</v>
      </c>
      <c r="I31" s="1770">
        <v>69272</v>
      </c>
      <c r="J31" s="1770">
        <v>1521515</v>
      </c>
      <c r="K31" s="1771">
        <v>6462784</v>
      </c>
      <c r="L31" s="1771">
        <v>90971</v>
      </c>
      <c r="M31" s="1770">
        <v>3908592</v>
      </c>
      <c r="N31" s="1770">
        <v>657880</v>
      </c>
      <c r="O31" s="1770">
        <v>451</v>
      </c>
      <c r="P31" s="1770">
        <v>24</v>
      </c>
      <c r="Q31" s="1770">
        <v>220557</v>
      </c>
      <c r="R31" s="1770">
        <v>26094</v>
      </c>
      <c r="S31" s="1770">
        <v>0</v>
      </c>
      <c r="T31" s="1770">
        <v>1522622</v>
      </c>
      <c r="U31" s="1770">
        <v>6427192</v>
      </c>
      <c r="V31" s="1770">
        <v>35593</v>
      </c>
      <c r="W31" s="242"/>
      <c r="X31" s="244"/>
      <c r="Y31" s="216"/>
      <c r="Z31" s="216"/>
      <c r="AA31" s="216"/>
      <c r="AB31" s="216"/>
      <c r="AC31" s="216"/>
    </row>
    <row r="32" spans="1:66" s="204" customFormat="1" ht="16.5" customHeight="1">
      <c r="A32" s="210">
        <v>20</v>
      </c>
      <c r="B32" s="226" t="s">
        <v>58</v>
      </c>
      <c r="C32" s="1770">
        <v>2113671</v>
      </c>
      <c r="D32" s="1770">
        <v>2260889</v>
      </c>
      <c r="E32" s="1770">
        <v>410709</v>
      </c>
      <c r="F32" s="1770">
        <v>2400218</v>
      </c>
      <c r="G32" s="1770">
        <v>525580</v>
      </c>
      <c r="H32" s="1770">
        <v>685408</v>
      </c>
      <c r="I32" s="1770">
        <v>24197</v>
      </c>
      <c r="J32" s="1770">
        <v>2699956</v>
      </c>
      <c r="K32" s="1771">
        <v>11120628</v>
      </c>
      <c r="L32" s="1771">
        <v>154019</v>
      </c>
      <c r="M32" s="1770">
        <v>6815332</v>
      </c>
      <c r="N32" s="1770">
        <v>1191506</v>
      </c>
      <c r="O32" s="1770">
        <v>855</v>
      </c>
      <c r="P32" s="1770">
        <v>38</v>
      </c>
      <c r="Q32" s="1770">
        <v>463267</v>
      </c>
      <c r="R32" s="1770">
        <v>58887</v>
      </c>
      <c r="S32" s="1770">
        <v>0</v>
      </c>
      <c r="T32" s="1770">
        <v>2428296</v>
      </c>
      <c r="U32" s="1770">
        <v>11112200</v>
      </c>
      <c r="V32" s="1770">
        <v>8428</v>
      </c>
      <c r="W32" s="242"/>
      <c r="X32" s="244"/>
      <c r="Y32" s="216"/>
      <c r="Z32" s="216"/>
      <c r="AA32" s="216"/>
      <c r="AB32" s="216"/>
      <c r="AC32" s="216"/>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8"/>
      <c r="BE32" s="228"/>
      <c r="BF32" s="228"/>
      <c r="BG32" s="228"/>
      <c r="BH32" s="228"/>
      <c r="BI32" s="228"/>
      <c r="BJ32" s="228"/>
      <c r="BK32" s="228"/>
      <c r="BL32" s="228"/>
      <c r="BM32" s="228"/>
      <c r="BN32" s="228"/>
    </row>
    <row r="33" spans="1:29" s="204" customFormat="1" ht="16.5" customHeight="1">
      <c r="A33" s="210">
        <v>21</v>
      </c>
      <c r="B33" s="226" t="s">
        <v>59</v>
      </c>
      <c r="C33" s="1770">
        <v>1062546</v>
      </c>
      <c r="D33" s="1770">
        <v>1142123</v>
      </c>
      <c r="E33" s="1770">
        <v>301330</v>
      </c>
      <c r="F33" s="1770">
        <v>1472616</v>
      </c>
      <c r="G33" s="1770">
        <v>262134</v>
      </c>
      <c r="H33" s="1770">
        <v>550732</v>
      </c>
      <c r="I33" s="1770">
        <v>19680</v>
      </c>
      <c r="J33" s="1770">
        <v>1338871</v>
      </c>
      <c r="K33" s="1771">
        <v>6150033</v>
      </c>
      <c r="L33" s="1771">
        <v>74759</v>
      </c>
      <c r="M33" s="1770">
        <v>3684336</v>
      </c>
      <c r="N33" s="1770">
        <v>612151</v>
      </c>
      <c r="O33" s="1770">
        <v>415</v>
      </c>
      <c r="P33" s="1770">
        <v>24</v>
      </c>
      <c r="Q33" s="1770">
        <v>243740</v>
      </c>
      <c r="R33" s="1770">
        <v>40317</v>
      </c>
      <c r="S33" s="1770">
        <v>0</v>
      </c>
      <c r="T33" s="1770">
        <v>1405094</v>
      </c>
      <c r="U33" s="1770">
        <v>6060836</v>
      </c>
      <c r="V33" s="1770">
        <v>89197</v>
      </c>
      <c r="W33" s="242"/>
      <c r="X33" s="244"/>
      <c r="Y33" s="216"/>
      <c r="Z33" s="216"/>
      <c r="AA33" s="216"/>
      <c r="AB33" s="216"/>
      <c r="AC33" s="216"/>
    </row>
    <row r="34" spans="1:29" s="204" customFormat="1" ht="16.5" customHeight="1">
      <c r="A34" s="210">
        <v>22</v>
      </c>
      <c r="B34" s="226" t="s">
        <v>304</v>
      </c>
      <c r="C34" s="1770">
        <v>656646</v>
      </c>
      <c r="D34" s="1770">
        <v>636291</v>
      </c>
      <c r="E34" s="1770">
        <v>150737</v>
      </c>
      <c r="F34" s="1770">
        <v>967044</v>
      </c>
      <c r="G34" s="1770">
        <v>229006</v>
      </c>
      <c r="H34" s="1770">
        <v>170346</v>
      </c>
      <c r="I34" s="1770">
        <v>254272</v>
      </c>
      <c r="J34" s="1770">
        <v>769157</v>
      </c>
      <c r="K34" s="1771">
        <v>3833498</v>
      </c>
      <c r="L34" s="1771">
        <v>13300</v>
      </c>
      <c r="M34" s="1770">
        <v>2179515</v>
      </c>
      <c r="N34" s="1770">
        <v>403451</v>
      </c>
      <c r="O34" s="1770">
        <v>288</v>
      </c>
      <c r="P34" s="1770">
        <v>12</v>
      </c>
      <c r="Q34" s="1770">
        <v>146289</v>
      </c>
      <c r="R34" s="1770">
        <v>36978</v>
      </c>
      <c r="S34" s="1770">
        <v>0</v>
      </c>
      <c r="T34" s="1770">
        <v>908049</v>
      </c>
      <c r="U34" s="1770">
        <v>3687882</v>
      </c>
      <c r="V34" s="1770">
        <v>145615</v>
      </c>
      <c r="W34" s="242"/>
      <c r="X34" s="244"/>
      <c r="Y34" s="216"/>
      <c r="Z34" s="216"/>
      <c r="AA34" s="216"/>
      <c r="AB34" s="216"/>
      <c r="AC34" s="216"/>
    </row>
    <row r="35" spans="1:29" s="204" customFormat="1" ht="16.5" customHeight="1">
      <c r="A35" s="210">
        <v>24</v>
      </c>
      <c r="B35" s="226" t="s">
        <v>147</v>
      </c>
      <c r="C35" s="1770">
        <v>851508</v>
      </c>
      <c r="D35" s="1770">
        <v>850298</v>
      </c>
      <c r="E35" s="1770">
        <v>166848</v>
      </c>
      <c r="F35" s="1770">
        <v>994122</v>
      </c>
      <c r="G35" s="1770">
        <v>217885</v>
      </c>
      <c r="H35" s="1770">
        <v>287228</v>
      </c>
      <c r="I35" s="1770">
        <v>59410</v>
      </c>
      <c r="J35" s="1770">
        <v>1163282</v>
      </c>
      <c r="K35" s="1771">
        <v>4590580</v>
      </c>
      <c r="L35" s="1771">
        <v>62968</v>
      </c>
      <c r="M35" s="1770">
        <v>2767327</v>
      </c>
      <c r="N35" s="1770">
        <v>463952</v>
      </c>
      <c r="O35" s="1770">
        <v>317</v>
      </c>
      <c r="P35" s="1770">
        <v>18</v>
      </c>
      <c r="Q35" s="1770">
        <v>182072</v>
      </c>
      <c r="R35" s="1770">
        <v>21897</v>
      </c>
      <c r="S35" s="1770">
        <v>0</v>
      </c>
      <c r="T35" s="1770">
        <v>1010780</v>
      </c>
      <c r="U35" s="1770">
        <v>4509333</v>
      </c>
      <c r="V35" s="1770">
        <v>81247</v>
      </c>
      <c r="W35" s="242"/>
      <c r="X35" s="244"/>
      <c r="Y35" s="216"/>
      <c r="Z35" s="216"/>
      <c r="AA35" s="216"/>
      <c r="AB35" s="216"/>
      <c r="AC35" s="216"/>
    </row>
    <row r="36" spans="1:29" s="204" customFormat="1" ht="16.5" customHeight="1">
      <c r="A36" s="210">
        <v>27</v>
      </c>
      <c r="B36" s="226" t="s">
        <v>148</v>
      </c>
      <c r="C36" s="1770">
        <v>542745</v>
      </c>
      <c r="D36" s="1770">
        <v>541709</v>
      </c>
      <c r="E36" s="1770">
        <v>86641</v>
      </c>
      <c r="F36" s="1770">
        <v>681583</v>
      </c>
      <c r="G36" s="1770">
        <v>148343</v>
      </c>
      <c r="H36" s="1770">
        <v>206399</v>
      </c>
      <c r="I36" s="1770">
        <v>50412</v>
      </c>
      <c r="J36" s="1770">
        <v>685378</v>
      </c>
      <c r="K36" s="1771">
        <v>2943211</v>
      </c>
      <c r="L36" s="1771">
        <v>31610</v>
      </c>
      <c r="M36" s="1770">
        <v>1669479</v>
      </c>
      <c r="N36" s="1770">
        <v>296926</v>
      </c>
      <c r="O36" s="1770">
        <v>194</v>
      </c>
      <c r="P36" s="1770">
        <v>13</v>
      </c>
      <c r="Q36" s="1770">
        <v>112564</v>
      </c>
      <c r="R36" s="1770">
        <v>19117</v>
      </c>
      <c r="S36" s="1770">
        <v>0</v>
      </c>
      <c r="T36" s="1770">
        <v>683239</v>
      </c>
      <c r="U36" s="1770">
        <v>2813142</v>
      </c>
      <c r="V36" s="1770">
        <v>130069</v>
      </c>
      <c r="W36" s="242"/>
      <c r="X36" s="244"/>
      <c r="Y36" s="216"/>
      <c r="Z36" s="216"/>
      <c r="AA36" s="216"/>
      <c r="AB36" s="216"/>
      <c r="AC36" s="216"/>
    </row>
    <row r="37" spans="1:29" s="204" customFormat="1" ht="16.5" customHeight="1">
      <c r="A37" s="210">
        <v>31</v>
      </c>
      <c r="B37" s="226" t="s">
        <v>62</v>
      </c>
      <c r="C37" s="1770">
        <v>747626</v>
      </c>
      <c r="D37" s="1770">
        <v>830845</v>
      </c>
      <c r="E37" s="1770">
        <v>165378</v>
      </c>
      <c r="F37" s="1770">
        <v>1186450</v>
      </c>
      <c r="G37" s="1770">
        <v>188272</v>
      </c>
      <c r="H37" s="1770">
        <v>265512</v>
      </c>
      <c r="I37" s="1770">
        <v>10567</v>
      </c>
      <c r="J37" s="1770">
        <v>995152</v>
      </c>
      <c r="K37" s="1771">
        <v>4389802</v>
      </c>
      <c r="L37" s="1771">
        <v>52593</v>
      </c>
      <c r="M37" s="1770">
        <v>2735621</v>
      </c>
      <c r="N37" s="1770">
        <v>461184</v>
      </c>
      <c r="O37" s="1770">
        <v>327</v>
      </c>
      <c r="P37" s="1770">
        <v>15</v>
      </c>
      <c r="Q37" s="1770">
        <v>159192</v>
      </c>
      <c r="R37" s="1770">
        <v>23106</v>
      </c>
      <c r="S37" s="1770">
        <v>0</v>
      </c>
      <c r="T37" s="1770">
        <v>957763</v>
      </c>
      <c r="U37" s="1770">
        <v>4389801</v>
      </c>
      <c r="V37" s="1770">
        <v>0</v>
      </c>
      <c r="W37" s="242"/>
      <c r="X37" s="244"/>
      <c r="Y37" s="216"/>
      <c r="Z37" s="216"/>
      <c r="AA37" s="216"/>
      <c r="AB37" s="216"/>
      <c r="AC37" s="216"/>
    </row>
    <row r="38" spans="1:29" s="204" customFormat="1" ht="16.5" customHeight="1">
      <c r="A38" s="210">
        <v>32</v>
      </c>
      <c r="B38" s="226" t="s">
        <v>63</v>
      </c>
      <c r="C38" s="1770">
        <v>756003</v>
      </c>
      <c r="D38" s="1770">
        <v>890555</v>
      </c>
      <c r="E38" s="1770">
        <v>116385</v>
      </c>
      <c r="F38" s="1770">
        <v>1178852</v>
      </c>
      <c r="G38" s="1770">
        <v>204276</v>
      </c>
      <c r="H38" s="1770">
        <v>294318</v>
      </c>
      <c r="I38" s="1770">
        <v>394676</v>
      </c>
      <c r="J38" s="1770">
        <v>1594895</v>
      </c>
      <c r="K38" s="1771">
        <v>5429961</v>
      </c>
      <c r="L38" s="1771">
        <v>23583</v>
      </c>
      <c r="M38" s="1770">
        <v>2831897</v>
      </c>
      <c r="N38" s="1770">
        <v>472046</v>
      </c>
      <c r="O38" s="1770">
        <v>322</v>
      </c>
      <c r="P38" s="1770">
        <v>16</v>
      </c>
      <c r="Q38" s="1770">
        <v>161094</v>
      </c>
      <c r="R38" s="1770">
        <v>28836</v>
      </c>
      <c r="S38" s="1770">
        <v>0</v>
      </c>
      <c r="T38" s="1770">
        <v>1404235</v>
      </c>
      <c r="U38" s="1770">
        <v>4922030</v>
      </c>
      <c r="V38" s="1770">
        <v>507932</v>
      </c>
      <c r="W38" s="242"/>
      <c r="X38" s="244"/>
      <c r="Y38" s="216"/>
      <c r="Z38" s="216"/>
      <c r="AA38" s="216"/>
      <c r="AB38" s="216"/>
      <c r="AC38" s="216"/>
    </row>
    <row r="39" spans="1:29" s="204" customFormat="1" ht="16.5" customHeight="1">
      <c r="A39" s="210">
        <v>37</v>
      </c>
      <c r="B39" s="226" t="s">
        <v>64</v>
      </c>
      <c r="C39" s="1770">
        <v>274080</v>
      </c>
      <c r="D39" s="1770">
        <v>364397</v>
      </c>
      <c r="E39" s="1770">
        <v>58448</v>
      </c>
      <c r="F39" s="1770">
        <v>504961</v>
      </c>
      <c r="G39" s="1770">
        <v>116016</v>
      </c>
      <c r="H39" s="1770">
        <v>123115</v>
      </c>
      <c r="I39" s="1770">
        <v>41875</v>
      </c>
      <c r="J39" s="1770">
        <v>418656</v>
      </c>
      <c r="K39" s="1771">
        <v>1901547</v>
      </c>
      <c r="L39" s="1771">
        <v>31598</v>
      </c>
      <c r="M39" s="1770">
        <v>1139321</v>
      </c>
      <c r="N39" s="1770">
        <v>180950</v>
      </c>
      <c r="O39" s="1770">
        <v>122</v>
      </c>
      <c r="P39" s="1770">
        <v>8</v>
      </c>
      <c r="Q39" s="1770">
        <v>71467</v>
      </c>
      <c r="R39" s="1770">
        <v>10839</v>
      </c>
      <c r="S39" s="1770">
        <v>0</v>
      </c>
      <c r="T39" s="1770">
        <v>414854</v>
      </c>
      <c r="U39" s="1770">
        <v>1849159</v>
      </c>
      <c r="V39" s="1770">
        <v>52388</v>
      </c>
      <c r="W39" s="242"/>
      <c r="X39" s="244"/>
      <c r="Y39" s="216"/>
      <c r="Z39" s="216"/>
      <c r="AA39" s="216"/>
      <c r="AB39" s="216"/>
      <c r="AC39" s="216"/>
    </row>
    <row r="40" spans="1:29" s="204" customFormat="1" ht="16.5" customHeight="1">
      <c r="A40" s="210">
        <v>39</v>
      </c>
      <c r="B40" s="226" t="s">
        <v>65</v>
      </c>
      <c r="C40" s="1770">
        <v>371718</v>
      </c>
      <c r="D40" s="1770">
        <v>393796</v>
      </c>
      <c r="E40" s="1770">
        <v>91066</v>
      </c>
      <c r="F40" s="1770">
        <v>636249</v>
      </c>
      <c r="G40" s="1770">
        <v>143299</v>
      </c>
      <c r="H40" s="1770">
        <v>142601</v>
      </c>
      <c r="I40" s="1770">
        <v>20</v>
      </c>
      <c r="J40" s="1770">
        <v>526796</v>
      </c>
      <c r="K40" s="1771">
        <v>2305546</v>
      </c>
      <c r="L40" s="1771">
        <v>43571</v>
      </c>
      <c r="M40" s="1770">
        <v>1380701</v>
      </c>
      <c r="N40" s="1770">
        <v>244863</v>
      </c>
      <c r="O40" s="1770">
        <v>169</v>
      </c>
      <c r="P40" s="1770">
        <v>9</v>
      </c>
      <c r="Q40" s="1770">
        <v>80059</v>
      </c>
      <c r="R40" s="1770">
        <v>15280</v>
      </c>
      <c r="S40" s="1770">
        <v>0</v>
      </c>
      <c r="T40" s="1770">
        <v>506505</v>
      </c>
      <c r="U40" s="1770">
        <v>2271158</v>
      </c>
      <c r="V40" s="1770">
        <v>34388</v>
      </c>
      <c r="W40" s="242"/>
      <c r="X40" s="244"/>
      <c r="Y40" s="216"/>
      <c r="Z40" s="216"/>
      <c r="AA40" s="216"/>
      <c r="AB40" s="216"/>
      <c r="AC40" s="216"/>
    </row>
    <row r="41" spans="1:29" s="204" customFormat="1" ht="16.5" customHeight="1">
      <c r="A41" s="210">
        <v>40</v>
      </c>
      <c r="B41" s="226" t="s">
        <v>305</v>
      </c>
      <c r="C41" s="1770">
        <v>257940</v>
      </c>
      <c r="D41" s="1770">
        <v>284105</v>
      </c>
      <c r="E41" s="1770">
        <v>55988</v>
      </c>
      <c r="F41" s="1770">
        <v>378854</v>
      </c>
      <c r="G41" s="1770">
        <v>97850</v>
      </c>
      <c r="H41" s="1770">
        <v>77747</v>
      </c>
      <c r="I41" s="1770">
        <v>52556</v>
      </c>
      <c r="J41" s="1770">
        <v>339825</v>
      </c>
      <c r="K41" s="1771">
        <v>1544865</v>
      </c>
      <c r="L41" s="1771">
        <v>18496</v>
      </c>
      <c r="M41" s="1770">
        <v>888779</v>
      </c>
      <c r="N41" s="1770">
        <v>158279</v>
      </c>
      <c r="O41" s="1770">
        <v>109</v>
      </c>
      <c r="P41" s="1770">
        <v>7</v>
      </c>
      <c r="Q41" s="1770">
        <v>59566</v>
      </c>
      <c r="R41" s="1770">
        <v>7947</v>
      </c>
      <c r="S41" s="1770">
        <v>0</v>
      </c>
      <c r="T41" s="1770">
        <v>382885</v>
      </c>
      <c r="U41" s="1770">
        <v>1516068</v>
      </c>
      <c r="V41" s="1770">
        <v>28797</v>
      </c>
      <c r="W41" s="242"/>
      <c r="X41" s="244"/>
      <c r="Y41" s="216"/>
      <c r="Z41" s="216"/>
      <c r="AA41" s="216"/>
      <c r="AB41" s="216"/>
      <c r="AC41" s="216"/>
    </row>
    <row r="42" spans="1:29" s="204" customFormat="1" ht="16.5" customHeight="1">
      <c r="A42" s="210">
        <v>42</v>
      </c>
      <c r="B42" s="226" t="s">
        <v>66</v>
      </c>
      <c r="C42" s="1770">
        <v>723711</v>
      </c>
      <c r="D42" s="1770">
        <v>752978</v>
      </c>
      <c r="E42" s="1770">
        <v>118094</v>
      </c>
      <c r="F42" s="1770">
        <v>964577</v>
      </c>
      <c r="G42" s="1770">
        <v>177228</v>
      </c>
      <c r="H42" s="1770">
        <v>229756</v>
      </c>
      <c r="I42" s="1770">
        <v>201738</v>
      </c>
      <c r="J42" s="1770">
        <v>838853</v>
      </c>
      <c r="K42" s="1771">
        <v>4006936</v>
      </c>
      <c r="L42" s="1771">
        <v>48291</v>
      </c>
      <c r="M42" s="1770">
        <v>2319751</v>
      </c>
      <c r="N42" s="1770">
        <v>443003</v>
      </c>
      <c r="O42" s="1770">
        <v>314</v>
      </c>
      <c r="P42" s="1770">
        <v>14</v>
      </c>
      <c r="Q42" s="1770">
        <v>157473</v>
      </c>
      <c r="R42" s="1770">
        <v>19691</v>
      </c>
      <c r="S42" s="1770">
        <v>0</v>
      </c>
      <c r="T42" s="1770">
        <v>892694</v>
      </c>
      <c r="U42" s="1770">
        <v>3881232</v>
      </c>
      <c r="V42" s="1770">
        <v>125704</v>
      </c>
      <c r="W42" s="242"/>
      <c r="X42" s="244"/>
      <c r="Y42" s="216"/>
      <c r="Z42" s="216"/>
      <c r="AA42" s="216"/>
      <c r="AB42" s="216"/>
      <c r="AC42" s="216"/>
    </row>
    <row r="43" spans="1:29" s="204" customFormat="1" ht="16.5" customHeight="1">
      <c r="A43" s="210">
        <v>43</v>
      </c>
      <c r="B43" s="226" t="s">
        <v>306</v>
      </c>
      <c r="C43" s="1770">
        <v>1719070</v>
      </c>
      <c r="D43" s="1770">
        <v>1972901</v>
      </c>
      <c r="E43" s="1770">
        <v>324840</v>
      </c>
      <c r="F43" s="1770">
        <v>2682328</v>
      </c>
      <c r="G43" s="1770">
        <v>504992</v>
      </c>
      <c r="H43" s="1770">
        <v>682296</v>
      </c>
      <c r="I43" s="1770">
        <v>101465</v>
      </c>
      <c r="J43" s="1770">
        <v>2328486</v>
      </c>
      <c r="K43" s="1771">
        <v>10316378</v>
      </c>
      <c r="L43" s="1771">
        <v>118566</v>
      </c>
      <c r="M43" s="1770">
        <v>6286355</v>
      </c>
      <c r="N43" s="1770">
        <v>1088653</v>
      </c>
      <c r="O43" s="1770">
        <v>754</v>
      </c>
      <c r="P43" s="1770">
        <v>41</v>
      </c>
      <c r="Q43" s="1770">
        <v>399137</v>
      </c>
      <c r="R43" s="1770">
        <v>51591</v>
      </c>
      <c r="S43" s="1770">
        <v>0</v>
      </c>
      <c r="T43" s="1770">
        <v>2354491</v>
      </c>
      <c r="U43" s="1770">
        <v>10299587</v>
      </c>
      <c r="V43" s="1770">
        <v>16791</v>
      </c>
      <c r="W43" s="242"/>
      <c r="X43" s="244"/>
      <c r="Y43" s="216"/>
      <c r="Z43" s="216"/>
      <c r="AA43" s="216"/>
      <c r="AB43" s="216"/>
      <c r="AC43" s="216"/>
    </row>
    <row r="44" spans="1:29" s="204" customFormat="1" ht="16.5" customHeight="1">
      <c r="A44" s="210">
        <v>45</v>
      </c>
      <c r="B44" s="226" t="s">
        <v>67</v>
      </c>
      <c r="C44" s="1770">
        <v>336804</v>
      </c>
      <c r="D44" s="1770">
        <v>433342</v>
      </c>
      <c r="E44" s="1770">
        <v>124885</v>
      </c>
      <c r="F44" s="1770">
        <v>699861</v>
      </c>
      <c r="G44" s="1770">
        <v>107838</v>
      </c>
      <c r="H44" s="1770">
        <v>122357</v>
      </c>
      <c r="I44" s="1770">
        <v>419</v>
      </c>
      <c r="J44" s="1770">
        <v>582021</v>
      </c>
      <c r="K44" s="1771">
        <v>2407527</v>
      </c>
      <c r="L44" s="1771">
        <v>19212</v>
      </c>
      <c r="M44" s="1770">
        <v>1560840</v>
      </c>
      <c r="N44" s="1770">
        <v>229302</v>
      </c>
      <c r="O44" s="1770">
        <v>160</v>
      </c>
      <c r="P44" s="1770">
        <v>9</v>
      </c>
      <c r="Q44" s="1770">
        <v>83711</v>
      </c>
      <c r="R44" s="1770">
        <v>17695</v>
      </c>
      <c r="S44" s="1770">
        <v>0</v>
      </c>
      <c r="T44" s="1770">
        <v>495680</v>
      </c>
      <c r="U44" s="1770">
        <v>2406610</v>
      </c>
      <c r="V44" s="1770">
        <v>917</v>
      </c>
      <c r="W44" s="242"/>
      <c r="X44" s="244"/>
      <c r="Y44" s="216"/>
      <c r="Z44" s="216"/>
      <c r="AA44" s="216"/>
      <c r="AB44" s="216"/>
      <c r="AC44" s="216"/>
    </row>
    <row r="45" spans="1:29" s="204" customFormat="1" ht="16.5" customHeight="1">
      <c r="A45" s="210">
        <v>46</v>
      </c>
      <c r="B45" s="226" t="s">
        <v>68</v>
      </c>
      <c r="C45" s="1770">
        <v>363484</v>
      </c>
      <c r="D45" s="1770">
        <v>500195</v>
      </c>
      <c r="E45" s="1770">
        <v>125841</v>
      </c>
      <c r="F45" s="1770">
        <v>660742</v>
      </c>
      <c r="G45" s="1770">
        <v>106235</v>
      </c>
      <c r="H45" s="1770">
        <v>176087</v>
      </c>
      <c r="I45" s="1770">
        <v>2924</v>
      </c>
      <c r="J45" s="1770">
        <v>593837</v>
      </c>
      <c r="K45" s="1771">
        <v>2529344</v>
      </c>
      <c r="L45" s="1771">
        <v>32115</v>
      </c>
      <c r="M45" s="1770">
        <v>1580550</v>
      </c>
      <c r="N45" s="1770">
        <v>248306</v>
      </c>
      <c r="O45" s="1770">
        <v>168</v>
      </c>
      <c r="P45" s="1770">
        <v>12</v>
      </c>
      <c r="Q45" s="1770">
        <v>99606</v>
      </c>
      <c r="R45" s="1770">
        <v>7087</v>
      </c>
      <c r="S45" s="1770">
        <v>0</v>
      </c>
      <c r="T45" s="1770">
        <v>558774</v>
      </c>
      <c r="U45" s="1770">
        <v>2526617</v>
      </c>
      <c r="V45" s="1770">
        <v>2727</v>
      </c>
      <c r="W45" s="242"/>
      <c r="X45" s="244"/>
      <c r="Y45" s="216"/>
      <c r="Z45" s="216"/>
      <c r="AA45" s="216"/>
      <c r="AB45" s="216"/>
      <c r="AC45" s="216"/>
    </row>
    <row r="46" spans="1:29" s="204" customFormat="1" ht="16.5" customHeight="1">
      <c r="A46" s="229">
        <v>50</v>
      </c>
      <c r="B46" s="230" t="s">
        <v>150</v>
      </c>
      <c r="C46" s="1770">
        <v>1028569</v>
      </c>
      <c r="D46" s="1770">
        <v>1072281</v>
      </c>
      <c r="E46" s="1770">
        <v>160471</v>
      </c>
      <c r="F46" s="1770">
        <v>1055208</v>
      </c>
      <c r="G46" s="1770">
        <v>291214</v>
      </c>
      <c r="H46" s="1770">
        <v>335044</v>
      </c>
      <c r="I46" s="1770">
        <v>55103</v>
      </c>
      <c r="J46" s="1770">
        <v>1296008</v>
      </c>
      <c r="K46" s="1771">
        <v>5293898</v>
      </c>
      <c r="L46" s="1771">
        <v>78561</v>
      </c>
      <c r="M46" s="1770">
        <v>3166630</v>
      </c>
      <c r="N46" s="1770">
        <v>581321</v>
      </c>
      <c r="O46" s="1770">
        <v>392</v>
      </c>
      <c r="P46" s="1770">
        <v>24</v>
      </c>
      <c r="Q46" s="1770">
        <v>238099</v>
      </c>
      <c r="R46" s="1770">
        <v>34942</v>
      </c>
      <c r="S46" s="1770">
        <v>0</v>
      </c>
      <c r="T46" s="1770">
        <v>1346084</v>
      </c>
      <c r="U46" s="1770">
        <v>5446053</v>
      </c>
      <c r="V46" s="1770">
        <v>-152155</v>
      </c>
      <c r="W46" s="242"/>
      <c r="X46" s="244"/>
      <c r="Y46" s="216"/>
      <c r="Z46" s="216"/>
      <c r="AA46" s="216"/>
      <c r="AB46" s="216"/>
      <c r="AC46" s="216"/>
    </row>
    <row r="47" spans="1:29" s="204" customFormat="1" ht="16.5" customHeight="1">
      <c r="A47" s="210">
        <v>57</v>
      </c>
      <c r="B47" s="226" t="s">
        <v>151</v>
      </c>
      <c r="C47" s="1770">
        <v>426226</v>
      </c>
      <c r="D47" s="1770">
        <v>560213</v>
      </c>
      <c r="E47" s="1770">
        <v>84048</v>
      </c>
      <c r="F47" s="1770">
        <v>654922</v>
      </c>
      <c r="G47" s="1770">
        <v>167736</v>
      </c>
      <c r="H47" s="1770">
        <v>156269</v>
      </c>
      <c r="I47" s="1770">
        <v>0</v>
      </c>
      <c r="J47" s="1770">
        <v>696161</v>
      </c>
      <c r="K47" s="1771">
        <v>2745573</v>
      </c>
      <c r="L47" s="1771">
        <v>38155</v>
      </c>
      <c r="M47" s="1770">
        <v>1601396</v>
      </c>
      <c r="N47" s="1770">
        <v>280030</v>
      </c>
      <c r="O47" s="1770">
        <v>177</v>
      </c>
      <c r="P47" s="1770">
        <v>13</v>
      </c>
      <c r="Q47" s="1770">
        <v>106641</v>
      </c>
      <c r="R47" s="1770">
        <v>11661</v>
      </c>
      <c r="S47" s="1770">
        <v>0</v>
      </c>
      <c r="T47" s="1770">
        <v>703003</v>
      </c>
      <c r="U47" s="1770">
        <v>2741076</v>
      </c>
      <c r="V47" s="1770">
        <v>4497</v>
      </c>
      <c r="W47" s="242"/>
      <c r="X47" s="244"/>
      <c r="Y47" s="216"/>
      <c r="Z47" s="216"/>
      <c r="AA47" s="216"/>
      <c r="AB47" s="216"/>
      <c r="AC47" s="216"/>
    </row>
    <row r="48" spans="1:29" s="204" customFormat="1" ht="16.5" customHeight="1">
      <c r="A48" s="210">
        <v>62</v>
      </c>
      <c r="B48" s="226" t="s">
        <v>118</v>
      </c>
      <c r="C48" s="1770">
        <v>361793</v>
      </c>
      <c r="D48" s="1770">
        <v>405040</v>
      </c>
      <c r="E48" s="1770">
        <v>67380</v>
      </c>
      <c r="F48" s="1770">
        <v>597309</v>
      </c>
      <c r="G48" s="1770">
        <v>121202</v>
      </c>
      <c r="H48" s="1770">
        <v>124880</v>
      </c>
      <c r="I48" s="1770">
        <v>20162</v>
      </c>
      <c r="J48" s="1770">
        <v>462012</v>
      </c>
      <c r="K48" s="1771">
        <v>2159778</v>
      </c>
      <c r="L48" s="1771">
        <v>3791</v>
      </c>
      <c r="M48" s="1770">
        <v>1295218</v>
      </c>
      <c r="N48" s="1770">
        <v>210376</v>
      </c>
      <c r="O48" s="1770">
        <v>135</v>
      </c>
      <c r="P48" s="1770">
        <v>10</v>
      </c>
      <c r="Q48" s="1770">
        <v>70033</v>
      </c>
      <c r="R48" s="1770">
        <v>10579</v>
      </c>
      <c r="S48" s="1770">
        <v>0</v>
      </c>
      <c r="T48" s="1770">
        <v>517425</v>
      </c>
      <c r="U48" s="1770">
        <v>2107568</v>
      </c>
      <c r="V48" s="1770">
        <v>52211</v>
      </c>
      <c r="W48" s="242"/>
      <c r="X48" s="244"/>
      <c r="Y48" s="216"/>
      <c r="Z48" s="216"/>
      <c r="AA48" s="216"/>
      <c r="AB48" s="216"/>
      <c r="AC48" s="216"/>
    </row>
    <row r="49" spans="1:29" s="204" customFormat="1" ht="16.5" customHeight="1">
      <c r="A49" s="210">
        <v>65</v>
      </c>
      <c r="B49" s="226" t="s">
        <v>308</v>
      </c>
      <c r="C49" s="1770">
        <v>544816</v>
      </c>
      <c r="D49" s="1770">
        <v>769268</v>
      </c>
      <c r="E49" s="1770">
        <v>182704</v>
      </c>
      <c r="F49" s="1770">
        <v>812785</v>
      </c>
      <c r="G49" s="1770">
        <v>197505</v>
      </c>
      <c r="H49" s="1770">
        <v>226786</v>
      </c>
      <c r="I49" s="1770">
        <v>21941</v>
      </c>
      <c r="J49" s="1770">
        <v>968198</v>
      </c>
      <c r="K49" s="1771">
        <v>3724004</v>
      </c>
      <c r="L49" s="1771">
        <v>33298</v>
      </c>
      <c r="M49" s="1770">
        <v>2330153</v>
      </c>
      <c r="N49" s="1770">
        <v>341571</v>
      </c>
      <c r="O49" s="1770">
        <v>223</v>
      </c>
      <c r="P49" s="1770">
        <v>16</v>
      </c>
      <c r="Q49" s="1770">
        <v>138890</v>
      </c>
      <c r="R49" s="1770">
        <v>12480</v>
      </c>
      <c r="S49" s="1770">
        <v>0</v>
      </c>
      <c r="T49" s="1770">
        <v>805861</v>
      </c>
      <c r="U49" s="1770">
        <v>3662492</v>
      </c>
      <c r="V49" s="1770">
        <v>61512</v>
      </c>
      <c r="W49" s="242"/>
      <c r="X49" s="244"/>
      <c r="Y49" s="216"/>
      <c r="Z49" s="216"/>
      <c r="AA49" s="216"/>
      <c r="AB49" s="216"/>
      <c r="AC49" s="216"/>
    </row>
    <row r="50" spans="1:29" s="204" customFormat="1" ht="16.5" customHeight="1">
      <c r="A50" s="210">
        <v>70</v>
      </c>
      <c r="B50" s="226" t="s">
        <v>152</v>
      </c>
      <c r="C50" s="1770">
        <v>630005</v>
      </c>
      <c r="D50" s="1770">
        <v>827655</v>
      </c>
      <c r="E50" s="1770">
        <v>115193</v>
      </c>
      <c r="F50" s="1770">
        <v>1006262</v>
      </c>
      <c r="G50" s="1770">
        <v>207613</v>
      </c>
      <c r="H50" s="1770">
        <v>278634</v>
      </c>
      <c r="I50" s="1770">
        <v>68235</v>
      </c>
      <c r="J50" s="1770">
        <v>1029223</v>
      </c>
      <c r="K50" s="1771">
        <v>4162820</v>
      </c>
      <c r="L50" s="1771">
        <v>53485</v>
      </c>
      <c r="M50" s="1770">
        <v>2504619</v>
      </c>
      <c r="N50" s="1770">
        <v>436763</v>
      </c>
      <c r="O50" s="1770">
        <v>304</v>
      </c>
      <c r="P50" s="1770">
        <v>18</v>
      </c>
      <c r="Q50" s="1770">
        <v>163361</v>
      </c>
      <c r="R50" s="1770">
        <v>23581</v>
      </c>
      <c r="S50" s="1770">
        <v>0</v>
      </c>
      <c r="T50" s="1770">
        <v>976644</v>
      </c>
      <c r="U50" s="1770">
        <v>4158776</v>
      </c>
      <c r="V50" s="1770">
        <v>4044</v>
      </c>
      <c r="W50" s="242"/>
      <c r="X50" s="244"/>
      <c r="Y50" s="216"/>
      <c r="Z50" s="216"/>
      <c r="AA50" s="216"/>
      <c r="AB50" s="216"/>
      <c r="AC50" s="216"/>
    </row>
    <row r="51" spans="1:29" s="204" customFormat="1" ht="16.5" customHeight="1">
      <c r="A51" s="210">
        <v>73</v>
      </c>
      <c r="B51" s="226" t="s">
        <v>310</v>
      </c>
      <c r="C51" s="1770">
        <v>1527735</v>
      </c>
      <c r="D51" s="1770">
        <v>1631321</v>
      </c>
      <c r="E51" s="1770">
        <v>381496</v>
      </c>
      <c r="F51" s="1770">
        <v>2065826</v>
      </c>
      <c r="G51" s="1770">
        <v>427172</v>
      </c>
      <c r="H51" s="1770">
        <v>573675</v>
      </c>
      <c r="I51" s="1770">
        <v>447081</v>
      </c>
      <c r="J51" s="1770">
        <v>2026867</v>
      </c>
      <c r="K51" s="1771">
        <v>9081174</v>
      </c>
      <c r="L51" s="1771">
        <v>60082</v>
      </c>
      <c r="M51" s="1770">
        <v>5292033</v>
      </c>
      <c r="N51" s="1770">
        <v>883017</v>
      </c>
      <c r="O51" s="1770">
        <v>604</v>
      </c>
      <c r="P51" s="1770">
        <v>38</v>
      </c>
      <c r="Q51" s="1770">
        <v>338427</v>
      </c>
      <c r="R51" s="1770">
        <v>50873</v>
      </c>
      <c r="S51" s="1770">
        <v>0</v>
      </c>
      <c r="T51" s="1770">
        <v>2086017</v>
      </c>
      <c r="U51" s="1770">
        <v>8711092</v>
      </c>
      <c r="V51" s="1770">
        <v>370082</v>
      </c>
      <c r="W51" s="242"/>
      <c r="X51" s="244"/>
      <c r="Y51" s="216"/>
      <c r="Z51" s="216"/>
      <c r="AA51" s="216"/>
      <c r="AB51" s="216"/>
      <c r="AC51" s="216"/>
    </row>
    <row r="52" spans="1:29" s="204" customFormat="1" ht="16.5" customHeight="1">
      <c r="A52" s="210">
        <v>79</v>
      </c>
      <c r="B52" s="226" t="s">
        <v>312</v>
      </c>
      <c r="C52" s="1770">
        <v>910637</v>
      </c>
      <c r="D52" s="1770">
        <v>1179025</v>
      </c>
      <c r="E52" s="1770">
        <v>178893</v>
      </c>
      <c r="F52" s="1770">
        <v>1193111</v>
      </c>
      <c r="G52" s="1770">
        <v>273198</v>
      </c>
      <c r="H52" s="1770">
        <v>346215</v>
      </c>
      <c r="I52" s="1770">
        <v>45356</v>
      </c>
      <c r="J52" s="1770">
        <v>1350519</v>
      </c>
      <c r="K52" s="1771">
        <v>5476954</v>
      </c>
      <c r="L52" s="1771">
        <v>58131</v>
      </c>
      <c r="M52" s="1770">
        <v>3257090</v>
      </c>
      <c r="N52" s="1770">
        <v>568841</v>
      </c>
      <c r="O52" s="1770">
        <v>389</v>
      </c>
      <c r="P52" s="1770">
        <v>24</v>
      </c>
      <c r="Q52" s="1770">
        <v>224014</v>
      </c>
      <c r="R52" s="1770">
        <v>38010</v>
      </c>
      <c r="S52" s="1770">
        <v>0</v>
      </c>
      <c r="T52" s="1770">
        <v>1267860</v>
      </c>
      <c r="U52" s="1770">
        <v>5414358</v>
      </c>
      <c r="V52" s="1770">
        <v>62596</v>
      </c>
      <c r="W52" s="242"/>
      <c r="X52" s="244"/>
      <c r="Y52" s="216"/>
      <c r="Z52" s="216"/>
      <c r="AA52" s="216"/>
      <c r="AB52" s="216"/>
      <c r="AC52" s="216"/>
    </row>
    <row r="53" spans="1:29" s="204" customFormat="1" ht="16.5" customHeight="1">
      <c r="A53" s="210">
        <v>86</v>
      </c>
      <c r="B53" s="226" t="s">
        <v>153</v>
      </c>
      <c r="C53" s="1770">
        <v>1462209</v>
      </c>
      <c r="D53" s="1770">
        <v>1591975</v>
      </c>
      <c r="E53" s="1770">
        <v>175233</v>
      </c>
      <c r="F53" s="1770">
        <v>1527547</v>
      </c>
      <c r="G53" s="1770">
        <v>382644</v>
      </c>
      <c r="H53" s="1770">
        <v>471861</v>
      </c>
      <c r="I53" s="1770">
        <v>55000</v>
      </c>
      <c r="J53" s="1770">
        <v>1964274</v>
      </c>
      <c r="K53" s="1771">
        <v>7630742</v>
      </c>
      <c r="L53" s="1771">
        <v>17304</v>
      </c>
      <c r="M53" s="1770">
        <v>4548312</v>
      </c>
      <c r="N53" s="1770">
        <v>775086</v>
      </c>
      <c r="O53" s="1770">
        <v>509</v>
      </c>
      <c r="P53" s="1770">
        <v>35</v>
      </c>
      <c r="Q53" s="1770">
        <v>324076</v>
      </c>
      <c r="R53" s="1770">
        <v>41748</v>
      </c>
      <c r="S53" s="1770">
        <v>0</v>
      </c>
      <c r="T53" s="1770">
        <v>1919827</v>
      </c>
      <c r="U53" s="1770">
        <v>7626899</v>
      </c>
      <c r="V53" s="1770">
        <v>3843</v>
      </c>
      <c r="W53" s="242"/>
      <c r="X53" s="244"/>
      <c r="Y53" s="216"/>
      <c r="Z53" s="216"/>
      <c r="AA53" s="216"/>
      <c r="AB53" s="216"/>
      <c r="AC53" s="216"/>
    </row>
    <row r="54" spans="1:29" s="204" customFormat="1" ht="16.5" customHeight="1">
      <c r="A54" s="210">
        <v>93</v>
      </c>
      <c r="B54" s="226" t="s">
        <v>314</v>
      </c>
      <c r="C54" s="1770">
        <v>1616716</v>
      </c>
      <c r="D54" s="1770">
        <v>1662632</v>
      </c>
      <c r="E54" s="1770">
        <v>179275</v>
      </c>
      <c r="F54" s="1770">
        <v>1469755</v>
      </c>
      <c r="G54" s="1770">
        <v>422454</v>
      </c>
      <c r="H54" s="1770">
        <v>375915</v>
      </c>
      <c r="I54" s="1770">
        <v>95756</v>
      </c>
      <c r="J54" s="1770">
        <v>2127527</v>
      </c>
      <c r="K54" s="1771">
        <v>7950030</v>
      </c>
      <c r="L54" s="1771">
        <v>14325</v>
      </c>
      <c r="M54" s="1770">
        <v>4687891</v>
      </c>
      <c r="N54" s="1770">
        <v>838268</v>
      </c>
      <c r="O54" s="1770">
        <v>567</v>
      </c>
      <c r="P54" s="1770">
        <v>35</v>
      </c>
      <c r="Q54" s="1770">
        <v>370792</v>
      </c>
      <c r="R54" s="1770">
        <v>29875</v>
      </c>
      <c r="S54" s="1770">
        <v>0</v>
      </c>
      <c r="T54" s="1770">
        <v>1951541</v>
      </c>
      <c r="U54" s="1770">
        <v>7893294</v>
      </c>
      <c r="V54" s="1770">
        <v>56736</v>
      </c>
      <c r="W54" s="242"/>
      <c r="X54" s="244"/>
      <c r="Y54" s="216"/>
      <c r="Z54" s="216"/>
      <c r="AA54" s="216"/>
      <c r="AB54" s="216"/>
      <c r="AC54" s="216"/>
    </row>
    <row r="55" spans="1:29" s="204" customFormat="1" ht="16.5" customHeight="1">
      <c r="A55" s="231">
        <v>95</v>
      </c>
      <c r="B55" s="232" t="s">
        <v>315</v>
      </c>
      <c r="C55" s="1773">
        <v>1893404</v>
      </c>
      <c r="D55" s="1773">
        <v>2234823</v>
      </c>
      <c r="E55" s="1774">
        <v>465317</v>
      </c>
      <c r="F55" s="1774">
        <v>2340117</v>
      </c>
      <c r="G55" s="1774">
        <v>622749</v>
      </c>
      <c r="H55" s="1774">
        <v>697338</v>
      </c>
      <c r="I55" s="1774">
        <v>216338</v>
      </c>
      <c r="J55" s="1774">
        <v>2774112</v>
      </c>
      <c r="K55" s="1773">
        <v>11244198</v>
      </c>
      <c r="L55" s="1773">
        <v>132528</v>
      </c>
      <c r="M55" s="1774">
        <v>6319540</v>
      </c>
      <c r="N55" s="1774">
        <v>1225347</v>
      </c>
      <c r="O55" s="1773">
        <v>822</v>
      </c>
      <c r="P55" s="1774">
        <v>51</v>
      </c>
      <c r="Q55" s="1774">
        <v>461337</v>
      </c>
      <c r="R55" s="1773">
        <v>117365</v>
      </c>
      <c r="S55" s="1774">
        <v>0</v>
      </c>
      <c r="T55" s="1773">
        <v>2685472</v>
      </c>
      <c r="U55" s="1774">
        <v>10942461</v>
      </c>
      <c r="V55" s="1774">
        <v>301736</v>
      </c>
      <c r="W55" s="242"/>
      <c r="X55" s="244"/>
      <c r="Y55" s="216"/>
      <c r="Z55" s="216"/>
      <c r="AA55" s="216"/>
      <c r="AB55" s="216"/>
      <c r="AC55" s="216"/>
    </row>
    <row r="56" spans="1:29" s="204" customFormat="1" ht="16.5" customHeight="1">
      <c r="A56" s="210">
        <v>301</v>
      </c>
      <c r="B56" s="226" t="s">
        <v>70</v>
      </c>
      <c r="C56" s="1770">
        <v>168969</v>
      </c>
      <c r="D56" s="1770">
        <v>187440</v>
      </c>
      <c r="E56" s="1770">
        <v>0</v>
      </c>
      <c r="F56" s="1770">
        <v>75262</v>
      </c>
      <c r="G56" s="1770">
        <v>1464</v>
      </c>
      <c r="H56" s="1770">
        <v>0</v>
      </c>
      <c r="I56" s="1770">
        <v>128352</v>
      </c>
      <c r="J56" s="1770">
        <v>23960</v>
      </c>
      <c r="K56" s="1771">
        <v>585446</v>
      </c>
      <c r="L56" s="1771">
        <v>55100</v>
      </c>
      <c r="M56" s="1770">
        <v>300757</v>
      </c>
      <c r="N56" s="1770">
        <v>61652</v>
      </c>
      <c r="O56" s="1770">
        <v>31</v>
      </c>
      <c r="P56" s="1770">
        <v>3</v>
      </c>
      <c r="Q56" s="1770">
        <v>25868</v>
      </c>
      <c r="R56" s="1770">
        <v>10335</v>
      </c>
      <c r="S56" s="1770">
        <v>0</v>
      </c>
      <c r="T56" s="1770">
        <v>19830</v>
      </c>
      <c r="U56" s="1770">
        <v>473576</v>
      </c>
      <c r="V56" s="1770">
        <v>111871</v>
      </c>
      <c r="W56" s="242"/>
      <c r="X56" s="244"/>
      <c r="Y56" s="216"/>
      <c r="Z56" s="216"/>
      <c r="AA56" s="216"/>
      <c r="AB56" s="216"/>
      <c r="AC56" s="216"/>
    </row>
    <row r="57" spans="1:29" s="204" customFormat="1" ht="16.5" customHeight="1" hidden="1">
      <c r="A57" s="210">
        <v>302</v>
      </c>
      <c r="B57" s="226" t="s">
        <v>316</v>
      </c>
      <c r="C57" s="1770">
        <v>0</v>
      </c>
      <c r="D57" s="1770">
        <v>0</v>
      </c>
      <c r="E57" s="1770">
        <v>0</v>
      </c>
      <c r="F57" s="1770">
        <v>0</v>
      </c>
      <c r="G57" s="1770">
        <v>0</v>
      </c>
      <c r="H57" s="1770">
        <v>0</v>
      </c>
      <c r="I57" s="1770">
        <v>0</v>
      </c>
      <c r="J57" s="1770">
        <v>0</v>
      </c>
      <c r="K57" s="1771">
        <v>0</v>
      </c>
      <c r="L57" s="1771">
        <v>0</v>
      </c>
      <c r="M57" s="1770">
        <v>0</v>
      </c>
      <c r="N57" s="1770">
        <v>0</v>
      </c>
      <c r="O57" s="1770">
        <v>0</v>
      </c>
      <c r="P57" s="1770">
        <v>0</v>
      </c>
      <c r="Q57" s="1770">
        <v>0</v>
      </c>
      <c r="R57" s="1770">
        <v>0</v>
      </c>
      <c r="S57" s="1770">
        <v>0</v>
      </c>
      <c r="T57" s="1770">
        <v>0</v>
      </c>
      <c r="U57" s="1770">
        <v>0</v>
      </c>
      <c r="V57" s="1770">
        <v>0</v>
      </c>
      <c r="W57" s="242"/>
      <c r="X57" s="244"/>
      <c r="Y57" s="216"/>
      <c r="Z57" s="216"/>
      <c r="AA57" s="216"/>
      <c r="AB57" s="216"/>
      <c r="AC57" s="216"/>
    </row>
    <row r="58" spans="1:29" s="204" customFormat="1" ht="16.5" customHeight="1">
      <c r="A58" s="210">
        <v>303</v>
      </c>
      <c r="B58" s="226" t="s">
        <v>74</v>
      </c>
      <c r="C58" s="1770">
        <v>24565</v>
      </c>
      <c r="D58" s="1770">
        <v>36219</v>
      </c>
      <c r="E58" s="1770">
        <v>0</v>
      </c>
      <c r="F58" s="1770">
        <v>0</v>
      </c>
      <c r="G58" s="1770">
        <v>300</v>
      </c>
      <c r="H58" s="1770">
        <v>0</v>
      </c>
      <c r="I58" s="1770">
        <v>22701</v>
      </c>
      <c r="J58" s="1770">
        <v>86898</v>
      </c>
      <c r="K58" s="1771">
        <v>170684</v>
      </c>
      <c r="L58" s="1771">
        <v>46604</v>
      </c>
      <c r="M58" s="1770">
        <v>52831</v>
      </c>
      <c r="N58" s="1770">
        <v>14525</v>
      </c>
      <c r="O58" s="1770">
        <v>1514</v>
      </c>
      <c r="P58" s="1770">
        <v>1</v>
      </c>
      <c r="Q58" s="1770">
        <v>7696</v>
      </c>
      <c r="R58" s="1770">
        <v>2251</v>
      </c>
      <c r="S58" s="1770">
        <v>0</v>
      </c>
      <c r="T58" s="1770">
        <v>12367</v>
      </c>
      <c r="U58" s="1770">
        <v>137789</v>
      </c>
      <c r="V58" s="1770">
        <v>32895</v>
      </c>
      <c r="W58" s="242"/>
      <c r="X58" s="244"/>
      <c r="Y58" s="216"/>
      <c r="Z58" s="216"/>
      <c r="AA58" s="216"/>
      <c r="AB58" s="216"/>
      <c r="AC58" s="216"/>
    </row>
    <row r="59" spans="1:29" s="204" customFormat="1" ht="16.5" customHeight="1">
      <c r="A59" s="210">
        <v>305</v>
      </c>
      <c r="B59" s="226" t="s">
        <v>75</v>
      </c>
      <c r="C59" s="1770">
        <v>250579</v>
      </c>
      <c r="D59" s="1770">
        <v>367664</v>
      </c>
      <c r="E59" s="1770">
        <v>0</v>
      </c>
      <c r="F59" s="1770">
        <v>84543</v>
      </c>
      <c r="G59" s="1770">
        <v>1955</v>
      </c>
      <c r="H59" s="1770">
        <v>0</v>
      </c>
      <c r="I59" s="1770">
        <v>557601</v>
      </c>
      <c r="J59" s="1770">
        <v>11981</v>
      </c>
      <c r="K59" s="1771">
        <v>1274322</v>
      </c>
      <c r="L59" s="1771">
        <v>55736</v>
      </c>
      <c r="M59" s="1770">
        <v>458125</v>
      </c>
      <c r="N59" s="1770">
        <v>111168</v>
      </c>
      <c r="O59" s="1770">
        <v>73</v>
      </c>
      <c r="P59" s="1770">
        <v>4</v>
      </c>
      <c r="Q59" s="1770">
        <v>49643</v>
      </c>
      <c r="R59" s="1770">
        <v>25799</v>
      </c>
      <c r="S59" s="1770">
        <v>0</v>
      </c>
      <c r="T59" s="1770">
        <v>31271</v>
      </c>
      <c r="U59" s="1770">
        <v>731818</v>
      </c>
      <c r="V59" s="1770">
        <v>542504</v>
      </c>
      <c r="W59" s="242"/>
      <c r="X59" s="244"/>
      <c r="Y59" s="216"/>
      <c r="Z59" s="216"/>
      <c r="AA59" s="216"/>
      <c r="AB59" s="216"/>
      <c r="AC59" s="216"/>
    </row>
    <row r="60" spans="1:29" s="204" customFormat="1" ht="16.5" customHeight="1">
      <c r="A60" s="210">
        <v>306</v>
      </c>
      <c r="B60" s="226" t="s">
        <v>81</v>
      </c>
      <c r="C60" s="1770">
        <v>2690241</v>
      </c>
      <c r="D60" s="1770">
        <v>1022012</v>
      </c>
      <c r="E60" s="1770">
        <v>0</v>
      </c>
      <c r="F60" s="1770">
        <v>0</v>
      </c>
      <c r="G60" s="1770">
        <v>1455</v>
      </c>
      <c r="H60" s="1770">
        <v>0</v>
      </c>
      <c r="I60" s="1770">
        <v>367151</v>
      </c>
      <c r="J60" s="1770">
        <v>88058</v>
      </c>
      <c r="K60" s="1771">
        <v>4168917</v>
      </c>
      <c r="L60" s="1771">
        <v>92649</v>
      </c>
      <c r="M60" s="1770">
        <v>1818992</v>
      </c>
      <c r="N60" s="1770">
        <v>710671</v>
      </c>
      <c r="O60" s="1770">
        <v>428678</v>
      </c>
      <c r="P60" s="1770">
        <v>20</v>
      </c>
      <c r="Q60" s="1770">
        <v>304209</v>
      </c>
      <c r="R60" s="1770">
        <v>85443</v>
      </c>
      <c r="S60" s="1770">
        <v>0</v>
      </c>
      <c r="T60" s="1770">
        <v>204465</v>
      </c>
      <c r="U60" s="1770">
        <v>3645126</v>
      </c>
      <c r="V60" s="1770">
        <v>523790</v>
      </c>
      <c r="W60" s="242"/>
      <c r="X60" s="244"/>
      <c r="Y60" s="216"/>
      <c r="Z60" s="216"/>
      <c r="AA60" s="216"/>
      <c r="AB60" s="216"/>
      <c r="AC60" s="216"/>
    </row>
    <row r="61" spans="1:29" s="204" customFormat="1" ht="16.5" customHeight="1">
      <c r="A61" s="210">
        <v>307</v>
      </c>
      <c r="B61" s="226" t="s">
        <v>82</v>
      </c>
      <c r="C61" s="1770">
        <v>4070994</v>
      </c>
      <c r="D61" s="1770">
        <v>1209723</v>
      </c>
      <c r="E61" s="1770">
        <v>0</v>
      </c>
      <c r="F61" s="1770">
        <v>0</v>
      </c>
      <c r="G61" s="1770">
        <v>2431</v>
      </c>
      <c r="H61" s="1770">
        <v>0</v>
      </c>
      <c r="I61" s="1770">
        <v>807500</v>
      </c>
      <c r="J61" s="1770">
        <v>143077</v>
      </c>
      <c r="K61" s="1771">
        <v>6233725</v>
      </c>
      <c r="L61" s="1771">
        <v>171103</v>
      </c>
      <c r="M61" s="1770">
        <v>2663735</v>
      </c>
      <c r="N61" s="1770">
        <v>1025319</v>
      </c>
      <c r="O61" s="1770">
        <v>390367</v>
      </c>
      <c r="P61" s="1770">
        <v>29</v>
      </c>
      <c r="Q61" s="1770">
        <v>573461</v>
      </c>
      <c r="R61" s="1770">
        <v>236578</v>
      </c>
      <c r="S61" s="1770">
        <v>0</v>
      </c>
      <c r="T61" s="1770">
        <v>210990</v>
      </c>
      <c r="U61" s="1770">
        <v>5271581</v>
      </c>
      <c r="V61" s="1770">
        <v>962143</v>
      </c>
      <c r="W61" s="242"/>
      <c r="X61" s="244"/>
      <c r="Y61" s="216"/>
      <c r="Z61" s="216"/>
      <c r="AA61" s="216"/>
      <c r="AB61" s="216"/>
      <c r="AC61" s="216"/>
    </row>
    <row r="62" spans="1:29" s="204" customFormat="1" ht="16.5" customHeight="1">
      <c r="A62" s="210">
        <v>308</v>
      </c>
      <c r="B62" s="226" t="s">
        <v>87</v>
      </c>
      <c r="C62" s="1770">
        <v>829983</v>
      </c>
      <c r="D62" s="1770">
        <v>241868</v>
      </c>
      <c r="E62" s="1770">
        <v>0</v>
      </c>
      <c r="F62" s="1770">
        <v>0</v>
      </c>
      <c r="G62" s="1770">
        <v>1462</v>
      </c>
      <c r="H62" s="1770">
        <v>0</v>
      </c>
      <c r="I62" s="1770">
        <v>121261</v>
      </c>
      <c r="J62" s="1770">
        <v>65833</v>
      </c>
      <c r="K62" s="1771">
        <v>1260407</v>
      </c>
      <c r="L62" s="1771">
        <v>51690</v>
      </c>
      <c r="M62" s="1770">
        <v>548954</v>
      </c>
      <c r="N62" s="1770">
        <v>181351</v>
      </c>
      <c r="O62" s="1770">
        <v>52148</v>
      </c>
      <c r="P62" s="1770">
        <v>5</v>
      </c>
      <c r="Q62" s="1770">
        <v>98835</v>
      </c>
      <c r="R62" s="1770">
        <v>23314</v>
      </c>
      <c r="S62" s="1770">
        <v>0</v>
      </c>
      <c r="T62" s="1770">
        <v>39315</v>
      </c>
      <c r="U62" s="1770">
        <v>995611</v>
      </c>
      <c r="V62" s="1770">
        <v>264795</v>
      </c>
      <c r="W62" s="242"/>
      <c r="X62" s="244"/>
      <c r="Y62" s="216"/>
      <c r="Z62" s="216"/>
      <c r="AA62" s="216"/>
      <c r="AB62" s="216"/>
      <c r="AC62" s="216"/>
    </row>
    <row r="63" spans="1:29" s="204" customFormat="1" ht="16.5" customHeight="1">
      <c r="A63" s="233">
        <v>309</v>
      </c>
      <c r="B63" s="207" t="s">
        <v>88</v>
      </c>
      <c r="C63" s="1770">
        <v>9982522</v>
      </c>
      <c r="D63" s="1770">
        <v>12223308</v>
      </c>
      <c r="E63" s="1770">
        <v>0</v>
      </c>
      <c r="F63" s="1770">
        <v>0</v>
      </c>
      <c r="G63" s="1770">
        <v>20933</v>
      </c>
      <c r="H63" s="1770">
        <v>0</v>
      </c>
      <c r="I63" s="1770">
        <v>2878309</v>
      </c>
      <c r="J63" s="1770">
        <v>492265</v>
      </c>
      <c r="K63" s="1771">
        <v>25597338</v>
      </c>
      <c r="L63" s="1771">
        <v>348577</v>
      </c>
      <c r="M63" s="1770">
        <v>14229191</v>
      </c>
      <c r="N63" s="1770">
        <v>4174170</v>
      </c>
      <c r="O63" s="1770">
        <v>880693</v>
      </c>
      <c r="P63" s="1770">
        <v>162</v>
      </c>
      <c r="Q63" s="1770">
        <v>2074597</v>
      </c>
      <c r="R63" s="1770">
        <v>359452</v>
      </c>
      <c r="S63" s="1770">
        <v>0</v>
      </c>
      <c r="T63" s="1770">
        <v>812209</v>
      </c>
      <c r="U63" s="1770">
        <v>22879050</v>
      </c>
      <c r="V63" s="1779">
        <v>2718288</v>
      </c>
      <c r="W63" s="242"/>
      <c r="X63" s="244"/>
      <c r="Y63" s="216"/>
      <c r="Z63" s="216"/>
      <c r="AA63" s="216"/>
      <c r="AB63" s="216"/>
      <c r="AC63" s="216"/>
    </row>
    <row r="64" spans="1:29" s="204" customFormat="1" ht="12">
      <c r="A64" s="9"/>
      <c r="B64" s="234"/>
      <c r="C64" s="234" t="s">
        <v>317</v>
      </c>
      <c r="D64" s="235"/>
      <c r="E64" s="235"/>
      <c r="F64" s="235"/>
      <c r="G64" s="235"/>
      <c r="H64" s="235"/>
      <c r="I64" s="235"/>
      <c r="J64" s="235"/>
      <c r="K64" s="235"/>
      <c r="L64" s="235"/>
      <c r="M64" s="235"/>
      <c r="N64" s="235"/>
      <c r="O64" s="235"/>
      <c r="P64" s="235"/>
      <c r="Q64" s="235"/>
      <c r="R64" s="235"/>
      <c r="S64" s="235"/>
      <c r="T64" s="235"/>
      <c r="U64" s="235"/>
      <c r="V64" s="235"/>
      <c r="W64" s="1775"/>
      <c r="X64" s="244"/>
      <c r="Y64" s="216"/>
      <c r="Z64" s="216"/>
      <c r="AA64" s="216"/>
      <c r="AB64" s="216"/>
      <c r="AC64" s="216"/>
    </row>
    <row r="65" spans="1:29" s="204" customFormat="1" ht="12">
      <c r="A65" s="9"/>
      <c r="B65" s="237"/>
      <c r="C65" s="237" t="s">
        <v>318</v>
      </c>
      <c r="D65" s="238"/>
      <c r="E65" s="238"/>
      <c r="F65" s="238"/>
      <c r="G65" s="238"/>
      <c r="H65" s="238"/>
      <c r="I65" s="238"/>
      <c r="J65" s="238"/>
      <c r="K65" s="239"/>
      <c r="L65" s="238"/>
      <c r="M65" s="238"/>
      <c r="N65" s="238"/>
      <c r="O65" s="238"/>
      <c r="P65" s="238"/>
      <c r="Q65" s="238"/>
      <c r="R65" s="238"/>
      <c r="S65" s="238"/>
      <c r="T65" s="238"/>
      <c r="U65" s="238"/>
      <c r="V65" s="238"/>
      <c r="W65" s="203"/>
      <c r="X65" s="216"/>
      <c r="Y65" s="216"/>
      <c r="Z65" s="216"/>
      <c r="AA65" s="216"/>
      <c r="AB65" s="216"/>
      <c r="AC65" s="216"/>
    </row>
    <row r="66" spans="1:29" s="204" customFormat="1" ht="12">
      <c r="A66" s="237"/>
      <c r="B66" s="237"/>
      <c r="C66" s="237"/>
      <c r="D66" s="238"/>
      <c r="E66" s="238"/>
      <c r="F66" s="238"/>
      <c r="G66" s="238"/>
      <c r="H66" s="238"/>
      <c r="I66" s="238"/>
      <c r="J66" s="238"/>
      <c r="K66" s="239"/>
      <c r="L66" s="238"/>
      <c r="M66" s="238"/>
      <c r="N66" s="238"/>
      <c r="O66" s="238"/>
      <c r="P66" s="238"/>
      <c r="Q66" s="238"/>
      <c r="R66" s="238"/>
      <c r="S66" s="238"/>
      <c r="T66" s="238"/>
      <c r="U66" s="238"/>
      <c r="V66" s="238"/>
      <c r="W66" s="203"/>
      <c r="X66" s="216"/>
      <c r="Y66" s="216"/>
      <c r="Z66" s="216"/>
      <c r="AA66" s="216"/>
      <c r="AB66" s="216"/>
      <c r="AC66" s="216"/>
    </row>
    <row r="67" spans="1:29" s="204" customFormat="1" ht="11.25">
      <c r="A67" s="1775"/>
      <c r="B67" s="1775"/>
      <c r="C67" s="244"/>
      <c r="D67" s="244"/>
      <c r="E67" s="244"/>
      <c r="F67" s="244"/>
      <c r="G67" s="244"/>
      <c r="H67" s="244"/>
      <c r="I67" s="244"/>
      <c r="J67" s="244"/>
      <c r="K67" s="244"/>
      <c r="L67" s="244"/>
      <c r="M67" s="244"/>
      <c r="N67" s="244"/>
      <c r="O67" s="244"/>
      <c r="P67" s="244"/>
      <c r="Q67" s="244"/>
      <c r="R67" s="244"/>
      <c r="S67" s="244"/>
      <c r="T67" s="244"/>
      <c r="U67" s="244"/>
      <c r="V67" s="244"/>
      <c r="W67" s="1775"/>
      <c r="X67" s="244"/>
      <c r="Y67" s="244"/>
      <c r="Z67" s="244"/>
      <c r="AA67" s="244"/>
      <c r="AB67" s="216"/>
      <c r="AC67" s="216"/>
    </row>
    <row r="68" spans="1:29" s="204" customFormat="1" ht="11.25">
      <c r="A68" s="1775"/>
      <c r="B68" s="1775"/>
      <c r="C68" s="244"/>
      <c r="D68" s="244"/>
      <c r="E68" s="244"/>
      <c r="F68" s="1776"/>
      <c r="G68" s="244"/>
      <c r="H68" s="244"/>
      <c r="I68" s="244"/>
      <c r="J68" s="244"/>
      <c r="K68" s="244"/>
      <c r="L68" s="244"/>
      <c r="M68" s="244"/>
      <c r="N68" s="244"/>
      <c r="O68" s="244"/>
      <c r="P68" s="244"/>
      <c r="Q68" s="1777"/>
      <c r="R68" s="244"/>
      <c r="S68" s="244"/>
      <c r="T68" s="244"/>
      <c r="U68" s="244"/>
      <c r="V68" s="244"/>
      <c r="W68" s="1775"/>
      <c r="X68" s="244"/>
      <c r="Y68" s="244"/>
      <c r="Z68" s="244"/>
      <c r="AA68" s="244"/>
      <c r="AB68" s="216"/>
      <c r="AC68" s="216"/>
    </row>
    <row r="69" spans="1:29" s="204" customFormat="1" ht="11.25">
      <c r="A69" s="1775"/>
      <c r="B69" s="1777"/>
      <c r="C69" s="244"/>
      <c r="D69" s="244"/>
      <c r="E69" s="244"/>
      <c r="F69" s="1776"/>
      <c r="G69" s="244"/>
      <c r="H69" s="244"/>
      <c r="I69" s="244"/>
      <c r="J69" s="244"/>
      <c r="K69" s="244"/>
      <c r="L69" s="244"/>
      <c r="M69" s="244"/>
      <c r="N69" s="244"/>
      <c r="O69" s="244"/>
      <c r="P69" s="244"/>
      <c r="Q69" s="1777"/>
      <c r="R69" s="244"/>
      <c r="S69" s="244"/>
      <c r="T69" s="244"/>
      <c r="U69" s="244"/>
      <c r="V69" s="244"/>
      <c r="W69" s="1777"/>
      <c r="X69" s="244"/>
      <c r="Y69" s="244"/>
      <c r="Z69" s="244"/>
      <c r="AA69" s="244"/>
      <c r="AB69" s="216"/>
      <c r="AC69" s="216"/>
    </row>
    <row r="70" spans="1:29" s="204" customFormat="1" ht="11.25">
      <c r="A70" s="1775"/>
      <c r="B70" s="1777"/>
      <c r="C70" s="1778"/>
      <c r="D70" s="1778"/>
      <c r="E70" s="1778"/>
      <c r="F70" s="1778"/>
      <c r="G70" s="1778"/>
      <c r="H70" s="1778"/>
      <c r="I70" s="1778"/>
      <c r="J70" s="1778"/>
      <c r="K70" s="1778"/>
      <c r="L70" s="1778"/>
      <c r="M70" s="1778"/>
      <c r="N70" s="1778"/>
      <c r="O70" s="1778"/>
      <c r="P70" s="1778"/>
      <c r="Q70" s="1778"/>
      <c r="R70" s="1778"/>
      <c r="S70" s="1778"/>
      <c r="T70" s="1778"/>
      <c r="U70" s="1778"/>
      <c r="V70" s="1778"/>
      <c r="W70" s="1777"/>
      <c r="X70" s="244"/>
      <c r="Y70" s="244"/>
      <c r="Z70" s="244"/>
      <c r="AA70" s="244"/>
      <c r="AB70" s="216"/>
      <c r="AC70" s="216"/>
    </row>
    <row r="71" spans="1:29" s="204" customFormat="1" ht="11.25">
      <c r="A71" s="1775"/>
      <c r="B71" s="1777"/>
      <c r="C71" s="1778"/>
      <c r="D71" s="1778"/>
      <c r="E71" s="1778"/>
      <c r="F71" s="1778"/>
      <c r="G71" s="1778"/>
      <c r="H71" s="1778"/>
      <c r="I71" s="1778"/>
      <c r="J71" s="1778"/>
      <c r="K71" s="1778"/>
      <c r="L71" s="1778"/>
      <c r="M71" s="1778"/>
      <c r="N71" s="1778"/>
      <c r="O71" s="1778"/>
      <c r="P71" s="1778"/>
      <c r="Q71" s="1778"/>
      <c r="R71" s="1778"/>
      <c r="S71" s="1778"/>
      <c r="T71" s="1778"/>
      <c r="U71" s="1778"/>
      <c r="V71" s="1778"/>
      <c r="W71" s="1777"/>
      <c r="X71" s="244"/>
      <c r="Y71" s="244"/>
      <c r="Z71" s="244"/>
      <c r="AA71" s="244"/>
      <c r="AB71" s="216"/>
      <c r="AC71" s="216"/>
    </row>
    <row r="72" spans="1:29" s="204" customFormat="1" ht="11.25">
      <c r="A72" s="1775"/>
      <c r="B72" s="1777"/>
      <c r="C72" s="1778"/>
      <c r="D72" s="1778"/>
      <c r="E72" s="1778"/>
      <c r="F72" s="1778"/>
      <c r="G72" s="1778"/>
      <c r="H72" s="1778"/>
      <c r="I72" s="1778"/>
      <c r="J72" s="1778"/>
      <c r="K72" s="1778"/>
      <c r="L72" s="1778"/>
      <c r="M72" s="1778"/>
      <c r="N72" s="1778"/>
      <c r="O72" s="1778"/>
      <c r="P72" s="1778"/>
      <c r="Q72" s="1778"/>
      <c r="R72" s="1778"/>
      <c r="S72" s="1778"/>
      <c r="T72" s="1778"/>
      <c r="U72" s="1778"/>
      <c r="V72" s="1778"/>
      <c r="W72" s="1777"/>
      <c r="X72" s="244"/>
      <c r="Y72" s="244"/>
      <c r="Z72" s="244"/>
      <c r="AA72" s="244"/>
      <c r="AB72" s="216"/>
      <c r="AC72" s="216"/>
    </row>
    <row r="73" spans="1:29" s="204" customFormat="1" ht="11.25">
      <c r="A73" s="1775"/>
      <c r="B73" s="1777"/>
      <c r="C73" s="1778"/>
      <c r="D73" s="1778"/>
      <c r="E73" s="1778"/>
      <c r="F73" s="1778"/>
      <c r="G73" s="1778"/>
      <c r="H73" s="1778"/>
      <c r="I73" s="1778"/>
      <c r="J73" s="1778"/>
      <c r="K73" s="1778"/>
      <c r="L73" s="1778"/>
      <c r="M73" s="1778"/>
      <c r="N73" s="1778"/>
      <c r="O73" s="1778"/>
      <c r="P73" s="1778"/>
      <c r="Q73" s="1778"/>
      <c r="R73" s="1778"/>
      <c r="S73" s="1778"/>
      <c r="T73" s="1778"/>
      <c r="U73" s="1778"/>
      <c r="V73" s="1778"/>
      <c r="W73" s="1777"/>
      <c r="X73" s="244"/>
      <c r="Y73" s="244"/>
      <c r="Z73" s="244"/>
      <c r="AA73" s="244"/>
      <c r="AB73" s="216"/>
      <c r="AC73" s="216"/>
    </row>
    <row r="74" spans="1:29" s="204" customFormat="1" ht="11.25">
      <c r="A74" s="1775"/>
      <c r="B74" s="1777"/>
      <c r="C74" s="1778"/>
      <c r="D74" s="1778"/>
      <c r="E74" s="1778"/>
      <c r="F74" s="1778"/>
      <c r="G74" s="1778"/>
      <c r="H74" s="1778"/>
      <c r="I74" s="1778"/>
      <c r="J74" s="1778"/>
      <c r="K74" s="1778"/>
      <c r="L74" s="1778"/>
      <c r="M74" s="1778"/>
      <c r="N74" s="1778"/>
      <c r="O74" s="1778"/>
      <c r="P74" s="1778"/>
      <c r="Q74" s="1778"/>
      <c r="R74" s="1778"/>
      <c r="S74" s="1778"/>
      <c r="T74" s="1778"/>
      <c r="U74" s="1778"/>
      <c r="V74" s="1778"/>
      <c r="W74" s="1777"/>
      <c r="X74" s="244"/>
      <c r="Y74" s="244"/>
      <c r="Z74" s="244"/>
      <c r="AA74" s="244"/>
      <c r="AB74" s="216"/>
      <c r="AC74" s="216"/>
    </row>
    <row r="75" spans="1:29" s="204" customFormat="1" ht="11.25">
      <c r="A75" s="1775"/>
      <c r="B75" s="1777"/>
      <c r="C75" s="1778"/>
      <c r="D75" s="1778"/>
      <c r="E75" s="1778"/>
      <c r="F75" s="1778"/>
      <c r="G75" s="1778"/>
      <c r="H75" s="1778"/>
      <c r="I75" s="1778"/>
      <c r="J75" s="1778"/>
      <c r="K75" s="1778"/>
      <c r="L75" s="1778"/>
      <c r="M75" s="1778"/>
      <c r="N75" s="1778"/>
      <c r="O75" s="1778"/>
      <c r="P75" s="1778"/>
      <c r="Q75" s="1778"/>
      <c r="R75" s="1778"/>
      <c r="S75" s="1778"/>
      <c r="T75" s="1778"/>
      <c r="U75" s="1778"/>
      <c r="V75" s="1778"/>
      <c r="W75" s="1777"/>
      <c r="X75" s="244"/>
      <c r="Y75" s="244"/>
      <c r="Z75" s="244"/>
      <c r="AA75" s="244"/>
      <c r="AB75" s="216"/>
      <c r="AC75" s="216"/>
    </row>
    <row r="76" spans="1:29" s="204" customFormat="1" ht="11.25">
      <c r="A76" s="1775"/>
      <c r="B76" s="1777"/>
      <c r="C76" s="1778"/>
      <c r="D76" s="1778"/>
      <c r="E76" s="1778"/>
      <c r="F76" s="1778"/>
      <c r="G76" s="1778"/>
      <c r="H76" s="1778"/>
      <c r="I76" s="1778"/>
      <c r="J76" s="1778"/>
      <c r="K76" s="1778"/>
      <c r="L76" s="1778"/>
      <c r="M76" s="1778"/>
      <c r="N76" s="1778"/>
      <c r="O76" s="1778"/>
      <c r="P76" s="1778"/>
      <c r="Q76" s="1778"/>
      <c r="R76" s="1778"/>
      <c r="S76" s="1778"/>
      <c r="T76" s="1778"/>
      <c r="U76" s="1778"/>
      <c r="V76" s="1778"/>
      <c r="W76" s="1777"/>
      <c r="X76" s="244"/>
      <c r="Y76" s="244"/>
      <c r="Z76" s="244"/>
      <c r="AA76" s="244"/>
      <c r="AB76" s="216"/>
      <c r="AC76" s="216"/>
    </row>
    <row r="77" spans="1:27" ht="12">
      <c r="A77" s="328"/>
      <c r="B77" s="1777"/>
      <c r="C77" s="1778"/>
      <c r="D77" s="1778"/>
      <c r="E77" s="1778"/>
      <c r="F77" s="1778"/>
      <c r="G77" s="1778"/>
      <c r="H77" s="1778"/>
      <c r="I77" s="1778"/>
      <c r="J77" s="1778"/>
      <c r="K77" s="1778"/>
      <c r="L77" s="1778"/>
      <c r="M77" s="1778"/>
      <c r="N77" s="1778"/>
      <c r="O77" s="1778"/>
      <c r="P77" s="1778"/>
      <c r="Q77" s="1778"/>
      <c r="R77" s="1778"/>
      <c r="S77" s="1778"/>
      <c r="T77" s="1778"/>
      <c r="U77" s="1778"/>
      <c r="V77" s="1778"/>
      <c r="W77" s="1777"/>
      <c r="X77" s="328"/>
      <c r="Y77" s="328"/>
      <c r="Z77" s="328"/>
      <c r="AA77" s="328"/>
    </row>
    <row r="78" spans="1:65" ht="12">
      <c r="A78" s="328"/>
      <c r="B78" s="1777"/>
      <c r="C78" s="1778"/>
      <c r="D78" s="1778"/>
      <c r="E78" s="1778"/>
      <c r="F78" s="1778"/>
      <c r="G78" s="1778"/>
      <c r="H78" s="1778"/>
      <c r="I78" s="1778"/>
      <c r="J78" s="1778"/>
      <c r="K78" s="1778"/>
      <c r="L78" s="1778"/>
      <c r="M78" s="1778"/>
      <c r="N78" s="1778"/>
      <c r="O78" s="1778"/>
      <c r="P78" s="1778"/>
      <c r="Q78" s="1778"/>
      <c r="R78" s="1778"/>
      <c r="S78" s="1778"/>
      <c r="T78" s="1778"/>
      <c r="U78" s="1778"/>
      <c r="V78" s="1778"/>
      <c r="W78" s="1777"/>
      <c r="X78" s="328"/>
      <c r="Y78" s="328"/>
      <c r="Z78" s="328"/>
      <c r="AA78" s="328"/>
      <c r="BM78" s="202">
        <f>SUM($BM$70:$BM$76)-BM12</f>
        <v>0</v>
      </c>
    </row>
    <row r="79" spans="1:27" ht="12">
      <c r="A79" s="328"/>
      <c r="B79" s="328"/>
      <c r="C79" s="328"/>
      <c r="D79" s="328"/>
      <c r="E79" s="328"/>
      <c r="F79" s="328"/>
      <c r="G79" s="328"/>
      <c r="H79" s="328"/>
      <c r="I79" s="328"/>
      <c r="J79" s="328"/>
      <c r="K79" s="328"/>
      <c r="L79" s="328"/>
      <c r="M79" s="328"/>
      <c r="N79" s="328"/>
      <c r="O79" s="328"/>
      <c r="P79" s="328"/>
      <c r="Q79" s="328"/>
      <c r="R79" s="328"/>
      <c r="S79" s="328"/>
      <c r="T79" s="328"/>
      <c r="U79" s="328"/>
      <c r="V79" s="328"/>
      <c r="W79" s="328"/>
      <c r="X79" s="328"/>
      <c r="Y79" s="328"/>
      <c r="Z79" s="328"/>
      <c r="AA79" s="328"/>
    </row>
  </sheetData>
  <sheetProtection/>
  <printOptions horizontalCentered="1"/>
  <pageMargins left="0.15748031496062992" right="0.15748031496062992" top="0.3937007874015748" bottom="0.2755905511811024" header="0.15748031496062992" footer="0.1968503937007874"/>
  <pageSetup blackAndWhite="1" firstPageNumber="72" useFirstPageNumber="1" horizontalDpi="300" verticalDpi="300" orientation="portrait" pageOrder="overThenDown" paperSize="9" scale="73" r:id="rId2"/>
  <headerFooter alignWithMargins="0">
    <oddFooter>&amp;C&amp;A</oddFooter>
  </headerFooter>
  <colBreaks count="1" manualBreakCount="1">
    <brk id="11" max="64" man="1"/>
  </colBreaks>
  <drawing r:id="rId1"/>
</worksheet>
</file>

<file path=xl/worksheets/sheet20.xml><?xml version="1.0" encoding="utf-8"?>
<worksheet xmlns="http://schemas.openxmlformats.org/spreadsheetml/2006/main" xmlns:r="http://schemas.openxmlformats.org/officeDocument/2006/relationships">
  <sheetPr>
    <tabColor theme="0"/>
  </sheetPr>
  <dimension ref="A1:U62"/>
  <sheetViews>
    <sheetView view="pageBreakPreview" zoomScaleSheetLayoutView="100" zoomScalePageLayoutView="0" workbookViewId="0" topLeftCell="C1">
      <selection activeCell="C2" sqref="C2"/>
    </sheetView>
  </sheetViews>
  <sheetFormatPr defaultColWidth="9.00390625" defaultRowHeight="12.75"/>
  <cols>
    <col min="1" max="1" width="4.25390625" style="483" customWidth="1"/>
    <col min="2" max="2" width="11.75390625" style="483" customWidth="1"/>
    <col min="3" max="3" width="12.75390625" style="0" customWidth="1"/>
    <col min="4" max="4" width="7.25390625" style="0" customWidth="1"/>
    <col min="5" max="5" width="10.375" style="0" customWidth="1"/>
    <col min="6" max="6" width="7.25390625" style="0" customWidth="1"/>
    <col min="7" max="7" width="11.375" style="0" customWidth="1"/>
    <col min="8" max="8" width="7.25390625" style="0" customWidth="1"/>
    <col min="9" max="9" width="12.00390625" style="0" customWidth="1"/>
    <col min="10" max="10" width="7.25390625" style="0" customWidth="1"/>
    <col min="11" max="11" width="12.625" style="0" customWidth="1"/>
    <col min="12" max="12" width="10.75390625" style="0" customWidth="1"/>
    <col min="13" max="13" width="7.00390625" style="0" customWidth="1"/>
    <col min="14" max="14" width="9.75390625" style="0" customWidth="1"/>
    <col min="15" max="15" width="10.875" style="0" customWidth="1"/>
    <col min="16" max="16" width="12.625" style="0" customWidth="1"/>
    <col min="17" max="17" width="12.00390625" style="0" customWidth="1"/>
    <col min="18" max="18" width="14.625" style="0" customWidth="1"/>
    <col min="19" max="19" width="10.75390625" style="0" customWidth="1"/>
    <col min="20" max="20" width="11.75390625" style="483" customWidth="1"/>
    <col min="21" max="21" width="4.625" style="0" customWidth="1"/>
  </cols>
  <sheetData>
    <row r="1" spans="1:11" ht="20.25" customHeight="1">
      <c r="A1" s="699" t="s">
        <v>716</v>
      </c>
      <c r="B1" s="451"/>
      <c r="C1" s="200"/>
      <c r="D1" s="200"/>
      <c r="E1" s="700"/>
      <c r="F1" s="200"/>
      <c r="G1" s="200"/>
      <c r="H1" s="200"/>
      <c r="I1" s="200"/>
      <c r="J1" s="200"/>
      <c r="K1" s="200"/>
    </row>
    <row r="2" spans="1:11" ht="15" customHeight="1">
      <c r="A2" s="701" t="s">
        <v>494</v>
      </c>
      <c r="B2" s="451"/>
      <c r="C2" s="200"/>
      <c r="D2" s="200"/>
      <c r="E2" s="700"/>
      <c r="F2" s="200"/>
      <c r="G2" s="200"/>
      <c r="H2" s="200"/>
      <c r="I2" s="200"/>
      <c r="J2" s="200"/>
      <c r="K2" s="200"/>
    </row>
    <row r="3" spans="1:21" ht="12.75" customHeight="1">
      <c r="A3" s="702"/>
      <c r="B3" s="702"/>
      <c r="C3" s="703" t="s">
        <v>686</v>
      </c>
      <c r="D3" s="704"/>
      <c r="E3" s="705"/>
      <c r="F3" s="704"/>
      <c r="G3" s="705"/>
      <c r="H3" s="705"/>
      <c r="I3" s="705"/>
      <c r="J3" s="705"/>
      <c r="K3" s="706"/>
      <c r="L3" s="707" t="s">
        <v>271</v>
      </c>
      <c r="M3" s="707" t="s">
        <v>687</v>
      </c>
      <c r="N3" s="707" t="s">
        <v>688</v>
      </c>
      <c r="O3" s="707" t="s">
        <v>689</v>
      </c>
      <c r="P3" s="707"/>
      <c r="Q3" s="707" t="s">
        <v>271</v>
      </c>
      <c r="R3" s="708" t="s">
        <v>690</v>
      </c>
      <c r="S3" s="709"/>
      <c r="T3" s="710"/>
      <c r="U3" s="331"/>
    </row>
    <row r="4" spans="1:21" ht="12.75" customHeight="1">
      <c r="A4" s="711" t="s">
        <v>7</v>
      </c>
      <c r="B4" s="711" t="s">
        <v>8</v>
      </c>
      <c r="C4" s="712" t="s">
        <v>691</v>
      </c>
      <c r="D4" s="713"/>
      <c r="E4" s="712" t="s">
        <v>692</v>
      </c>
      <c r="F4" s="713"/>
      <c r="G4" s="712" t="s">
        <v>693</v>
      </c>
      <c r="H4" s="714"/>
      <c r="I4" s="712" t="s">
        <v>694</v>
      </c>
      <c r="J4" s="714"/>
      <c r="K4" s="715" t="s">
        <v>339</v>
      </c>
      <c r="L4" s="716"/>
      <c r="M4" s="716" t="s">
        <v>695</v>
      </c>
      <c r="N4" s="716"/>
      <c r="O4" s="716"/>
      <c r="P4" s="716" t="s">
        <v>696</v>
      </c>
      <c r="Q4" s="716"/>
      <c r="R4" s="717"/>
      <c r="S4" s="331"/>
      <c r="T4" s="601" t="s">
        <v>8</v>
      </c>
      <c r="U4" s="327" t="s">
        <v>7</v>
      </c>
    </row>
    <row r="5" spans="1:21" ht="12.75" customHeight="1">
      <c r="A5" s="711"/>
      <c r="B5" s="711"/>
      <c r="C5" s="707" t="s">
        <v>697</v>
      </c>
      <c r="D5" s="718" t="s">
        <v>698</v>
      </c>
      <c r="E5" s="707" t="s">
        <v>697</v>
      </c>
      <c r="F5" s="718" t="s">
        <v>698</v>
      </c>
      <c r="G5" s="707" t="s">
        <v>697</v>
      </c>
      <c r="H5" s="717" t="s">
        <v>698</v>
      </c>
      <c r="I5" s="707" t="s">
        <v>697</v>
      </c>
      <c r="J5" s="717" t="s">
        <v>698</v>
      </c>
      <c r="K5" s="715" t="s">
        <v>697</v>
      </c>
      <c r="L5" s="716" t="s">
        <v>699</v>
      </c>
      <c r="M5" s="716" t="s">
        <v>700</v>
      </c>
      <c r="N5" s="716" t="s">
        <v>701</v>
      </c>
      <c r="O5" s="716" t="s">
        <v>702</v>
      </c>
      <c r="P5" s="716"/>
      <c r="Q5" s="716" t="s">
        <v>703</v>
      </c>
      <c r="R5" s="716" t="s">
        <v>704</v>
      </c>
      <c r="S5" s="719" t="s">
        <v>705</v>
      </c>
      <c r="T5" s="720"/>
      <c r="U5" s="327"/>
    </row>
    <row r="6" spans="1:21" ht="12.75" customHeight="1">
      <c r="A6" s="721"/>
      <c r="B6" s="722" t="s">
        <v>356</v>
      </c>
      <c r="C6" s="1871"/>
      <c r="D6" s="1872"/>
      <c r="E6" s="1872"/>
      <c r="F6" s="1872"/>
      <c r="G6" s="1872"/>
      <c r="H6" s="1872"/>
      <c r="I6" s="1872"/>
      <c r="J6" s="1872"/>
      <c r="K6" s="1872"/>
      <c r="L6" s="1872"/>
      <c r="M6" s="1872"/>
      <c r="N6" s="1872"/>
      <c r="O6" s="1872"/>
      <c r="P6" s="1872"/>
      <c r="Q6" s="1873">
        <v>29380569</v>
      </c>
      <c r="R6" s="1873"/>
      <c r="S6" s="1873"/>
      <c r="T6" s="722" t="s">
        <v>1145</v>
      </c>
      <c r="U6" s="723"/>
    </row>
    <row r="7" spans="1:21" ht="12.75" customHeight="1">
      <c r="A7" s="625"/>
      <c r="B7" s="601" t="s">
        <v>34</v>
      </c>
      <c r="C7" s="1874">
        <v>18673125</v>
      </c>
      <c r="D7" s="1875">
        <v>54.06000000000001</v>
      </c>
      <c r="E7" s="1874">
        <v>337984</v>
      </c>
      <c r="F7" s="1875">
        <v>0.98</v>
      </c>
      <c r="G7" s="1874">
        <v>10251709</v>
      </c>
      <c r="H7" s="1876">
        <v>29.66</v>
      </c>
      <c r="I7" s="1874">
        <v>5286332</v>
      </c>
      <c r="J7" s="1876">
        <v>15.3</v>
      </c>
      <c r="K7" s="1874">
        <v>34559582</v>
      </c>
      <c r="L7" s="1874">
        <v>4713358</v>
      </c>
      <c r="M7" s="1874">
        <v>303</v>
      </c>
      <c r="N7" s="1874">
        <v>596966</v>
      </c>
      <c r="O7" s="1874">
        <v>2956279</v>
      </c>
      <c r="P7" s="1874">
        <v>-1381483</v>
      </c>
      <c r="Q7" s="1874">
        <v>24911193</v>
      </c>
      <c r="R7" s="1874">
        <v>738309529</v>
      </c>
      <c r="S7" s="1874">
        <v>10066470</v>
      </c>
      <c r="T7" s="1692" t="s">
        <v>34</v>
      </c>
      <c r="U7" s="337"/>
    </row>
    <row r="8" spans="1:21" ht="12.75" customHeight="1">
      <c r="A8" s="625"/>
      <c r="B8" s="601" t="s">
        <v>35</v>
      </c>
      <c r="C8" s="1874">
        <v>747764</v>
      </c>
      <c r="D8" s="1875">
        <v>49.11000000000001</v>
      </c>
      <c r="E8" s="1874">
        <v>43836</v>
      </c>
      <c r="F8" s="1875">
        <v>2.88</v>
      </c>
      <c r="G8" s="1874">
        <v>508689</v>
      </c>
      <c r="H8" s="1876">
        <v>33.41</v>
      </c>
      <c r="I8" s="1874">
        <v>222358</v>
      </c>
      <c r="J8" s="1876">
        <v>14.6</v>
      </c>
      <c r="K8" s="1874">
        <v>1522645</v>
      </c>
      <c r="L8" s="1874">
        <v>194956</v>
      </c>
      <c r="M8" s="1874">
        <v>857</v>
      </c>
      <c r="N8" s="1874">
        <v>5177</v>
      </c>
      <c r="O8" s="1874">
        <v>66653</v>
      </c>
      <c r="P8" s="1874">
        <v>-18861</v>
      </c>
      <c r="Q8" s="1874">
        <v>1236141</v>
      </c>
      <c r="R8" s="1874">
        <v>36015814</v>
      </c>
      <c r="S8" s="1874">
        <v>965559</v>
      </c>
      <c r="T8" s="1692" t="s">
        <v>35</v>
      </c>
      <c r="U8" s="337"/>
    </row>
    <row r="9" spans="1:21" ht="12.75" customHeight="1">
      <c r="A9" s="625"/>
      <c r="B9" s="601" t="s">
        <v>36</v>
      </c>
      <c r="C9" s="1874">
        <v>19420889</v>
      </c>
      <c r="D9" s="1875">
        <v>53.85</v>
      </c>
      <c r="E9" s="1874">
        <v>381820</v>
      </c>
      <c r="F9" s="1875">
        <v>1.06</v>
      </c>
      <c r="G9" s="1874">
        <v>10760398</v>
      </c>
      <c r="H9" s="1876">
        <v>29.82</v>
      </c>
      <c r="I9" s="1874">
        <v>5508690</v>
      </c>
      <c r="J9" s="1876">
        <v>15.27</v>
      </c>
      <c r="K9" s="1874">
        <v>36082227</v>
      </c>
      <c r="L9" s="1874">
        <v>4908314</v>
      </c>
      <c r="M9" s="1874">
        <v>1160</v>
      </c>
      <c r="N9" s="1874">
        <v>602143</v>
      </c>
      <c r="O9" s="1874">
        <v>3022932</v>
      </c>
      <c r="P9" s="1874">
        <v>-1400344</v>
      </c>
      <c r="Q9" s="1874">
        <v>26147334</v>
      </c>
      <c r="R9" s="1874">
        <v>774325343</v>
      </c>
      <c r="S9" s="1874">
        <v>11032029</v>
      </c>
      <c r="T9" s="1692" t="s">
        <v>36</v>
      </c>
      <c r="U9" s="337"/>
    </row>
    <row r="10" spans="1:21" ht="12.75" customHeight="1">
      <c r="A10" s="625"/>
      <c r="B10" s="601" t="s">
        <v>38</v>
      </c>
      <c r="C10" s="1877" t="s">
        <v>344</v>
      </c>
      <c r="D10" s="1877" t="s">
        <v>96</v>
      </c>
      <c r="E10" s="1877" t="s">
        <v>96</v>
      </c>
      <c r="F10" s="1877" t="s">
        <v>96</v>
      </c>
      <c r="G10" s="1877" t="s">
        <v>96</v>
      </c>
      <c r="H10" s="1877" t="s">
        <v>96</v>
      </c>
      <c r="I10" s="1877" t="s">
        <v>96</v>
      </c>
      <c r="J10" s="1877" t="s">
        <v>96</v>
      </c>
      <c r="K10" s="1877" t="s">
        <v>344</v>
      </c>
      <c r="L10" s="1877" t="s">
        <v>96</v>
      </c>
      <c r="M10" s="1877" t="s">
        <v>96</v>
      </c>
      <c r="N10" s="1877" t="s">
        <v>96</v>
      </c>
      <c r="O10" s="1877" t="s">
        <v>96</v>
      </c>
      <c r="P10" s="1877" t="s">
        <v>96</v>
      </c>
      <c r="Q10" s="1874">
        <v>3233235</v>
      </c>
      <c r="R10" s="1878" t="s">
        <v>96</v>
      </c>
      <c r="S10" s="1878" t="s">
        <v>96</v>
      </c>
      <c r="T10" s="1692" t="s">
        <v>38</v>
      </c>
      <c r="U10" s="337"/>
    </row>
    <row r="11" spans="1:21" ht="21" customHeight="1">
      <c r="A11" s="724">
        <v>1</v>
      </c>
      <c r="B11" s="242" t="s">
        <v>40</v>
      </c>
      <c r="C11" s="1874">
        <v>5999026</v>
      </c>
      <c r="D11" s="1879">
        <v>56.08</v>
      </c>
      <c r="E11" s="1874">
        <v>0</v>
      </c>
      <c r="F11" s="1879">
        <v>0</v>
      </c>
      <c r="G11" s="1874">
        <v>2802104</v>
      </c>
      <c r="H11" s="1879">
        <v>26.2</v>
      </c>
      <c r="I11" s="1874">
        <v>1895210</v>
      </c>
      <c r="J11" s="1879">
        <v>17.72</v>
      </c>
      <c r="K11" s="1874">
        <v>10696340</v>
      </c>
      <c r="L11" s="1874">
        <v>1547191</v>
      </c>
      <c r="M11" s="1874">
        <v>165</v>
      </c>
      <c r="N11" s="1874">
        <v>265460</v>
      </c>
      <c r="O11" s="1874">
        <v>828433</v>
      </c>
      <c r="P11" s="1874">
        <v>-785611</v>
      </c>
      <c r="Q11" s="1874">
        <v>7269480</v>
      </c>
      <c r="R11" s="1874">
        <v>177231994</v>
      </c>
      <c r="S11" s="1874">
        <v>0</v>
      </c>
      <c r="T11" s="242" t="s">
        <v>40</v>
      </c>
      <c r="U11" s="725">
        <v>1</v>
      </c>
    </row>
    <row r="12" spans="1:21" ht="12.75" customHeight="1">
      <c r="A12" s="724">
        <v>2</v>
      </c>
      <c r="B12" s="242" t="s">
        <v>41</v>
      </c>
      <c r="C12" s="1874">
        <v>1362098</v>
      </c>
      <c r="D12" s="1879">
        <v>54.18000000000001</v>
      </c>
      <c r="E12" s="1874">
        <v>46630</v>
      </c>
      <c r="F12" s="1879">
        <v>1.85</v>
      </c>
      <c r="G12" s="1874">
        <v>783323</v>
      </c>
      <c r="H12" s="1879">
        <v>31.15</v>
      </c>
      <c r="I12" s="1874">
        <v>322295</v>
      </c>
      <c r="J12" s="1879">
        <v>12.82</v>
      </c>
      <c r="K12" s="1874">
        <v>2514346</v>
      </c>
      <c r="L12" s="1874">
        <v>339335</v>
      </c>
      <c r="M12" s="1874">
        <v>0</v>
      </c>
      <c r="N12" s="1874">
        <v>18835</v>
      </c>
      <c r="O12" s="1874">
        <v>247025</v>
      </c>
      <c r="P12" s="1874">
        <v>-741</v>
      </c>
      <c r="Q12" s="1874">
        <v>1908410</v>
      </c>
      <c r="R12" s="1874">
        <v>71689393</v>
      </c>
      <c r="S12" s="1874">
        <v>3885849</v>
      </c>
      <c r="T12" s="242" t="s">
        <v>41</v>
      </c>
      <c r="U12" s="725">
        <v>2</v>
      </c>
    </row>
    <row r="13" spans="1:21" ht="12.75" customHeight="1">
      <c r="A13" s="724">
        <v>3</v>
      </c>
      <c r="B13" s="242" t="s">
        <v>42</v>
      </c>
      <c r="C13" s="1874">
        <v>2250342</v>
      </c>
      <c r="D13" s="1879">
        <v>54.349999999999994</v>
      </c>
      <c r="E13" s="1874">
        <v>0</v>
      </c>
      <c r="F13" s="1879">
        <v>0</v>
      </c>
      <c r="G13" s="1874">
        <v>1299928</v>
      </c>
      <c r="H13" s="1879">
        <v>31.39</v>
      </c>
      <c r="I13" s="1874">
        <v>590613</v>
      </c>
      <c r="J13" s="1879">
        <v>14.26</v>
      </c>
      <c r="K13" s="1874">
        <v>4140883</v>
      </c>
      <c r="L13" s="1874">
        <v>611759</v>
      </c>
      <c r="M13" s="1874">
        <v>15</v>
      </c>
      <c r="N13" s="1874">
        <v>135814</v>
      </c>
      <c r="O13" s="1874">
        <v>241623</v>
      </c>
      <c r="P13" s="1874">
        <v>-384142</v>
      </c>
      <c r="Q13" s="1874">
        <v>2767530</v>
      </c>
      <c r="R13" s="1874">
        <v>64664986</v>
      </c>
      <c r="S13" s="1874">
        <v>0</v>
      </c>
      <c r="T13" s="242" t="s">
        <v>42</v>
      </c>
      <c r="U13" s="725">
        <v>3</v>
      </c>
    </row>
    <row r="14" spans="1:21" ht="12.75" customHeight="1">
      <c r="A14" s="724">
        <v>4</v>
      </c>
      <c r="B14" s="242" t="s">
        <v>43</v>
      </c>
      <c r="C14" s="1874">
        <v>630977</v>
      </c>
      <c r="D14" s="1879">
        <v>42.28000000000001</v>
      </c>
      <c r="E14" s="1874">
        <v>98289</v>
      </c>
      <c r="F14" s="1879">
        <v>6.58</v>
      </c>
      <c r="G14" s="1874">
        <v>529593</v>
      </c>
      <c r="H14" s="1879">
        <v>35.48</v>
      </c>
      <c r="I14" s="1874">
        <v>233770</v>
      </c>
      <c r="J14" s="1879">
        <v>15.66</v>
      </c>
      <c r="K14" s="1874">
        <v>1492629</v>
      </c>
      <c r="L14" s="1874">
        <v>237417</v>
      </c>
      <c r="M14" s="1874">
        <v>0</v>
      </c>
      <c r="N14" s="1874">
        <v>19880</v>
      </c>
      <c r="O14" s="1874">
        <v>106112</v>
      </c>
      <c r="P14" s="1874">
        <v>19197</v>
      </c>
      <c r="Q14" s="1874">
        <v>1148417</v>
      </c>
      <c r="R14" s="1874">
        <v>38241092</v>
      </c>
      <c r="S14" s="1874">
        <v>1965775</v>
      </c>
      <c r="T14" s="242" t="s">
        <v>43</v>
      </c>
      <c r="U14" s="725">
        <v>4</v>
      </c>
    </row>
    <row r="15" spans="1:21" ht="12.75" customHeight="1">
      <c r="A15" s="724">
        <v>5</v>
      </c>
      <c r="B15" s="242" t="s">
        <v>44</v>
      </c>
      <c r="C15" s="1874">
        <v>1779309</v>
      </c>
      <c r="D15" s="1879">
        <v>59.239999999999995</v>
      </c>
      <c r="E15" s="1874">
        <v>0</v>
      </c>
      <c r="F15" s="1879">
        <v>0</v>
      </c>
      <c r="G15" s="1874">
        <v>837599</v>
      </c>
      <c r="H15" s="1879">
        <v>27.89</v>
      </c>
      <c r="I15" s="1874">
        <v>386474</v>
      </c>
      <c r="J15" s="1879">
        <v>12.87</v>
      </c>
      <c r="K15" s="1874">
        <v>3003382</v>
      </c>
      <c r="L15" s="1874">
        <v>349860</v>
      </c>
      <c r="M15" s="1874">
        <v>0</v>
      </c>
      <c r="N15" s="1874">
        <v>82123</v>
      </c>
      <c r="O15" s="1874">
        <v>522506</v>
      </c>
      <c r="P15" s="1874">
        <v>5804</v>
      </c>
      <c r="Q15" s="1874">
        <v>2054697</v>
      </c>
      <c r="R15" s="1874">
        <v>80877653</v>
      </c>
      <c r="S15" s="1874">
        <v>0</v>
      </c>
      <c r="T15" s="242" t="s">
        <v>44</v>
      </c>
      <c r="U15" s="725">
        <v>5</v>
      </c>
    </row>
    <row r="16" spans="1:21" ht="12.75" customHeight="1">
      <c r="A16" s="724">
        <v>6</v>
      </c>
      <c r="B16" s="242" t="s">
        <v>45</v>
      </c>
      <c r="C16" s="1874">
        <v>160781</v>
      </c>
      <c r="D16" s="1879">
        <v>48.14000000000001</v>
      </c>
      <c r="E16" s="1874">
        <v>17098</v>
      </c>
      <c r="F16" s="1879">
        <v>5.12</v>
      </c>
      <c r="G16" s="1874">
        <v>103069</v>
      </c>
      <c r="H16" s="1879">
        <v>30.86</v>
      </c>
      <c r="I16" s="1874">
        <v>53048</v>
      </c>
      <c r="J16" s="1879">
        <v>15.88</v>
      </c>
      <c r="K16" s="1874">
        <v>333996</v>
      </c>
      <c r="L16" s="1874">
        <v>48931</v>
      </c>
      <c r="M16" s="1874">
        <v>8</v>
      </c>
      <c r="N16" s="1874">
        <v>171</v>
      </c>
      <c r="O16" s="1874">
        <v>15148</v>
      </c>
      <c r="P16" s="1874">
        <v>-9614</v>
      </c>
      <c r="Q16" s="1874">
        <v>260124</v>
      </c>
      <c r="R16" s="1874">
        <v>6699191</v>
      </c>
      <c r="S16" s="1874">
        <v>341971</v>
      </c>
      <c r="T16" s="242" t="s">
        <v>45</v>
      </c>
      <c r="U16" s="725">
        <v>6</v>
      </c>
    </row>
    <row r="17" spans="1:21" ht="12.75" customHeight="1">
      <c r="A17" s="724">
        <v>7</v>
      </c>
      <c r="B17" s="242" t="s">
        <v>46</v>
      </c>
      <c r="C17" s="1874">
        <v>651980</v>
      </c>
      <c r="D17" s="1879">
        <v>67.04</v>
      </c>
      <c r="E17" s="1874">
        <v>0</v>
      </c>
      <c r="F17" s="1879">
        <v>0</v>
      </c>
      <c r="G17" s="1874">
        <v>223358</v>
      </c>
      <c r="H17" s="1879">
        <v>22.97</v>
      </c>
      <c r="I17" s="1874">
        <v>97126</v>
      </c>
      <c r="J17" s="1879">
        <v>9.99</v>
      </c>
      <c r="K17" s="1874">
        <v>972464</v>
      </c>
      <c r="L17" s="1874">
        <v>87036</v>
      </c>
      <c r="M17" s="1874">
        <v>0</v>
      </c>
      <c r="N17" s="1874">
        <v>5076</v>
      </c>
      <c r="O17" s="1874">
        <v>249753</v>
      </c>
      <c r="P17" s="1874">
        <v>-47970</v>
      </c>
      <c r="Q17" s="1874">
        <v>582629</v>
      </c>
      <c r="R17" s="1874">
        <v>27165818</v>
      </c>
      <c r="S17" s="1874">
        <v>0</v>
      </c>
      <c r="T17" s="242" t="s">
        <v>46</v>
      </c>
      <c r="U17" s="725">
        <v>7</v>
      </c>
    </row>
    <row r="18" spans="1:21" ht="12.75" customHeight="1">
      <c r="A18" s="724">
        <v>8</v>
      </c>
      <c r="B18" s="242" t="s">
        <v>47</v>
      </c>
      <c r="C18" s="1874">
        <v>539483</v>
      </c>
      <c r="D18" s="1879">
        <v>48.59</v>
      </c>
      <c r="E18" s="1874">
        <v>0</v>
      </c>
      <c r="F18" s="1879">
        <v>0</v>
      </c>
      <c r="G18" s="1874">
        <v>387384</v>
      </c>
      <c r="H18" s="1879">
        <v>34.22</v>
      </c>
      <c r="I18" s="1874">
        <v>194581</v>
      </c>
      <c r="J18" s="1879">
        <v>17.19</v>
      </c>
      <c r="K18" s="1874">
        <v>1131880</v>
      </c>
      <c r="L18" s="1874">
        <v>177997</v>
      </c>
      <c r="M18" s="1874">
        <v>0</v>
      </c>
      <c r="N18" s="1874">
        <v>6814</v>
      </c>
      <c r="O18" s="1874">
        <v>109241</v>
      </c>
      <c r="P18" s="1874">
        <v>1793</v>
      </c>
      <c r="Q18" s="1874">
        <v>839621</v>
      </c>
      <c r="R18" s="1874">
        <v>28695945</v>
      </c>
      <c r="S18" s="1874">
        <v>0</v>
      </c>
      <c r="T18" s="242" t="s">
        <v>47</v>
      </c>
      <c r="U18" s="725">
        <v>8</v>
      </c>
    </row>
    <row r="19" spans="1:21" ht="12.75" customHeight="1">
      <c r="A19" s="724">
        <v>9</v>
      </c>
      <c r="B19" s="242" t="s">
        <v>48</v>
      </c>
      <c r="C19" s="1874">
        <v>65292</v>
      </c>
      <c r="D19" s="1879">
        <v>42.489999999999995</v>
      </c>
      <c r="E19" s="1874">
        <v>0</v>
      </c>
      <c r="F19" s="1879">
        <v>0</v>
      </c>
      <c r="G19" s="1874">
        <v>56556</v>
      </c>
      <c r="H19" s="1879">
        <v>36.8</v>
      </c>
      <c r="I19" s="1874">
        <v>31832</v>
      </c>
      <c r="J19" s="1879">
        <v>20.71</v>
      </c>
      <c r="K19" s="1874">
        <v>153680</v>
      </c>
      <c r="L19" s="1874">
        <v>27193</v>
      </c>
      <c r="M19" s="1874">
        <v>0</v>
      </c>
      <c r="N19" s="1874">
        <v>59</v>
      </c>
      <c r="O19" s="1874">
        <v>6456</v>
      </c>
      <c r="P19" s="1874">
        <v>2061</v>
      </c>
      <c r="Q19" s="1874">
        <v>122033</v>
      </c>
      <c r="R19" s="1874">
        <v>3933289</v>
      </c>
      <c r="S19" s="1874">
        <v>0</v>
      </c>
      <c r="T19" s="242" t="s">
        <v>48</v>
      </c>
      <c r="U19" s="725">
        <v>9</v>
      </c>
    </row>
    <row r="20" spans="1:21" ht="12.75" customHeight="1">
      <c r="A20" s="724">
        <v>11</v>
      </c>
      <c r="B20" s="242" t="s">
        <v>50</v>
      </c>
      <c r="C20" s="1874">
        <v>628667</v>
      </c>
      <c r="D20" s="1879">
        <v>48.68</v>
      </c>
      <c r="E20" s="1874">
        <v>0</v>
      </c>
      <c r="F20" s="1879">
        <v>0</v>
      </c>
      <c r="G20" s="1874">
        <v>458565</v>
      </c>
      <c r="H20" s="1879">
        <v>35.51</v>
      </c>
      <c r="I20" s="1874">
        <v>204170</v>
      </c>
      <c r="J20" s="1879">
        <v>15.81</v>
      </c>
      <c r="K20" s="1874">
        <v>1291402</v>
      </c>
      <c r="L20" s="1874">
        <v>183214</v>
      </c>
      <c r="M20" s="1874">
        <v>0</v>
      </c>
      <c r="N20" s="1874">
        <v>21903</v>
      </c>
      <c r="O20" s="1874">
        <v>69666</v>
      </c>
      <c r="P20" s="1874">
        <v>13636</v>
      </c>
      <c r="Q20" s="1874">
        <v>1030255</v>
      </c>
      <c r="R20" s="1874">
        <v>34925968</v>
      </c>
      <c r="S20" s="1874">
        <v>0</v>
      </c>
      <c r="T20" s="242" t="s">
        <v>50</v>
      </c>
      <c r="U20" s="725">
        <v>11</v>
      </c>
    </row>
    <row r="21" spans="1:21" ht="16.5" customHeight="1">
      <c r="A21" s="724">
        <v>13</v>
      </c>
      <c r="B21" s="242" t="s">
        <v>51</v>
      </c>
      <c r="C21" s="1874">
        <v>130769</v>
      </c>
      <c r="D21" s="1879">
        <v>53.760000000000005</v>
      </c>
      <c r="E21" s="1874">
        <v>0</v>
      </c>
      <c r="F21" s="1879">
        <v>0</v>
      </c>
      <c r="G21" s="1874">
        <v>78771</v>
      </c>
      <c r="H21" s="1879">
        <v>32.39</v>
      </c>
      <c r="I21" s="1874">
        <v>33673</v>
      </c>
      <c r="J21" s="1879">
        <v>13.85</v>
      </c>
      <c r="K21" s="1874">
        <v>243213</v>
      </c>
      <c r="L21" s="1874">
        <v>33090</v>
      </c>
      <c r="M21" s="1874">
        <v>0</v>
      </c>
      <c r="N21" s="1874">
        <v>410</v>
      </c>
      <c r="O21" s="1874">
        <v>9986</v>
      </c>
      <c r="P21" s="1874">
        <v>-1891</v>
      </c>
      <c r="Q21" s="1874">
        <v>197836</v>
      </c>
      <c r="R21" s="1874">
        <v>5811950</v>
      </c>
      <c r="S21" s="1874">
        <v>0</v>
      </c>
      <c r="T21" s="242" t="s">
        <v>51</v>
      </c>
      <c r="U21" s="725">
        <v>13</v>
      </c>
    </row>
    <row r="22" spans="1:21" ht="12.75" customHeight="1">
      <c r="A22" s="724">
        <v>14</v>
      </c>
      <c r="B22" s="242" t="s">
        <v>52</v>
      </c>
      <c r="C22" s="1874">
        <v>120090</v>
      </c>
      <c r="D22" s="1879">
        <v>49.339999999999996</v>
      </c>
      <c r="E22" s="1874">
        <v>2763</v>
      </c>
      <c r="F22" s="1879">
        <v>1.14</v>
      </c>
      <c r="G22" s="1874">
        <v>84207</v>
      </c>
      <c r="H22" s="1879">
        <v>34.6</v>
      </c>
      <c r="I22" s="1874">
        <v>36300</v>
      </c>
      <c r="J22" s="1879">
        <v>14.92</v>
      </c>
      <c r="K22" s="1874">
        <v>243360</v>
      </c>
      <c r="L22" s="1874">
        <v>36270</v>
      </c>
      <c r="M22" s="1874">
        <v>0</v>
      </c>
      <c r="N22" s="1874">
        <v>250</v>
      </c>
      <c r="O22" s="1874">
        <v>11817</v>
      </c>
      <c r="P22" s="1874">
        <v>-4287</v>
      </c>
      <c r="Q22" s="1874">
        <v>190736</v>
      </c>
      <c r="R22" s="1874">
        <v>5718533</v>
      </c>
      <c r="S22" s="1874">
        <v>276311</v>
      </c>
      <c r="T22" s="242" t="s">
        <v>52</v>
      </c>
      <c r="U22" s="725">
        <v>14</v>
      </c>
    </row>
    <row r="23" spans="1:21" ht="12.75" customHeight="1">
      <c r="A23" s="724">
        <v>15</v>
      </c>
      <c r="B23" s="242" t="s">
        <v>303</v>
      </c>
      <c r="C23" s="1874">
        <v>992061</v>
      </c>
      <c r="D23" s="1879">
        <v>58.86</v>
      </c>
      <c r="E23" s="1874">
        <v>0</v>
      </c>
      <c r="F23" s="1879">
        <v>0</v>
      </c>
      <c r="G23" s="1874">
        <v>491209</v>
      </c>
      <c r="H23" s="1879">
        <v>29.14</v>
      </c>
      <c r="I23" s="1874">
        <v>202302</v>
      </c>
      <c r="J23" s="1879">
        <v>12</v>
      </c>
      <c r="K23" s="1874">
        <v>1685572</v>
      </c>
      <c r="L23" s="1874">
        <v>184827</v>
      </c>
      <c r="M23" s="1874">
        <v>0</v>
      </c>
      <c r="N23" s="1874">
        <v>21430</v>
      </c>
      <c r="O23" s="1874">
        <v>202513</v>
      </c>
      <c r="P23" s="1874">
        <v>-69354</v>
      </c>
      <c r="Q23" s="1874">
        <v>1207448</v>
      </c>
      <c r="R23" s="1874">
        <v>41335867</v>
      </c>
      <c r="S23" s="1874">
        <v>0</v>
      </c>
      <c r="T23" s="242" t="s">
        <v>303</v>
      </c>
      <c r="U23" s="725">
        <v>15</v>
      </c>
    </row>
    <row r="24" spans="1:21" ht="12.75" customHeight="1">
      <c r="A24" s="724">
        <v>16</v>
      </c>
      <c r="B24" s="242" t="s">
        <v>54</v>
      </c>
      <c r="C24" s="1874">
        <v>255728</v>
      </c>
      <c r="D24" s="1879">
        <v>51.49999999999999</v>
      </c>
      <c r="E24" s="1874">
        <v>0</v>
      </c>
      <c r="F24" s="1879">
        <v>0</v>
      </c>
      <c r="G24" s="1874">
        <v>165345</v>
      </c>
      <c r="H24" s="1879">
        <v>33.29</v>
      </c>
      <c r="I24" s="1874">
        <v>75549</v>
      </c>
      <c r="J24" s="1879">
        <v>15.21</v>
      </c>
      <c r="K24" s="1874">
        <v>496622</v>
      </c>
      <c r="L24" s="1874">
        <v>63288</v>
      </c>
      <c r="M24" s="1874">
        <v>0</v>
      </c>
      <c r="N24" s="1874">
        <v>699</v>
      </c>
      <c r="O24" s="1874">
        <v>24984</v>
      </c>
      <c r="P24" s="1874">
        <v>-2189</v>
      </c>
      <c r="Q24" s="1874">
        <v>405462</v>
      </c>
      <c r="R24" s="1874">
        <v>12177518</v>
      </c>
      <c r="S24" s="1874">
        <v>0</v>
      </c>
      <c r="T24" s="242" t="s">
        <v>54</v>
      </c>
      <c r="U24" s="725">
        <v>16</v>
      </c>
    </row>
    <row r="25" spans="1:21" ht="12.75" customHeight="1">
      <c r="A25" s="724">
        <v>17</v>
      </c>
      <c r="B25" s="242" t="s">
        <v>55</v>
      </c>
      <c r="C25" s="1874">
        <v>271154</v>
      </c>
      <c r="D25" s="1879">
        <v>49.08</v>
      </c>
      <c r="E25" s="1874">
        <v>0</v>
      </c>
      <c r="F25" s="1879">
        <v>0</v>
      </c>
      <c r="G25" s="1874">
        <v>186186</v>
      </c>
      <c r="H25" s="1879">
        <v>33.7</v>
      </c>
      <c r="I25" s="1874">
        <v>95147</v>
      </c>
      <c r="J25" s="1879">
        <v>17.22</v>
      </c>
      <c r="K25" s="1874">
        <v>552487</v>
      </c>
      <c r="L25" s="1874">
        <v>82560</v>
      </c>
      <c r="M25" s="1874">
        <v>0</v>
      </c>
      <c r="N25" s="1874">
        <v>7712</v>
      </c>
      <c r="O25" s="1874">
        <v>15803</v>
      </c>
      <c r="P25" s="1874">
        <v>-6009</v>
      </c>
      <c r="Q25" s="1874">
        <v>440403</v>
      </c>
      <c r="R25" s="1874">
        <v>11789293</v>
      </c>
      <c r="S25" s="1874">
        <v>0</v>
      </c>
      <c r="T25" s="242" t="s">
        <v>55</v>
      </c>
      <c r="U25" s="725">
        <v>17</v>
      </c>
    </row>
    <row r="26" spans="1:21" ht="12.75" customHeight="1">
      <c r="A26" s="724">
        <v>18</v>
      </c>
      <c r="B26" s="242" t="s">
        <v>56</v>
      </c>
      <c r="C26" s="1874">
        <v>693899</v>
      </c>
      <c r="D26" s="1879">
        <v>53.89</v>
      </c>
      <c r="E26" s="1874">
        <v>0</v>
      </c>
      <c r="F26" s="1879">
        <v>0</v>
      </c>
      <c r="G26" s="1874">
        <v>411509</v>
      </c>
      <c r="H26" s="1879">
        <v>31.95</v>
      </c>
      <c r="I26" s="1874">
        <v>182378</v>
      </c>
      <c r="J26" s="1879">
        <v>14.16</v>
      </c>
      <c r="K26" s="1874">
        <v>1287786</v>
      </c>
      <c r="L26" s="1874">
        <v>153108</v>
      </c>
      <c r="M26" s="1874">
        <v>0</v>
      </c>
      <c r="N26" s="1874">
        <v>6844</v>
      </c>
      <c r="O26" s="1874">
        <v>85406</v>
      </c>
      <c r="P26" s="1874">
        <v>-64553</v>
      </c>
      <c r="Q26" s="1874">
        <v>977875</v>
      </c>
      <c r="R26" s="1874">
        <v>25988719</v>
      </c>
      <c r="S26" s="1874">
        <v>0</v>
      </c>
      <c r="T26" s="242" t="s">
        <v>56</v>
      </c>
      <c r="U26" s="725">
        <v>18</v>
      </c>
    </row>
    <row r="27" spans="1:21" ht="12.75" customHeight="1">
      <c r="A27" s="724">
        <v>19</v>
      </c>
      <c r="B27" s="242" t="s">
        <v>57</v>
      </c>
      <c r="C27" s="1874">
        <v>165855</v>
      </c>
      <c r="D27" s="1879">
        <v>52.05</v>
      </c>
      <c r="E27" s="1874">
        <v>0</v>
      </c>
      <c r="F27" s="1879">
        <v>0</v>
      </c>
      <c r="G27" s="1874">
        <v>97960</v>
      </c>
      <c r="H27" s="1879">
        <v>30.74</v>
      </c>
      <c r="I27" s="1874">
        <v>54828</v>
      </c>
      <c r="J27" s="1879">
        <v>17.21</v>
      </c>
      <c r="K27" s="1874">
        <v>318643</v>
      </c>
      <c r="L27" s="1874">
        <v>43328</v>
      </c>
      <c r="M27" s="1874">
        <v>0</v>
      </c>
      <c r="N27" s="1874">
        <v>91</v>
      </c>
      <c r="O27" s="1874">
        <v>11459</v>
      </c>
      <c r="P27" s="1874">
        <v>-7291</v>
      </c>
      <c r="Q27" s="1874">
        <v>256474</v>
      </c>
      <c r="R27" s="1874">
        <v>6634218</v>
      </c>
      <c r="S27" s="1874">
        <v>0</v>
      </c>
      <c r="T27" s="242" t="s">
        <v>57</v>
      </c>
      <c r="U27" s="725">
        <v>19</v>
      </c>
    </row>
    <row r="28" spans="1:21" ht="12.75" customHeight="1">
      <c r="A28" s="724">
        <v>20</v>
      </c>
      <c r="B28" s="242" t="s">
        <v>58</v>
      </c>
      <c r="C28" s="1874">
        <v>253971</v>
      </c>
      <c r="D28" s="1879">
        <v>52.730000000000004</v>
      </c>
      <c r="E28" s="1874">
        <v>0</v>
      </c>
      <c r="F28" s="1879">
        <v>0</v>
      </c>
      <c r="G28" s="1874">
        <v>152517</v>
      </c>
      <c r="H28" s="1879">
        <v>31.66</v>
      </c>
      <c r="I28" s="1874">
        <v>75194</v>
      </c>
      <c r="J28" s="1879">
        <v>15.61</v>
      </c>
      <c r="K28" s="1874">
        <v>481682</v>
      </c>
      <c r="L28" s="1874">
        <v>55587</v>
      </c>
      <c r="M28" s="1874">
        <v>0</v>
      </c>
      <c r="N28" s="1874">
        <v>845</v>
      </c>
      <c r="O28" s="1874">
        <v>29605</v>
      </c>
      <c r="P28" s="1874">
        <v>10777</v>
      </c>
      <c r="Q28" s="1874">
        <v>406422</v>
      </c>
      <c r="R28" s="1874">
        <v>14109547</v>
      </c>
      <c r="S28" s="1874">
        <v>0</v>
      </c>
      <c r="T28" s="242" t="s">
        <v>58</v>
      </c>
      <c r="U28" s="725">
        <v>20</v>
      </c>
    </row>
    <row r="29" spans="1:21" ht="12.75" customHeight="1">
      <c r="A29" s="724">
        <v>21</v>
      </c>
      <c r="B29" s="242" t="s">
        <v>59</v>
      </c>
      <c r="C29" s="1874">
        <v>185203</v>
      </c>
      <c r="D29" s="1879">
        <v>56.11000000000001</v>
      </c>
      <c r="E29" s="1874">
        <v>0</v>
      </c>
      <c r="F29" s="1879">
        <v>0</v>
      </c>
      <c r="G29" s="1874">
        <v>92536</v>
      </c>
      <c r="H29" s="1879">
        <v>28.04</v>
      </c>
      <c r="I29" s="1874">
        <v>52295</v>
      </c>
      <c r="J29" s="1879">
        <v>15.85</v>
      </c>
      <c r="K29" s="1874">
        <v>330034</v>
      </c>
      <c r="L29" s="1874">
        <v>39949</v>
      </c>
      <c r="M29" s="1874">
        <v>82</v>
      </c>
      <c r="N29" s="1874">
        <v>288</v>
      </c>
      <c r="O29" s="1874">
        <v>11374</v>
      </c>
      <c r="P29" s="1874">
        <v>-15850</v>
      </c>
      <c r="Q29" s="1874">
        <v>262491</v>
      </c>
      <c r="R29" s="1874">
        <v>6340485</v>
      </c>
      <c r="S29" s="1874">
        <v>0</v>
      </c>
      <c r="T29" s="242" t="s">
        <v>59</v>
      </c>
      <c r="U29" s="725">
        <v>21</v>
      </c>
    </row>
    <row r="30" spans="1:21" ht="12.75" customHeight="1">
      <c r="A30" s="724">
        <v>22</v>
      </c>
      <c r="B30" s="242" t="s">
        <v>304</v>
      </c>
      <c r="C30" s="1874">
        <v>102351</v>
      </c>
      <c r="D30" s="1879">
        <v>47.29</v>
      </c>
      <c r="E30" s="1874">
        <v>0</v>
      </c>
      <c r="F30" s="1879">
        <v>0</v>
      </c>
      <c r="G30" s="1874">
        <v>79013</v>
      </c>
      <c r="H30" s="1879">
        <v>36.51</v>
      </c>
      <c r="I30" s="1874">
        <v>35060</v>
      </c>
      <c r="J30" s="1879">
        <v>16.2</v>
      </c>
      <c r="K30" s="1874">
        <v>216424</v>
      </c>
      <c r="L30" s="1874">
        <v>27768</v>
      </c>
      <c r="M30" s="1874">
        <v>822</v>
      </c>
      <c r="N30" s="1874">
        <v>33</v>
      </c>
      <c r="O30" s="1874">
        <v>7307</v>
      </c>
      <c r="P30" s="1874">
        <v>-4185</v>
      </c>
      <c r="Q30" s="1874">
        <v>176309</v>
      </c>
      <c r="R30" s="1874">
        <v>4448752</v>
      </c>
      <c r="S30" s="1874">
        <v>0</v>
      </c>
      <c r="T30" s="242" t="s">
        <v>304</v>
      </c>
      <c r="U30" s="725">
        <v>22</v>
      </c>
    </row>
    <row r="31" spans="1:21" ht="16.5" customHeight="1">
      <c r="A31" s="724">
        <v>24</v>
      </c>
      <c r="B31" s="242" t="s">
        <v>147</v>
      </c>
      <c r="C31" s="1874">
        <v>142939</v>
      </c>
      <c r="D31" s="1879">
        <v>53.56</v>
      </c>
      <c r="E31" s="1874">
        <v>0</v>
      </c>
      <c r="F31" s="1879">
        <v>0</v>
      </c>
      <c r="G31" s="1874">
        <v>87546</v>
      </c>
      <c r="H31" s="1879">
        <v>32.81</v>
      </c>
      <c r="I31" s="1874">
        <v>36366</v>
      </c>
      <c r="J31" s="1879">
        <v>13.63</v>
      </c>
      <c r="K31" s="1874">
        <v>266851</v>
      </c>
      <c r="L31" s="1874">
        <v>32757</v>
      </c>
      <c r="M31" s="1874">
        <v>0</v>
      </c>
      <c r="N31" s="1874">
        <v>155</v>
      </c>
      <c r="O31" s="1874">
        <v>13671</v>
      </c>
      <c r="P31" s="1874">
        <v>-6268</v>
      </c>
      <c r="Q31" s="1874">
        <v>214000</v>
      </c>
      <c r="R31" s="1874">
        <v>5455708</v>
      </c>
      <c r="S31" s="1874">
        <v>0</v>
      </c>
      <c r="T31" s="242" t="s">
        <v>147</v>
      </c>
      <c r="U31" s="725">
        <v>24</v>
      </c>
    </row>
    <row r="32" spans="1:21" ht="12.75" customHeight="1">
      <c r="A32" s="724">
        <v>27</v>
      </c>
      <c r="B32" s="242" t="s">
        <v>148</v>
      </c>
      <c r="C32" s="1874">
        <v>77861</v>
      </c>
      <c r="D32" s="1879">
        <v>54.330000000000005</v>
      </c>
      <c r="E32" s="1874">
        <v>0</v>
      </c>
      <c r="F32" s="1879">
        <v>0</v>
      </c>
      <c r="G32" s="1874">
        <v>46267</v>
      </c>
      <c r="H32" s="1879">
        <v>32.29</v>
      </c>
      <c r="I32" s="1874">
        <v>19176</v>
      </c>
      <c r="J32" s="1879">
        <v>13.38</v>
      </c>
      <c r="K32" s="1874">
        <v>143304</v>
      </c>
      <c r="L32" s="1874">
        <v>16045</v>
      </c>
      <c r="M32" s="1874">
        <v>0</v>
      </c>
      <c r="N32" s="1874">
        <v>67</v>
      </c>
      <c r="O32" s="1874">
        <v>4961</v>
      </c>
      <c r="P32" s="1874">
        <v>-5457</v>
      </c>
      <c r="Q32" s="1874">
        <v>116774</v>
      </c>
      <c r="R32" s="1874">
        <v>3257772</v>
      </c>
      <c r="S32" s="1874">
        <v>0</v>
      </c>
      <c r="T32" s="242" t="s">
        <v>148</v>
      </c>
      <c r="U32" s="725">
        <v>27</v>
      </c>
    </row>
    <row r="33" spans="1:21" ht="12.75" customHeight="1">
      <c r="A33" s="724">
        <v>31</v>
      </c>
      <c r="B33" s="242" t="s">
        <v>62</v>
      </c>
      <c r="C33" s="1874">
        <v>88366</v>
      </c>
      <c r="D33" s="1879">
        <v>52.60999999999999</v>
      </c>
      <c r="E33" s="1874">
        <v>0</v>
      </c>
      <c r="F33" s="1879">
        <v>0</v>
      </c>
      <c r="G33" s="1874">
        <v>59598</v>
      </c>
      <c r="H33" s="1879">
        <v>35.49</v>
      </c>
      <c r="I33" s="1874">
        <v>19988</v>
      </c>
      <c r="J33" s="1879">
        <v>11.9</v>
      </c>
      <c r="K33" s="1874">
        <v>167952</v>
      </c>
      <c r="L33" s="1874">
        <v>20385</v>
      </c>
      <c r="M33" s="1874">
        <v>0</v>
      </c>
      <c r="N33" s="1874">
        <v>1054</v>
      </c>
      <c r="O33" s="1874">
        <v>8165</v>
      </c>
      <c r="P33" s="1874">
        <v>-685</v>
      </c>
      <c r="Q33" s="1874">
        <v>137663</v>
      </c>
      <c r="R33" s="1874">
        <v>4650877</v>
      </c>
      <c r="S33" s="1874">
        <v>0</v>
      </c>
      <c r="T33" s="242" t="s">
        <v>62</v>
      </c>
      <c r="U33" s="725">
        <v>31</v>
      </c>
    </row>
    <row r="34" spans="1:21" ht="12.75" customHeight="1">
      <c r="A34" s="724">
        <v>32</v>
      </c>
      <c r="B34" s="242" t="s">
        <v>63</v>
      </c>
      <c r="C34" s="1874">
        <v>92338</v>
      </c>
      <c r="D34" s="1879">
        <v>51.05</v>
      </c>
      <c r="E34" s="1874">
        <v>0</v>
      </c>
      <c r="F34" s="1879">
        <v>0</v>
      </c>
      <c r="G34" s="1874">
        <v>60887</v>
      </c>
      <c r="H34" s="1879">
        <v>33.67</v>
      </c>
      <c r="I34" s="1874">
        <v>27631</v>
      </c>
      <c r="J34" s="1879">
        <v>15.28</v>
      </c>
      <c r="K34" s="1874">
        <v>180856</v>
      </c>
      <c r="L34" s="1874">
        <v>25310</v>
      </c>
      <c r="M34" s="1874">
        <v>0</v>
      </c>
      <c r="N34" s="1874">
        <v>3044</v>
      </c>
      <c r="O34" s="1874">
        <v>9401</v>
      </c>
      <c r="P34" s="1874">
        <v>-529</v>
      </c>
      <c r="Q34" s="1874">
        <v>142572</v>
      </c>
      <c r="R34" s="1874">
        <v>4616913</v>
      </c>
      <c r="S34" s="1874">
        <v>0</v>
      </c>
      <c r="T34" s="242" t="s">
        <v>63</v>
      </c>
      <c r="U34" s="725">
        <v>32</v>
      </c>
    </row>
    <row r="35" spans="1:21" ht="12.75" customHeight="1">
      <c r="A35" s="724">
        <v>37</v>
      </c>
      <c r="B35" s="242" t="s">
        <v>64</v>
      </c>
      <c r="C35" s="1874">
        <v>30258</v>
      </c>
      <c r="D35" s="1879">
        <v>38.10999999999999</v>
      </c>
      <c r="E35" s="1874">
        <v>5725</v>
      </c>
      <c r="F35" s="1879">
        <v>7.21</v>
      </c>
      <c r="G35" s="1874">
        <v>28752</v>
      </c>
      <c r="H35" s="1879">
        <v>36.22</v>
      </c>
      <c r="I35" s="1874">
        <v>14655</v>
      </c>
      <c r="J35" s="1879">
        <v>18.46</v>
      </c>
      <c r="K35" s="1874">
        <v>79390</v>
      </c>
      <c r="L35" s="1874">
        <v>12405</v>
      </c>
      <c r="M35" s="1874">
        <v>0</v>
      </c>
      <c r="N35" s="1874">
        <v>49</v>
      </c>
      <c r="O35" s="1874">
        <v>2287</v>
      </c>
      <c r="P35" s="1874">
        <v>-1483</v>
      </c>
      <c r="Q35" s="1874">
        <v>63166</v>
      </c>
      <c r="R35" s="1874">
        <v>1681032</v>
      </c>
      <c r="S35" s="1874">
        <v>95427</v>
      </c>
      <c r="T35" s="242" t="s">
        <v>64</v>
      </c>
      <c r="U35" s="725">
        <v>37</v>
      </c>
    </row>
    <row r="36" spans="1:21" ht="12.75" customHeight="1">
      <c r="A36" s="724">
        <v>39</v>
      </c>
      <c r="B36" s="242" t="s">
        <v>65</v>
      </c>
      <c r="C36" s="1874">
        <v>61931</v>
      </c>
      <c r="D36" s="1879">
        <v>48.349999999999994</v>
      </c>
      <c r="E36" s="1874">
        <v>8767</v>
      </c>
      <c r="F36" s="1879">
        <v>6.84</v>
      </c>
      <c r="G36" s="1874">
        <v>40626</v>
      </c>
      <c r="H36" s="1879">
        <v>31.72</v>
      </c>
      <c r="I36" s="1874">
        <v>16765</v>
      </c>
      <c r="J36" s="1879">
        <v>13.09</v>
      </c>
      <c r="K36" s="1874">
        <v>128089</v>
      </c>
      <c r="L36" s="1874">
        <v>14785</v>
      </c>
      <c r="M36" s="1874">
        <v>24</v>
      </c>
      <c r="N36" s="1874">
        <v>109</v>
      </c>
      <c r="O36" s="1874">
        <v>5377</v>
      </c>
      <c r="P36" s="1874">
        <v>-2755</v>
      </c>
      <c r="Q36" s="1874">
        <v>105039</v>
      </c>
      <c r="R36" s="1874">
        <v>2580467</v>
      </c>
      <c r="S36" s="1874">
        <v>153796</v>
      </c>
      <c r="T36" s="242" t="s">
        <v>65</v>
      </c>
      <c r="U36" s="725">
        <v>39</v>
      </c>
    </row>
    <row r="37" spans="1:21" ht="12.75" customHeight="1">
      <c r="A37" s="724">
        <v>40</v>
      </c>
      <c r="B37" s="242" t="s">
        <v>305</v>
      </c>
      <c r="C37" s="1874">
        <v>38002</v>
      </c>
      <c r="D37" s="1879">
        <v>43.599999999999994</v>
      </c>
      <c r="E37" s="1874">
        <v>7283</v>
      </c>
      <c r="F37" s="1879">
        <v>8.36</v>
      </c>
      <c r="G37" s="1874">
        <v>29243</v>
      </c>
      <c r="H37" s="1879">
        <v>33.56</v>
      </c>
      <c r="I37" s="1874">
        <v>12615</v>
      </c>
      <c r="J37" s="1879">
        <v>14.48</v>
      </c>
      <c r="K37" s="1874">
        <v>87143</v>
      </c>
      <c r="L37" s="1874">
        <v>11125</v>
      </c>
      <c r="M37" s="1874">
        <v>0</v>
      </c>
      <c r="N37" s="1874">
        <v>28</v>
      </c>
      <c r="O37" s="1874">
        <v>1438</v>
      </c>
      <c r="P37" s="1874">
        <v>-2107</v>
      </c>
      <c r="Q37" s="1874">
        <v>72445</v>
      </c>
      <c r="R37" s="1874">
        <v>1502069</v>
      </c>
      <c r="S37" s="1874">
        <v>82760</v>
      </c>
      <c r="T37" s="242" t="s">
        <v>305</v>
      </c>
      <c r="U37" s="725">
        <v>40</v>
      </c>
    </row>
    <row r="38" spans="1:21" ht="12.75" customHeight="1">
      <c r="A38" s="724">
        <v>42</v>
      </c>
      <c r="B38" s="242" t="s">
        <v>66</v>
      </c>
      <c r="C38" s="1874">
        <v>114219</v>
      </c>
      <c r="D38" s="1879">
        <v>53.220000000000006</v>
      </c>
      <c r="E38" s="1874">
        <v>2369</v>
      </c>
      <c r="F38" s="1879">
        <v>1.1</v>
      </c>
      <c r="G38" s="1874">
        <v>67166</v>
      </c>
      <c r="H38" s="1879">
        <v>31.3</v>
      </c>
      <c r="I38" s="1874">
        <v>30853</v>
      </c>
      <c r="J38" s="1879">
        <v>14.38</v>
      </c>
      <c r="K38" s="1874">
        <v>214607</v>
      </c>
      <c r="L38" s="1874">
        <v>26090</v>
      </c>
      <c r="M38" s="1874">
        <v>0</v>
      </c>
      <c r="N38" s="1874">
        <v>591</v>
      </c>
      <c r="O38" s="1874">
        <v>15866</v>
      </c>
      <c r="P38" s="1874">
        <v>-3996</v>
      </c>
      <c r="Q38" s="1874">
        <v>168064</v>
      </c>
      <c r="R38" s="1874">
        <v>4624275</v>
      </c>
      <c r="S38" s="1874">
        <v>236832</v>
      </c>
      <c r="T38" s="242" t="s">
        <v>66</v>
      </c>
      <c r="U38" s="725">
        <v>42</v>
      </c>
    </row>
    <row r="39" spans="1:21" ht="12.75" customHeight="1">
      <c r="A39" s="724">
        <v>43</v>
      </c>
      <c r="B39" s="242" t="s">
        <v>306</v>
      </c>
      <c r="C39" s="1874">
        <v>223466</v>
      </c>
      <c r="D39" s="1879">
        <v>48.480000000000004</v>
      </c>
      <c r="E39" s="1874">
        <v>19659</v>
      </c>
      <c r="F39" s="1879">
        <v>4.27</v>
      </c>
      <c r="G39" s="1874">
        <v>150716</v>
      </c>
      <c r="H39" s="1879">
        <v>32.7</v>
      </c>
      <c r="I39" s="1874">
        <v>67058</v>
      </c>
      <c r="J39" s="1879">
        <v>14.55</v>
      </c>
      <c r="K39" s="1874">
        <v>460899</v>
      </c>
      <c r="L39" s="1874">
        <v>62802</v>
      </c>
      <c r="M39" s="1874">
        <v>0</v>
      </c>
      <c r="N39" s="1874">
        <v>947</v>
      </c>
      <c r="O39" s="1874">
        <v>38442</v>
      </c>
      <c r="P39" s="1874">
        <v>2199</v>
      </c>
      <c r="Q39" s="1874">
        <v>360907</v>
      </c>
      <c r="R39" s="1874">
        <v>11459797</v>
      </c>
      <c r="S39" s="1874">
        <v>655291</v>
      </c>
      <c r="T39" s="242" t="s">
        <v>306</v>
      </c>
      <c r="U39" s="725">
        <v>43</v>
      </c>
    </row>
    <row r="40" spans="1:21" ht="12.75" customHeight="1">
      <c r="A40" s="724">
        <v>45</v>
      </c>
      <c r="B40" s="242" t="s">
        <v>67</v>
      </c>
      <c r="C40" s="1874">
        <v>53882</v>
      </c>
      <c r="D40" s="1879">
        <v>58.35000000000001</v>
      </c>
      <c r="E40" s="1874">
        <v>0</v>
      </c>
      <c r="F40" s="1879">
        <v>0</v>
      </c>
      <c r="G40" s="1874">
        <v>26166</v>
      </c>
      <c r="H40" s="1879">
        <v>28.33</v>
      </c>
      <c r="I40" s="1874">
        <v>12301</v>
      </c>
      <c r="J40" s="1879">
        <v>13.32</v>
      </c>
      <c r="K40" s="1874">
        <v>92347</v>
      </c>
      <c r="L40" s="1874">
        <v>10947</v>
      </c>
      <c r="M40" s="1874">
        <v>0</v>
      </c>
      <c r="N40" s="1874">
        <v>72</v>
      </c>
      <c r="O40" s="1874">
        <v>3725</v>
      </c>
      <c r="P40" s="1874">
        <v>-2431</v>
      </c>
      <c r="Q40" s="1874">
        <v>75172</v>
      </c>
      <c r="R40" s="1874">
        <v>2155256</v>
      </c>
      <c r="S40" s="1874">
        <v>0</v>
      </c>
      <c r="T40" s="242" t="s">
        <v>67</v>
      </c>
      <c r="U40" s="725">
        <v>45</v>
      </c>
    </row>
    <row r="41" spans="1:21" ht="16.5" customHeight="1">
      <c r="A41" s="724">
        <v>46</v>
      </c>
      <c r="B41" s="242" t="s">
        <v>68</v>
      </c>
      <c r="C41" s="1874">
        <v>28927</v>
      </c>
      <c r="D41" s="1879">
        <v>39.21</v>
      </c>
      <c r="E41" s="1874">
        <v>6457</v>
      </c>
      <c r="F41" s="1879">
        <v>8.76</v>
      </c>
      <c r="G41" s="1874">
        <v>25647</v>
      </c>
      <c r="H41" s="1879">
        <v>34.78</v>
      </c>
      <c r="I41" s="1874">
        <v>12720</v>
      </c>
      <c r="J41" s="1879">
        <v>17.25</v>
      </c>
      <c r="K41" s="1874">
        <v>73751</v>
      </c>
      <c r="L41" s="1874">
        <v>11239</v>
      </c>
      <c r="M41" s="1874">
        <v>0</v>
      </c>
      <c r="N41" s="1874">
        <v>71</v>
      </c>
      <c r="O41" s="1874">
        <v>1980</v>
      </c>
      <c r="P41" s="1874">
        <v>1000</v>
      </c>
      <c r="Q41" s="1874">
        <v>61461</v>
      </c>
      <c r="R41" s="1874">
        <v>2066168</v>
      </c>
      <c r="S41" s="1874">
        <v>129136</v>
      </c>
      <c r="T41" s="242" t="s">
        <v>68</v>
      </c>
      <c r="U41" s="725">
        <v>46</v>
      </c>
    </row>
    <row r="42" spans="1:21" ht="12.75" customHeight="1">
      <c r="A42" s="724">
        <v>50</v>
      </c>
      <c r="B42" s="242" t="s">
        <v>150</v>
      </c>
      <c r="C42" s="1874">
        <v>112212</v>
      </c>
      <c r="D42" s="1879">
        <v>45.37</v>
      </c>
      <c r="E42" s="1874">
        <v>15591</v>
      </c>
      <c r="F42" s="1879">
        <v>6.31</v>
      </c>
      <c r="G42" s="1874">
        <v>81076</v>
      </c>
      <c r="H42" s="1879">
        <v>32.79</v>
      </c>
      <c r="I42" s="1874">
        <v>38400</v>
      </c>
      <c r="J42" s="1879">
        <v>15.53</v>
      </c>
      <c r="K42" s="1874">
        <v>247279</v>
      </c>
      <c r="L42" s="1874">
        <v>29395</v>
      </c>
      <c r="M42" s="1874">
        <v>0</v>
      </c>
      <c r="N42" s="1874">
        <v>123</v>
      </c>
      <c r="O42" s="1874">
        <v>17115</v>
      </c>
      <c r="P42" s="1874">
        <v>2525</v>
      </c>
      <c r="Q42" s="1874">
        <v>203171</v>
      </c>
      <c r="R42" s="1874">
        <v>6969802</v>
      </c>
      <c r="S42" s="1874">
        <v>332430</v>
      </c>
      <c r="T42" s="242" t="s">
        <v>150</v>
      </c>
      <c r="U42" s="725">
        <v>50</v>
      </c>
    </row>
    <row r="43" spans="1:21" ht="12.75" customHeight="1">
      <c r="A43" s="724">
        <v>57</v>
      </c>
      <c r="B43" s="242" t="s">
        <v>151</v>
      </c>
      <c r="C43" s="1874">
        <v>44075</v>
      </c>
      <c r="D43" s="1879">
        <v>43.74</v>
      </c>
      <c r="E43" s="1874">
        <v>9492</v>
      </c>
      <c r="F43" s="1879">
        <v>9.42</v>
      </c>
      <c r="G43" s="1874">
        <v>32309</v>
      </c>
      <c r="H43" s="1879">
        <v>32.07</v>
      </c>
      <c r="I43" s="1874">
        <v>14879</v>
      </c>
      <c r="J43" s="1879">
        <v>14.77</v>
      </c>
      <c r="K43" s="1874">
        <v>100755</v>
      </c>
      <c r="L43" s="1874">
        <v>13048</v>
      </c>
      <c r="M43" s="1874">
        <v>11</v>
      </c>
      <c r="N43" s="1874">
        <v>48</v>
      </c>
      <c r="O43" s="1874">
        <v>3484</v>
      </c>
      <c r="P43" s="1874">
        <v>234</v>
      </c>
      <c r="Q43" s="1874">
        <v>84398</v>
      </c>
      <c r="R43" s="1874">
        <v>2623495</v>
      </c>
      <c r="S43" s="1874">
        <v>164512</v>
      </c>
      <c r="T43" s="242" t="s">
        <v>151</v>
      </c>
      <c r="U43" s="725">
        <v>57</v>
      </c>
    </row>
    <row r="44" spans="1:21" ht="12.75" customHeight="1">
      <c r="A44" s="724">
        <v>62</v>
      </c>
      <c r="B44" s="242" t="s">
        <v>118</v>
      </c>
      <c r="C44" s="1874">
        <v>15554</v>
      </c>
      <c r="D44" s="1879">
        <v>40.900000000000006</v>
      </c>
      <c r="E44" s="1874">
        <v>3743</v>
      </c>
      <c r="F44" s="1879">
        <v>9.84</v>
      </c>
      <c r="G44" s="1874">
        <v>13015</v>
      </c>
      <c r="H44" s="1879">
        <v>34.23</v>
      </c>
      <c r="I44" s="1874">
        <v>5715</v>
      </c>
      <c r="J44" s="1879">
        <v>15.03</v>
      </c>
      <c r="K44" s="1874">
        <v>38027</v>
      </c>
      <c r="L44" s="1874">
        <v>5809</v>
      </c>
      <c r="M44" s="1874">
        <v>0</v>
      </c>
      <c r="N44" s="1874">
        <v>11</v>
      </c>
      <c r="O44" s="1874">
        <v>2662</v>
      </c>
      <c r="P44" s="1874">
        <v>3533</v>
      </c>
      <c r="Q44" s="1874">
        <v>33078</v>
      </c>
      <c r="R44" s="1874">
        <v>1808738</v>
      </c>
      <c r="S44" s="1874">
        <v>103096</v>
      </c>
      <c r="T44" s="242" t="s">
        <v>118</v>
      </c>
      <c r="U44" s="725">
        <v>62</v>
      </c>
    </row>
    <row r="45" spans="1:21" ht="12.75" customHeight="1">
      <c r="A45" s="724">
        <v>65</v>
      </c>
      <c r="B45" s="242" t="s">
        <v>308</v>
      </c>
      <c r="C45" s="1874">
        <v>72904</v>
      </c>
      <c r="D45" s="1879">
        <v>42.28</v>
      </c>
      <c r="E45" s="1874">
        <v>15351</v>
      </c>
      <c r="F45" s="1879">
        <v>8.9</v>
      </c>
      <c r="G45" s="1874">
        <v>60724</v>
      </c>
      <c r="H45" s="1879">
        <v>35.21</v>
      </c>
      <c r="I45" s="1874">
        <v>23467</v>
      </c>
      <c r="J45" s="1879">
        <v>13.61</v>
      </c>
      <c r="K45" s="1874">
        <v>172446</v>
      </c>
      <c r="L45" s="1874">
        <v>25176</v>
      </c>
      <c r="M45" s="1874">
        <v>0</v>
      </c>
      <c r="N45" s="1874">
        <v>94</v>
      </c>
      <c r="O45" s="1874">
        <v>4370</v>
      </c>
      <c r="P45" s="1874">
        <v>-3135</v>
      </c>
      <c r="Q45" s="1874">
        <v>139671</v>
      </c>
      <c r="R45" s="1874">
        <v>3142391</v>
      </c>
      <c r="S45" s="1874">
        <v>163317</v>
      </c>
      <c r="T45" s="242" t="s">
        <v>308</v>
      </c>
      <c r="U45" s="725">
        <v>65</v>
      </c>
    </row>
    <row r="46" spans="1:21" ht="12.75" customHeight="1">
      <c r="A46" s="724">
        <v>70</v>
      </c>
      <c r="B46" s="242" t="s">
        <v>152</v>
      </c>
      <c r="C46" s="1874">
        <v>89231</v>
      </c>
      <c r="D46" s="1879">
        <v>41.120000000000005</v>
      </c>
      <c r="E46" s="1874">
        <v>19955</v>
      </c>
      <c r="F46" s="1879">
        <v>9.2</v>
      </c>
      <c r="G46" s="1874">
        <v>69643</v>
      </c>
      <c r="H46" s="1879">
        <v>32.1</v>
      </c>
      <c r="I46" s="1874">
        <v>38138</v>
      </c>
      <c r="J46" s="1879">
        <v>17.58</v>
      </c>
      <c r="K46" s="1874">
        <v>216967</v>
      </c>
      <c r="L46" s="1874">
        <v>31389</v>
      </c>
      <c r="M46" s="1874">
        <v>0</v>
      </c>
      <c r="N46" s="1874">
        <v>58</v>
      </c>
      <c r="O46" s="1874">
        <v>3722</v>
      </c>
      <c r="P46" s="1874">
        <v>-6955</v>
      </c>
      <c r="Q46" s="1874">
        <v>174843</v>
      </c>
      <c r="R46" s="1874">
        <v>3717985</v>
      </c>
      <c r="S46" s="1874">
        <v>224209</v>
      </c>
      <c r="T46" s="242" t="s">
        <v>152</v>
      </c>
      <c r="U46" s="725">
        <v>70</v>
      </c>
    </row>
    <row r="47" spans="1:21" ht="12.75" customHeight="1">
      <c r="A47" s="724">
        <v>73</v>
      </c>
      <c r="B47" s="242" t="s">
        <v>310</v>
      </c>
      <c r="C47" s="1874">
        <v>187838</v>
      </c>
      <c r="D47" s="1879">
        <v>51.64999999999999</v>
      </c>
      <c r="E47" s="1874">
        <v>4516</v>
      </c>
      <c r="F47" s="1879">
        <v>1.24</v>
      </c>
      <c r="G47" s="1874">
        <v>119961</v>
      </c>
      <c r="H47" s="1879">
        <v>32.99</v>
      </c>
      <c r="I47" s="1874">
        <v>51334</v>
      </c>
      <c r="J47" s="1879">
        <v>14.12</v>
      </c>
      <c r="K47" s="1874">
        <v>363649</v>
      </c>
      <c r="L47" s="1874">
        <v>46636</v>
      </c>
      <c r="M47" s="1874">
        <v>0</v>
      </c>
      <c r="N47" s="1874">
        <v>185</v>
      </c>
      <c r="O47" s="1874">
        <v>13028</v>
      </c>
      <c r="P47" s="1874">
        <v>-7059</v>
      </c>
      <c r="Q47" s="1874">
        <v>296741</v>
      </c>
      <c r="R47" s="1874">
        <v>8538072</v>
      </c>
      <c r="S47" s="1874">
        <v>451598</v>
      </c>
      <c r="T47" s="242" t="s">
        <v>310</v>
      </c>
      <c r="U47" s="725">
        <v>73</v>
      </c>
    </row>
    <row r="48" spans="1:21" ht="12.75" customHeight="1">
      <c r="A48" s="724">
        <v>79</v>
      </c>
      <c r="B48" s="242" t="s">
        <v>312</v>
      </c>
      <c r="C48" s="1874">
        <v>106513</v>
      </c>
      <c r="D48" s="1879">
        <v>46.839999999999996</v>
      </c>
      <c r="E48" s="1874">
        <v>11595</v>
      </c>
      <c r="F48" s="1879">
        <v>5.1</v>
      </c>
      <c r="G48" s="1874">
        <v>76478</v>
      </c>
      <c r="H48" s="1879">
        <v>33.64</v>
      </c>
      <c r="I48" s="1874">
        <v>32781</v>
      </c>
      <c r="J48" s="1879">
        <v>14.42</v>
      </c>
      <c r="K48" s="1874">
        <v>227367</v>
      </c>
      <c r="L48" s="1874">
        <v>30419</v>
      </c>
      <c r="M48" s="1874">
        <v>33</v>
      </c>
      <c r="N48" s="1874">
        <v>119</v>
      </c>
      <c r="O48" s="1874">
        <v>9302</v>
      </c>
      <c r="P48" s="1874">
        <v>-922</v>
      </c>
      <c r="Q48" s="1874">
        <v>186572</v>
      </c>
      <c r="R48" s="1874">
        <v>5490349</v>
      </c>
      <c r="S48" s="1874">
        <v>274108</v>
      </c>
      <c r="T48" s="242" t="s">
        <v>312</v>
      </c>
      <c r="U48" s="725">
        <v>79</v>
      </c>
    </row>
    <row r="49" spans="1:21" ht="12.75" customHeight="1">
      <c r="A49" s="724">
        <v>86</v>
      </c>
      <c r="B49" s="242" t="s">
        <v>153</v>
      </c>
      <c r="C49" s="1874">
        <v>252490</v>
      </c>
      <c r="D49" s="1879">
        <v>53.160000000000004</v>
      </c>
      <c r="E49" s="1874">
        <v>23818</v>
      </c>
      <c r="F49" s="1879">
        <v>5.01</v>
      </c>
      <c r="G49" s="1874">
        <v>123505</v>
      </c>
      <c r="H49" s="1879">
        <v>26</v>
      </c>
      <c r="I49" s="1874">
        <v>75206</v>
      </c>
      <c r="J49" s="1879">
        <v>15.83</v>
      </c>
      <c r="K49" s="1874">
        <v>475019</v>
      </c>
      <c r="L49" s="1874">
        <v>59062</v>
      </c>
      <c r="M49" s="1874">
        <v>0</v>
      </c>
      <c r="N49" s="1874">
        <v>0</v>
      </c>
      <c r="O49" s="1874">
        <v>18437</v>
      </c>
      <c r="P49" s="1874">
        <v>-25598</v>
      </c>
      <c r="Q49" s="1874">
        <v>371922</v>
      </c>
      <c r="R49" s="1874">
        <v>8144838</v>
      </c>
      <c r="S49" s="1874">
        <v>335465</v>
      </c>
      <c r="T49" s="242" t="s">
        <v>153</v>
      </c>
      <c r="U49" s="725">
        <v>86</v>
      </c>
    </row>
    <row r="50" spans="1:21" ht="12.75" customHeight="1">
      <c r="A50" s="724">
        <v>93</v>
      </c>
      <c r="B50" s="242" t="s">
        <v>314</v>
      </c>
      <c r="C50" s="1874">
        <v>189803</v>
      </c>
      <c r="D50" s="1879">
        <v>48.77999999999999</v>
      </c>
      <c r="E50" s="1874">
        <v>29862</v>
      </c>
      <c r="F50" s="1879">
        <v>7.67</v>
      </c>
      <c r="G50" s="1874">
        <v>116106</v>
      </c>
      <c r="H50" s="1879">
        <v>29.84</v>
      </c>
      <c r="I50" s="1874">
        <v>53329</v>
      </c>
      <c r="J50" s="1879">
        <v>13.71</v>
      </c>
      <c r="K50" s="1874">
        <v>389100</v>
      </c>
      <c r="L50" s="1874">
        <v>43137</v>
      </c>
      <c r="M50" s="1874">
        <v>0</v>
      </c>
      <c r="N50" s="1874">
        <v>170</v>
      </c>
      <c r="O50" s="1874">
        <v>20353</v>
      </c>
      <c r="P50" s="1874">
        <v>319</v>
      </c>
      <c r="Q50" s="1874">
        <v>325759</v>
      </c>
      <c r="R50" s="1874">
        <v>9490130</v>
      </c>
      <c r="S50" s="1874">
        <v>497696</v>
      </c>
      <c r="T50" s="242" t="s">
        <v>314</v>
      </c>
      <c r="U50" s="725">
        <v>93</v>
      </c>
    </row>
    <row r="51" spans="1:21" ht="16.5" customHeight="1">
      <c r="A51" s="724">
        <v>95</v>
      </c>
      <c r="B51" s="242" t="s">
        <v>315</v>
      </c>
      <c r="C51" s="1874">
        <v>159044</v>
      </c>
      <c r="D51" s="1879">
        <v>43.03</v>
      </c>
      <c r="E51" s="1874">
        <v>32857</v>
      </c>
      <c r="F51" s="1879">
        <v>8.89</v>
      </c>
      <c r="G51" s="1874">
        <v>124235</v>
      </c>
      <c r="H51" s="1879">
        <v>33.61</v>
      </c>
      <c r="I51" s="1874">
        <v>53468</v>
      </c>
      <c r="J51" s="1879">
        <v>14.47</v>
      </c>
      <c r="K51" s="1874">
        <v>369604</v>
      </c>
      <c r="L51" s="1874">
        <v>50645</v>
      </c>
      <c r="M51" s="1874">
        <v>0</v>
      </c>
      <c r="N51" s="1874">
        <v>411</v>
      </c>
      <c r="O51" s="1874">
        <v>18929</v>
      </c>
      <c r="P51" s="1874">
        <v>9645</v>
      </c>
      <c r="Q51" s="1874">
        <v>309264</v>
      </c>
      <c r="R51" s="1874">
        <v>11868998</v>
      </c>
      <c r="S51" s="1874">
        <v>662450</v>
      </c>
      <c r="T51" s="242" t="s">
        <v>315</v>
      </c>
      <c r="U51" s="725">
        <v>95</v>
      </c>
    </row>
    <row r="52" spans="1:21" ht="16.5" customHeight="1">
      <c r="A52" s="726" t="s">
        <v>706</v>
      </c>
      <c r="B52" s="242" t="s">
        <v>70</v>
      </c>
      <c r="C52" s="1878" t="s">
        <v>96</v>
      </c>
      <c r="D52" s="1880" t="s">
        <v>96</v>
      </c>
      <c r="E52" s="1878" t="s">
        <v>96</v>
      </c>
      <c r="F52" s="1880" t="s">
        <v>96</v>
      </c>
      <c r="G52" s="1878" t="s">
        <v>96</v>
      </c>
      <c r="H52" s="1880" t="s">
        <v>96</v>
      </c>
      <c r="I52" s="1878" t="s">
        <v>96</v>
      </c>
      <c r="J52" s="1880" t="s">
        <v>96</v>
      </c>
      <c r="K52" s="1878" t="s">
        <v>96</v>
      </c>
      <c r="L52" s="1878" t="s">
        <v>96</v>
      </c>
      <c r="M52" s="1878" t="s">
        <v>96</v>
      </c>
      <c r="N52" s="1878" t="s">
        <v>96</v>
      </c>
      <c r="O52" s="1878" t="s">
        <v>96</v>
      </c>
      <c r="P52" s="1878" t="s">
        <v>96</v>
      </c>
      <c r="Q52" s="1874">
        <v>37183</v>
      </c>
      <c r="R52" s="1878" t="s">
        <v>96</v>
      </c>
      <c r="S52" s="1878" t="s">
        <v>96</v>
      </c>
      <c r="T52" s="242" t="s">
        <v>70</v>
      </c>
      <c r="U52" s="727" t="s">
        <v>706</v>
      </c>
    </row>
    <row r="53" spans="1:21" ht="12.75" customHeight="1">
      <c r="A53" s="726" t="s">
        <v>707</v>
      </c>
      <c r="B53" s="242" t="s">
        <v>316</v>
      </c>
      <c r="C53" s="1878" t="s">
        <v>96</v>
      </c>
      <c r="D53" s="1880" t="s">
        <v>96</v>
      </c>
      <c r="E53" s="1878" t="s">
        <v>96</v>
      </c>
      <c r="F53" s="1880" t="s">
        <v>96</v>
      </c>
      <c r="G53" s="1878" t="s">
        <v>96</v>
      </c>
      <c r="H53" s="1880" t="s">
        <v>96</v>
      </c>
      <c r="I53" s="1878" t="s">
        <v>96</v>
      </c>
      <c r="J53" s="1880" t="s">
        <v>96</v>
      </c>
      <c r="K53" s="1878" t="s">
        <v>96</v>
      </c>
      <c r="L53" s="1878" t="s">
        <v>96</v>
      </c>
      <c r="M53" s="1878" t="s">
        <v>96</v>
      </c>
      <c r="N53" s="1878" t="s">
        <v>96</v>
      </c>
      <c r="O53" s="1878" t="s">
        <v>96</v>
      </c>
      <c r="P53" s="1878" t="s">
        <v>96</v>
      </c>
      <c r="Q53" s="1874">
        <v>0</v>
      </c>
      <c r="R53" s="1878" t="s">
        <v>96</v>
      </c>
      <c r="S53" s="1878" t="s">
        <v>96</v>
      </c>
      <c r="T53" s="242" t="s">
        <v>316</v>
      </c>
      <c r="U53" s="727" t="s">
        <v>707</v>
      </c>
    </row>
    <row r="54" spans="1:21" ht="12.75" customHeight="1">
      <c r="A54" s="726" t="s">
        <v>708</v>
      </c>
      <c r="B54" s="242" t="s">
        <v>74</v>
      </c>
      <c r="C54" s="1878" t="s">
        <v>96</v>
      </c>
      <c r="D54" s="1880" t="s">
        <v>96</v>
      </c>
      <c r="E54" s="1878" t="s">
        <v>96</v>
      </c>
      <c r="F54" s="1880" t="s">
        <v>96</v>
      </c>
      <c r="G54" s="1878" t="s">
        <v>96</v>
      </c>
      <c r="H54" s="1880" t="s">
        <v>96</v>
      </c>
      <c r="I54" s="1878" t="s">
        <v>96</v>
      </c>
      <c r="J54" s="1880" t="s">
        <v>96</v>
      </c>
      <c r="K54" s="1878" t="s">
        <v>96</v>
      </c>
      <c r="L54" s="1878" t="s">
        <v>96</v>
      </c>
      <c r="M54" s="1878" t="s">
        <v>96</v>
      </c>
      <c r="N54" s="1878" t="s">
        <v>96</v>
      </c>
      <c r="O54" s="1878" t="s">
        <v>96</v>
      </c>
      <c r="P54" s="1878" t="s">
        <v>96</v>
      </c>
      <c r="Q54" s="1874">
        <v>6522</v>
      </c>
      <c r="R54" s="1878" t="s">
        <v>96</v>
      </c>
      <c r="S54" s="1878" t="s">
        <v>96</v>
      </c>
      <c r="T54" s="242" t="s">
        <v>74</v>
      </c>
      <c r="U54" s="727" t="s">
        <v>708</v>
      </c>
    </row>
    <row r="55" spans="1:21" ht="12.75" customHeight="1">
      <c r="A55" s="726" t="s">
        <v>709</v>
      </c>
      <c r="B55" s="242" t="s">
        <v>75</v>
      </c>
      <c r="C55" s="1878" t="s">
        <v>96</v>
      </c>
      <c r="D55" s="1880" t="s">
        <v>96</v>
      </c>
      <c r="E55" s="1878" t="s">
        <v>96</v>
      </c>
      <c r="F55" s="1880" t="s">
        <v>96</v>
      </c>
      <c r="G55" s="1878" t="s">
        <v>96</v>
      </c>
      <c r="H55" s="1880" t="s">
        <v>96</v>
      </c>
      <c r="I55" s="1878" t="s">
        <v>96</v>
      </c>
      <c r="J55" s="1880" t="s">
        <v>96</v>
      </c>
      <c r="K55" s="1878" t="s">
        <v>96</v>
      </c>
      <c r="L55" s="1878" t="s">
        <v>96</v>
      </c>
      <c r="M55" s="1878" t="s">
        <v>96</v>
      </c>
      <c r="N55" s="1878" t="s">
        <v>96</v>
      </c>
      <c r="O55" s="1878" t="s">
        <v>96</v>
      </c>
      <c r="P55" s="1878" t="s">
        <v>96</v>
      </c>
      <c r="Q55" s="1874">
        <v>39293</v>
      </c>
      <c r="R55" s="1878" t="s">
        <v>96</v>
      </c>
      <c r="S55" s="1878" t="s">
        <v>96</v>
      </c>
      <c r="T55" s="242" t="s">
        <v>75</v>
      </c>
      <c r="U55" s="727" t="s">
        <v>709</v>
      </c>
    </row>
    <row r="56" spans="1:21" ht="12.75" customHeight="1">
      <c r="A56" s="726" t="s">
        <v>710</v>
      </c>
      <c r="B56" s="242" t="s">
        <v>81</v>
      </c>
      <c r="C56" s="1878" t="s">
        <v>96</v>
      </c>
      <c r="D56" s="1880" t="s">
        <v>96</v>
      </c>
      <c r="E56" s="1878" t="s">
        <v>96</v>
      </c>
      <c r="F56" s="1880" t="s">
        <v>96</v>
      </c>
      <c r="G56" s="1878" t="s">
        <v>96</v>
      </c>
      <c r="H56" s="1880" t="s">
        <v>96</v>
      </c>
      <c r="I56" s="1878" t="s">
        <v>96</v>
      </c>
      <c r="J56" s="1880" t="s">
        <v>96</v>
      </c>
      <c r="K56" s="1878" t="s">
        <v>96</v>
      </c>
      <c r="L56" s="1878" t="s">
        <v>96</v>
      </c>
      <c r="M56" s="1878" t="s">
        <v>96</v>
      </c>
      <c r="N56" s="1878" t="s">
        <v>96</v>
      </c>
      <c r="O56" s="1878" t="s">
        <v>96</v>
      </c>
      <c r="P56" s="1878" t="s">
        <v>96</v>
      </c>
      <c r="Q56" s="1874">
        <v>482091</v>
      </c>
      <c r="R56" s="1878" t="s">
        <v>96</v>
      </c>
      <c r="S56" s="1878" t="s">
        <v>96</v>
      </c>
      <c r="T56" s="242" t="s">
        <v>81</v>
      </c>
      <c r="U56" s="727" t="s">
        <v>710</v>
      </c>
    </row>
    <row r="57" spans="1:21" ht="12.75" customHeight="1">
      <c r="A57" s="726" t="s">
        <v>711</v>
      </c>
      <c r="B57" s="242" t="s">
        <v>82</v>
      </c>
      <c r="C57" s="1878" t="s">
        <v>96</v>
      </c>
      <c r="D57" s="1880" t="s">
        <v>96</v>
      </c>
      <c r="E57" s="1878" t="s">
        <v>96</v>
      </c>
      <c r="F57" s="1880" t="s">
        <v>96</v>
      </c>
      <c r="G57" s="1878" t="s">
        <v>96</v>
      </c>
      <c r="H57" s="1880" t="s">
        <v>96</v>
      </c>
      <c r="I57" s="1878" t="s">
        <v>96</v>
      </c>
      <c r="J57" s="1880" t="s">
        <v>96</v>
      </c>
      <c r="K57" s="1878" t="s">
        <v>96</v>
      </c>
      <c r="L57" s="1878" t="s">
        <v>96</v>
      </c>
      <c r="M57" s="1878" t="s">
        <v>96</v>
      </c>
      <c r="N57" s="1878" t="s">
        <v>96</v>
      </c>
      <c r="O57" s="1878" t="s">
        <v>96</v>
      </c>
      <c r="P57" s="1878" t="s">
        <v>96</v>
      </c>
      <c r="Q57" s="1874">
        <v>806957</v>
      </c>
      <c r="R57" s="1878" t="s">
        <v>96</v>
      </c>
      <c r="S57" s="1878" t="s">
        <v>96</v>
      </c>
      <c r="T57" s="242" t="s">
        <v>82</v>
      </c>
      <c r="U57" s="727" t="s">
        <v>711</v>
      </c>
    </row>
    <row r="58" spans="1:21" ht="12.75" customHeight="1">
      <c r="A58" s="726" t="s">
        <v>712</v>
      </c>
      <c r="B58" s="242" t="s">
        <v>87</v>
      </c>
      <c r="C58" s="1878" t="s">
        <v>96</v>
      </c>
      <c r="D58" s="1880" t="s">
        <v>96</v>
      </c>
      <c r="E58" s="1878" t="s">
        <v>96</v>
      </c>
      <c r="F58" s="1880" t="s">
        <v>96</v>
      </c>
      <c r="G58" s="1878" t="s">
        <v>96</v>
      </c>
      <c r="H58" s="1880" t="s">
        <v>96</v>
      </c>
      <c r="I58" s="1878" t="s">
        <v>96</v>
      </c>
      <c r="J58" s="1880" t="s">
        <v>96</v>
      </c>
      <c r="K58" s="1878" t="s">
        <v>96</v>
      </c>
      <c r="L58" s="1878" t="s">
        <v>96</v>
      </c>
      <c r="M58" s="1878" t="s">
        <v>96</v>
      </c>
      <c r="N58" s="1878" t="s">
        <v>96</v>
      </c>
      <c r="O58" s="1878" t="s">
        <v>96</v>
      </c>
      <c r="P58" s="1878" t="s">
        <v>96</v>
      </c>
      <c r="Q58" s="1874">
        <v>159045</v>
      </c>
      <c r="R58" s="1878" t="s">
        <v>96</v>
      </c>
      <c r="S58" s="1878" t="s">
        <v>96</v>
      </c>
      <c r="T58" s="242" t="s">
        <v>87</v>
      </c>
      <c r="U58" s="727" t="s">
        <v>712</v>
      </c>
    </row>
    <row r="59" spans="1:21" ht="12.75" customHeight="1">
      <c r="A59" s="728" t="s">
        <v>713</v>
      </c>
      <c r="B59" s="278" t="s">
        <v>88</v>
      </c>
      <c r="C59" s="1881" t="s">
        <v>96</v>
      </c>
      <c r="D59" s="1882" t="s">
        <v>96</v>
      </c>
      <c r="E59" s="1881" t="s">
        <v>96</v>
      </c>
      <c r="F59" s="1881" t="s">
        <v>96</v>
      </c>
      <c r="G59" s="1881" t="s">
        <v>96</v>
      </c>
      <c r="H59" s="1882" t="s">
        <v>96</v>
      </c>
      <c r="I59" s="1881" t="s">
        <v>96</v>
      </c>
      <c r="J59" s="1882" t="s">
        <v>96</v>
      </c>
      <c r="K59" s="1881" t="s">
        <v>96</v>
      </c>
      <c r="L59" s="1881" t="s">
        <v>96</v>
      </c>
      <c r="M59" s="1881" t="s">
        <v>96</v>
      </c>
      <c r="N59" s="1881" t="s">
        <v>96</v>
      </c>
      <c r="O59" s="1881" t="s">
        <v>96</v>
      </c>
      <c r="P59" s="1881" t="s">
        <v>96</v>
      </c>
      <c r="Q59" s="1883">
        <v>1702144</v>
      </c>
      <c r="R59" s="1881" t="s">
        <v>96</v>
      </c>
      <c r="S59" s="1881" t="s">
        <v>96</v>
      </c>
      <c r="T59" s="278" t="s">
        <v>88</v>
      </c>
      <c r="U59" s="729" t="s">
        <v>713</v>
      </c>
    </row>
    <row r="60" spans="1:11" ht="20.25" customHeight="1">
      <c r="A60" s="1981" t="s">
        <v>717</v>
      </c>
      <c r="B60" s="1982"/>
      <c r="C60" s="1982"/>
      <c r="D60" s="1982"/>
      <c r="E60" s="1982"/>
      <c r="F60" s="1982"/>
      <c r="G60" s="1982"/>
      <c r="H60" s="1982"/>
      <c r="I60" s="1982"/>
      <c r="J60" s="1982"/>
      <c r="K60" s="1982"/>
    </row>
    <row r="61" spans="1:11" ht="30" customHeight="1">
      <c r="A61" s="1984" t="s">
        <v>715</v>
      </c>
      <c r="B61" s="1985"/>
      <c r="C61" s="1985"/>
      <c r="D61" s="1985"/>
      <c r="E61" s="1985"/>
      <c r="F61" s="1985"/>
      <c r="G61" s="1985"/>
      <c r="H61" s="1985"/>
      <c r="I61" s="1985"/>
      <c r="J61" s="1985"/>
      <c r="K61" s="1985"/>
    </row>
    <row r="62" spans="1:11" ht="31.5" customHeight="1">
      <c r="A62" s="1984" t="s">
        <v>715</v>
      </c>
      <c r="B62" s="1985"/>
      <c r="C62" s="1985"/>
      <c r="D62" s="1985"/>
      <c r="E62" s="1985"/>
      <c r="F62" s="1985"/>
      <c r="G62" s="1985"/>
      <c r="H62" s="1985"/>
      <c r="I62" s="1985"/>
      <c r="J62" s="1985"/>
      <c r="K62" s="1985"/>
    </row>
  </sheetData>
  <sheetProtection/>
  <mergeCells count="3">
    <mergeCell ref="A60:K60"/>
    <mergeCell ref="A61:K61"/>
    <mergeCell ref="A62:K62"/>
  </mergeCells>
  <printOptions horizontalCentered="1"/>
  <pageMargins left="0.15748031496062992" right="0.15748031496062992" top="0.3937007874015748" bottom="0.2755905511811024" header="0.15748031496062992" footer="0.1968503937007874"/>
  <pageSetup blackAndWhite="1" firstPageNumber="72" useFirstPageNumber="1" horizontalDpi="300" verticalDpi="300" orientation="landscape" pageOrder="overThenDown" paperSize="9" scale="70" r:id="rId1"/>
  <headerFooter alignWithMargins="0">
    <oddFooter>&amp;C&amp;A</oddFooter>
  </headerFooter>
</worksheet>
</file>

<file path=xl/worksheets/sheet21.xml><?xml version="1.0" encoding="utf-8"?>
<worksheet xmlns="http://schemas.openxmlformats.org/spreadsheetml/2006/main" xmlns:r="http://schemas.openxmlformats.org/officeDocument/2006/relationships">
  <sheetPr>
    <tabColor theme="0"/>
  </sheetPr>
  <dimension ref="A1:U61"/>
  <sheetViews>
    <sheetView view="pageBreakPreview" zoomScaleSheetLayoutView="100" zoomScalePageLayoutView="0" workbookViewId="0" topLeftCell="H20">
      <selection activeCell="T47" sqref="T47"/>
    </sheetView>
  </sheetViews>
  <sheetFormatPr defaultColWidth="9.00390625" defaultRowHeight="12.75"/>
  <cols>
    <col min="1" max="1" width="4.25390625" style="483" customWidth="1"/>
    <col min="2" max="2" width="11.875" style="483" customWidth="1"/>
    <col min="3" max="3" width="11.75390625" style="483" customWidth="1"/>
    <col min="4" max="4" width="7.25390625" style="483" customWidth="1"/>
    <col min="5" max="5" width="10.375" style="483" customWidth="1"/>
    <col min="6" max="6" width="7.25390625" style="483" customWidth="1"/>
    <col min="7" max="7" width="11.375" style="483" customWidth="1"/>
    <col min="8" max="8" width="7.25390625" style="483" customWidth="1"/>
    <col min="9" max="9" width="10.875" style="483" customWidth="1"/>
    <col min="10" max="10" width="7.25390625" style="483" customWidth="1"/>
    <col min="11" max="11" width="12.00390625" style="483" customWidth="1"/>
    <col min="12" max="12" width="10.375" style="483" customWidth="1"/>
    <col min="13" max="13" width="7.00390625" style="483" customWidth="1"/>
    <col min="14" max="14" width="9.75390625" style="483" customWidth="1"/>
    <col min="15" max="15" width="10.75390625" style="483" customWidth="1"/>
    <col min="16" max="16" width="11.625" style="483" customWidth="1"/>
    <col min="17" max="18" width="11.75390625" style="483" customWidth="1"/>
    <col min="19" max="20" width="10.75390625" style="483" customWidth="1"/>
    <col min="21" max="21" width="4.625" style="483" customWidth="1"/>
    <col min="22" max="65" width="9.125" style="483" customWidth="1"/>
  </cols>
  <sheetData>
    <row r="1" spans="1:11" ht="20.25" customHeight="1">
      <c r="A1" s="699" t="s">
        <v>718</v>
      </c>
      <c r="B1" s="451"/>
      <c r="C1" s="451"/>
      <c r="D1" s="451"/>
      <c r="E1" s="730"/>
      <c r="F1" s="451"/>
      <c r="G1" s="451"/>
      <c r="H1" s="451"/>
      <c r="I1" s="451"/>
      <c r="J1" s="451"/>
      <c r="K1" s="451"/>
    </row>
    <row r="2" spans="1:11" ht="15" customHeight="1">
      <c r="A2" s="701" t="s">
        <v>495</v>
      </c>
      <c r="B2" s="451"/>
      <c r="C2" s="451"/>
      <c r="D2" s="451"/>
      <c r="E2" s="730"/>
      <c r="F2" s="451"/>
      <c r="G2" s="451"/>
      <c r="H2" s="451"/>
      <c r="I2" s="451"/>
      <c r="J2" s="451"/>
      <c r="K2" s="451"/>
    </row>
    <row r="3" spans="1:21" ht="12.75" customHeight="1">
      <c r="A3" s="702"/>
      <c r="B3" s="702"/>
      <c r="C3" s="731" t="s">
        <v>686</v>
      </c>
      <c r="D3" s="732"/>
      <c r="E3" s="733"/>
      <c r="F3" s="732"/>
      <c r="G3" s="733"/>
      <c r="H3" s="733"/>
      <c r="I3" s="733"/>
      <c r="J3" s="733"/>
      <c r="K3" s="734"/>
      <c r="L3" s="735" t="s">
        <v>271</v>
      </c>
      <c r="M3" s="735" t="s">
        <v>687</v>
      </c>
      <c r="N3" s="735" t="s">
        <v>688</v>
      </c>
      <c r="O3" s="735" t="s">
        <v>689</v>
      </c>
      <c r="P3" s="735"/>
      <c r="Q3" s="735" t="s">
        <v>271</v>
      </c>
      <c r="R3" s="736" t="s">
        <v>690</v>
      </c>
      <c r="S3" s="737"/>
      <c r="T3" s="710"/>
      <c r="U3" s="738"/>
    </row>
    <row r="4" spans="1:21" ht="12.75" customHeight="1">
      <c r="A4" s="711" t="s">
        <v>7</v>
      </c>
      <c r="B4" s="711" t="s">
        <v>8</v>
      </c>
      <c r="C4" s="739" t="s">
        <v>691</v>
      </c>
      <c r="D4" s="740"/>
      <c r="E4" s="739" t="s">
        <v>692</v>
      </c>
      <c r="F4" s="740"/>
      <c r="G4" s="739" t="s">
        <v>693</v>
      </c>
      <c r="H4" s="741"/>
      <c r="I4" s="739" t="s">
        <v>694</v>
      </c>
      <c r="J4" s="741"/>
      <c r="K4" s="710" t="s">
        <v>339</v>
      </c>
      <c r="L4" s="711"/>
      <c r="M4" s="711" t="s">
        <v>695</v>
      </c>
      <c r="N4" s="711"/>
      <c r="O4" s="711"/>
      <c r="P4" s="711" t="s">
        <v>696</v>
      </c>
      <c r="Q4" s="711"/>
      <c r="R4" s="702"/>
      <c r="S4" s="738"/>
      <c r="T4" s="601" t="s">
        <v>8</v>
      </c>
      <c r="U4" s="471" t="s">
        <v>7</v>
      </c>
    </row>
    <row r="5" spans="1:21" ht="12.75" customHeight="1">
      <c r="A5" s="711"/>
      <c r="B5" s="711"/>
      <c r="C5" s="735" t="s">
        <v>697</v>
      </c>
      <c r="D5" s="588" t="s">
        <v>698</v>
      </c>
      <c r="E5" s="735" t="s">
        <v>697</v>
      </c>
      <c r="F5" s="588" t="s">
        <v>698</v>
      </c>
      <c r="G5" s="735" t="s">
        <v>697</v>
      </c>
      <c r="H5" s="702" t="s">
        <v>698</v>
      </c>
      <c r="I5" s="735" t="s">
        <v>697</v>
      </c>
      <c r="J5" s="702" t="s">
        <v>698</v>
      </c>
      <c r="K5" s="710" t="s">
        <v>697</v>
      </c>
      <c r="L5" s="711" t="s">
        <v>699</v>
      </c>
      <c r="M5" s="711" t="s">
        <v>700</v>
      </c>
      <c r="N5" s="711" t="s">
        <v>701</v>
      </c>
      <c r="O5" s="711" t="s">
        <v>702</v>
      </c>
      <c r="P5" s="711"/>
      <c r="Q5" s="711" t="s">
        <v>703</v>
      </c>
      <c r="R5" s="711" t="s">
        <v>704</v>
      </c>
      <c r="S5" s="601" t="s">
        <v>705</v>
      </c>
      <c r="T5" s="720"/>
      <c r="U5" s="471"/>
    </row>
    <row r="6" spans="1:21" ht="12.75" customHeight="1">
      <c r="A6" s="721"/>
      <c r="B6" s="722" t="s">
        <v>1145</v>
      </c>
      <c r="C6" s="1884"/>
      <c r="D6" s="1884"/>
      <c r="E6" s="1884"/>
      <c r="F6" s="1884"/>
      <c r="G6" s="1884"/>
      <c r="H6" s="1884"/>
      <c r="I6" s="1884"/>
      <c r="J6" s="1884"/>
      <c r="K6" s="1884"/>
      <c r="L6" s="1884"/>
      <c r="M6" s="1884"/>
      <c r="N6" s="1884"/>
      <c r="O6" s="1884"/>
      <c r="P6" s="1884"/>
      <c r="Q6" s="1885">
        <v>12042412</v>
      </c>
      <c r="R6" s="1885"/>
      <c r="S6" s="1885"/>
      <c r="T6" s="722" t="s">
        <v>1145</v>
      </c>
      <c r="U6" s="742"/>
    </row>
    <row r="7" spans="1:21" ht="12.75" customHeight="1">
      <c r="A7" s="625"/>
      <c r="B7" s="1692" t="s">
        <v>34</v>
      </c>
      <c r="C7" s="1886">
        <v>7405495</v>
      </c>
      <c r="D7" s="1887">
        <v>54.45000000000001</v>
      </c>
      <c r="E7" s="1886">
        <v>82589</v>
      </c>
      <c r="F7" s="1887">
        <v>0.61</v>
      </c>
      <c r="G7" s="1886">
        <v>4168607</v>
      </c>
      <c r="H7" s="1888">
        <v>30.65</v>
      </c>
      <c r="I7" s="1886">
        <v>1943306</v>
      </c>
      <c r="J7" s="1888">
        <v>14.29</v>
      </c>
      <c r="K7" s="1886">
        <v>13599997</v>
      </c>
      <c r="L7" s="1886">
        <v>1821158</v>
      </c>
      <c r="M7" s="1886">
        <v>96</v>
      </c>
      <c r="N7" s="1886">
        <v>253316</v>
      </c>
      <c r="O7" s="1886">
        <v>1022926</v>
      </c>
      <c r="P7" s="1886">
        <v>-864028</v>
      </c>
      <c r="Q7" s="1886">
        <v>9638473</v>
      </c>
      <c r="R7" s="1886">
        <v>284684459</v>
      </c>
      <c r="S7" s="1886">
        <v>3056305</v>
      </c>
      <c r="T7" s="1692" t="s">
        <v>34</v>
      </c>
      <c r="U7" s="743"/>
    </row>
    <row r="8" spans="1:21" ht="12.75" customHeight="1">
      <c r="A8" s="625"/>
      <c r="B8" s="1692" t="s">
        <v>35</v>
      </c>
      <c r="C8" s="1886">
        <v>326764</v>
      </c>
      <c r="D8" s="1887">
        <v>49.18</v>
      </c>
      <c r="E8" s="1886">
        <v>23460</v>
      </c>
      <c r="F8" s="1887">
        <v>3.53</v>
      </c>
      <c r="G8" s="1886">
        <v>227295</v>
      </c>
      <c r="H8" s="1888">
        <v>34.21</v>
      </c>
      <c r="I8" s="1886">
        <v>86915</v>
      </c>
      <c r="J8" s="1888">
        <v>13.08</v>
      </c>
      <c r="K8" s="1886">
        <v>664434</v>
      </c>
      <c r="L8" s="1886">
        <v>81933</v>
      </c>
      <c r="M8" s="1886">
        <v>163</v>
      </c>
      <c r="N8" s="1886">
        <v>2395</v>
      </c>
      <c r="O8" s="1886">
        <v>20191</v>
      </c>
      <c r="P8" s="1886">
        <v>-41719</v>
      </c>
      <c r="Q8" s="1886">
        <v>518033</v>
      </c>
      <c r="R8" s="1886">
        <v>14272386</v>
      </c>
      <c r="S8" s="1886">
        <v>325197</v>
      </c>
      <c r="T8" s="1692" t="s">
        <v>35</v>
      </c>
      <c r="U8" s="743"/>
    </row>
    <row r="9" spans="1:21" ht="12.75" customHeight="1">
      <c r="A9" s="625"/>
      <c r="B9" s="1692" t="s">
        <v>36</v>
      </c>
      <c r="C9" s="1886">
        <v>7732259</v>
      </c>
      <c r="D9" s="1887">
        <v>54.209999999999994</v>
      </c>
      <c r="E9" s="1886">
        <v>106049</v>
      </c>
      <c r="F9" s="1887">
        <v>0.74</v>
      </c>
      <c r="G9" s="1886">
        <v>4395902</v>
      </c>
      <c r="H9" s="1888">
        <v>30.82</v>
      </c>
      <c r="I9" s="1886">
        <v>2030221</v>
      </c>
      <c r="J9" s="1888">
        <v>14.23</v>
      </c>
      <c r="K9" s="1886">
        <v>14264431</v>
      </c>
      <c r="L9" s="1886">
        <v>1903091</v>
      </c>
      <c r="M9" s="1886">
        <v>259</v>
      </c>
      <c r="N9" s="1886">
        <v>255711</v>
      </c>
      <c r="O9" s="1886">
        <v>1043117</v>
      </c>
      <c r="P9" s="1886">
        <v>-905747</v>
      </c>
      <c r="Q9" s="1886">
        <v>10156506</v>
      </c>
      <c r="R9" s="1886">
        <v>298956845</v>
      </c>
      <c r="S9" s="1886">
        <v>3381502</v>
      </c>
      <c r="T9" s="1692" t="s">
        <v>36</v>
      </c>
      <c r="U9" s="743"/>
    </row>
    <row r="10" spans="1:21" ht="12.75" customHeight="1">
      <c r="A10" s="625"/>
      <c r="B10" s="1692" t="s">
        <v>38</v>
      </c>
      <c r="C10" s="1889" t="s">
        <v>344</v>
      </c>
      <c r="D10" s="1889" t="s">
        <v>96</v>
      </c>
      <c r="E10" s="1889" t="s">
        <v>96</v>
      </c>
      <c r="F10" s="1889" t="s">
        <v>96</v>
      </c>
      <c r="G10" s="1889" t="s">
        <v>96</v>
      </c>
      <c r="H10" s="1889" t="s">
        <v>96</v>
      </c>
      <c r="I10" s="1889" t="s">
        <v>96</v>
      </c>
      <c r="J10" s="1889" t="s">
        <v>96</v>
      </c>
      <c r="K10" s="1889" t="s">
        <v>96</v>
      </c>
      <c r="L10" s="1889" t="s">
        <v>96</v>
      </c>
      <c r="M10" s="1889" t="s">
        <v>96</v>
      </c>
      <c r="N10" s="1889" t="s">
        <v>96</v>
      </c>
      <c r="O10" s="1889" t="s">
        <v>96</v>
      </c>
      <c r="P10" s="1889" t="s">
        <v>96</v>
      </c>
      <c r="Q10" s="1886">
        <v>1885906</v>
      </c>
      <c r="R10" s="1890" t="s">
        <v>96</v>
      </c>
      <c r="S10" s="1890" t="s">
        <v>96</v>
      </c>
      <c r="T10" s="1692" t="s">
        <v>38</v>
      </c>
      <c r="U10" s="743"/>
    </row>
    <row r="11" spans="1:21" ht="21" customHeight="1">
      <c r="A11" s="724">
        <v>1</v>
      </c>
      <c r="B11" s="227" t="s">
        <v>40</v>
      </c>
      <c r="C11" s="1886">
        <v>2054777</v>
      </c>
      <c r="D11" s="1891">
        <v>56.07</v>
      </c>
      <c r="E11" s="1886">
        <v>0</v>
      </c>
      <c r="F11" s="1891">
        <v>0</v>
      </c>
      <c r="G11" s="1886">
        <v>968019</v>
      </c>
      <c r="H11" s="1891">
        <v>26.42</v>
      </c>
      <c r="I11" s="1886">
        <v>641761</v>
      </c>
      <c r="J11" s="1891">
        <v>17.51</v>
      </c>
      <c r="K11" s="1886">
        <v>3664557</v>
      </c>
      <c r="L11" s="1886">
        <v>536478</v>
      </c>
      <c r="M11" s="1886">
        <v>49</v>
      </c>
      <c r="N11" s="1886">
        <v>106568</v>
      </c>
      <c r="O11" s="1886">
        <v>317454</v>
      </c>
      <c r="P11" s="1886">
        <v>-214798</v>
      </c>
      <c r="Q11" s="1886">
        <v>2489210</v>
      </c>
      <c r="R11" s="1886">
        <v>63029973</v>
      </c>
      <c r="S11" s="1886">
        <v>0</v>
      </c>
      <c r="T11" s="227" t="s">
        <v>40</v>
      </c>
      <c r="U11" s="724">
        <v>1</v>
      </c>
    </row>
    <row r="12" spans="1:21" ht="12.75" customHeight="1">
      <c r="A12" s="724">
        <v>2</v>
      </c>
      <c r="B12" s="227" t="s">
        <v>41</v>
      </c>
      <c r="C12" s="1886">
        <v>882055</v>
      </c>
      <c r="D12" s="1891">
        <v>57.42</v>
      </c>
      <c r="E12" s="1886">
        <v>24299</v>
      </c>
      <c r="F12" s="1891">
        <v>1.58</v>
      </c>
      <c r="G12" s="1886">
        <v>441875</v>
      </c>
      <c r="H12" s="1891">
        <v>28.76</v>
      </c>
      <c r="I12" s="1886">
        <v>187974</v>
      </c>
      <c r="J12" s="1891">
        <v>12.24</v>
      </c>
      <c r="K12" s="1886">
        <v>1536203</v>
      </c>
      <c r="L12" s="1886">
        <v>190020</v>
      </c>
      <c r="M12" s="1886">
        <v>0</v>
      </c>
      <c r="N12" s="1886">
        <v>10810</v>
      </c>
      <c r="O12" s="1886">
        <v>98906</v>
      </c>
      <c r="P12" s="1886">
        <v>-156951</v>
      </c>
      <c r="Q12" s="1886">
        <v>1079516</v>
      </c>
      <c r="R12" s="1886">
        <v>28453401</v>
      </c>
      <c r="S12" s="1886">
        <v>1214932</v>
      </c>
      <c r="T12" s="227" t="s">
        <v>41</v>
      </c>
      <c r="U12" s="724">
        <v>2</v>
      </c>
    </row>
    <row r="13" spans="1:21" ht="12.75" customHeight="1">
      <c r="A13" s="724">
        <v>3</v>
      </c>
      <c r="B13" s="227" t="s">
        <v>42</v>
      </c>
      <c r="C13" s="1886">
        <v>858732</v>
      </c>
      <c r="D13" s="1891">
        <v>55.64</v>
      </c>
      <c r="E13" s="1886">
        <v>0</v>
      </c>
      <c r="F13" s="1891">
        <v>0</v>
      </c>
      <c r="G13" s="1886">
        <v>477398</v>
      </c>
      <c r="H13" s="1891">
        <v>30.93</v>
      </c>
      <c r="I13" s="1886">
        <v>207364</v>
      </c>
      <c r="J13" s="1891">
        <v>13.43</v>
      </c>
      <c r="K13" s="1886">
        <v>1543494</v>
      </c>
      <c r="L13" s="1886">
        <v>216219</v>
      </c>
      <c r="M13" s="1886">
        <v>2</v>
      </c>
      <c r="N13" s="1886">
        <v>65213</v>
      </c>
      <c r="O13" s="1886">
        <v>80588</v>
      </c>
      <c r="P13" s="1886">
        <v>-172082</v>
      </c>
      <c r="Q13" s="1886">
        <v>1009390</v>
      </c>
      <c r="R13" s="1886">
        <v>26504088</v>
      </c>
      <c r="S13" s="1886">
        <v>0</v>
      </c>
      <c r="T13" s="227" t="s">
        <v>42</v>
      </c>
      <c r="U13" s="724">
        <v>3</v>
      </c>
    </row>
    <row r="14" spans="1:21" ht="12.75" customHeight="1">
      <c r="A14" s="724">
        <v>4</v>
      </c>
      <c r="B14" s="227" t="s">
        <v>43</v>
      </c>
      <c r="C14" s="1886">
        <v>246856</v>
      </c>
      <c r="D14" s="1891">
        <v>43.28</v>
      </c>
      <c r="E14" s="1886">
        <v>11587</v>
      </c>
      <c r="F14" s="1891">
        <v>2.03</v>
      </c>
      <c r="G14" s="1886">
        <v>202392</v>
      </c>
      <c r="H14" s="1891">
        <v>35.48</v>
      </c>
      <c r="I14" s="1886">
        <v>109597</v>
      </c>
      <c r="J14" s="1891">
        <v>19.21</v>
      </c>
      <c r="K14" s="1886">
        <v>570432</v>
      </c>
      <c r="L14" s="1886">
        <v>93551</v>
      </c>
      <c r="M14" s="1886">
        <v>0</v>
      </c>
      <c r="N14" s="1886">
        <v>8708</v>
      </c>
      <c r="O14" s="1886">
        <v>33846</v>
      </c>
      <c r="P14" s="1886">
        <v>-9343</v>
      </c>
      <c r="Q14" s="1886">
        <v>424984</v>
      </c>
      <c r="R14" s="1886">
        <v>13946625</v>
      </c>
      <c r="S14" s="1886">
        <v>643733</v>
      </c>
      <c r="T14" s="227" t="s">
        <v>43</v>
      </c>
      <c r="U14" s="724">
        <v>4</v>
      </c>
    </row>
    <row r="15" spans="1:21" ht="12.75" customHeight="1">
      <c r="A15" s="724">
        <v>5</v>
      </c>
      <c r="B15" s="227" t="s">
        <v>44</v>
      </c>
      <c r="C15" s="1886">
        <v>694155</v>
      </c>
      <c r="D15" s="1891">
        <v>60.97</v>
      </c>
      <c r="E15" s="1886">
        <v>0</v>
      </c>
      <c r="F15" s="1891">
        <v>0</v>
      </c>
      <c r="G15" s="1886">
        <v>444424</v>
      </c>
      <c r="H15" s="1891">
        <v>39.03</v>
      </c>
      <c r="I15" s="1886">
        <v>0</v>
      </c>
      <c r="J15" s="1891">
        <v>0</v>
      </c>
      <c r="K15" s="1886">
        <v>1138579</v>
      </c>
      <c r="L15" s="1886">
        <v>122603</v>
      </c>
      <c r="M15" s="1886">
        <v>0</v>
      </c>
      <c r="N15" s="1886">
        <v>29744</v>
      </c>
      <c r="O15" s="1886">
        <v>152350</v>
      </c>
      <c r="P15" s="1886">
        <v>-78726</v>
      </c>
      <c r="Q15" s="1886">
        <v>755156</v>
      </c>
      <c r="R15" s="1886">
        <v>31552477</v>
      </c>
      <c r="S15" s="1886">
        <v>0</v>
      </c>
      <c r="T15" s="227" t="s">
        <v>44</v>
      </c>
      <c r="U15" s="724">
        <v>5</v>
      </c>
    </row>
    <row r="16" spans="1:21" ht="12.75" customHeight="1">
      <c r="A16" s="724">
        <v>6</v>
      </c>
      <c r="B16" s="227" t="s">
        <v>45</v>
      </c>
      <c r="C16" s="1886">
        <v>68161</v>
      </c>
      <c r="D16" s="1891">
        <v>49.17</v>
      </c>
      <c r="E16" s="1886">
        <v>2595</v>
      </c>
      <c r="F16" s="1891">
        <v>1.87</v>
      </c>
      <c r="G16" s="1886">
        <v>44798</v>
      </c>
      <c r="H16" s="1891">
        <v>32.32</v>
      </c>
      <c r="I16" s="1886">
        <v>23070</v>
      </c>
      <c r="J16" s="1891">
        <v>16.64</v>
      </c>
      <c r="K16" s="1886">
        <v>138624</v>
      </c>
      <c r="L16" s="1886">
        <v>20018</v>
      </c>
      <c r="M16" s="1886">
        <v>2</v>
      </c>
      <c r="N16" s="1886">
        <v>0</v>
      </c>
      <c r="O16" s="1886">
        <v>5658</v>
      </c>
      <c r="P16" s="1886">
        <v>-6335</v>
      </c>
      <c r="Q16" s="1886">
        <v>106611</v>
      </c>
      <c r="R16" s="1886">
        <v>3098215</v>
      </c>
      <c r="S16" s="1886">
        <v>117948</v>
      </c>
      <c r="T16" s="227" t="s">
        <v>45</v>
      </c>
      <c r="U16" s="724">
        <v>6</v>
      </c>
    </row>
    <row r="17" spans="1:21" ht="12.75" customHeight="1">
      <c r="A17" s="724">
        <v>7</v>
      </c>
      <c r="B17" s="227" t="s">
        <v>46</v>
      </c>
      <c r="C17" s="1886">
        <v>269103</v>
      </c>
      <c r="D17" s="1891">
        <v>67.84</v>
      </c>
      <c r="E17" s="1886">
        <v>0</v>
      </c>
      <c r="F17" s="1891">
        <v>0</v>
      </c>
      <c r="G17" s="1886">
        <v>88774</v>
      </c>
      <c r="H17" s="1891">
        <v>22.38</v>
      </c>
      <c r="I17" s="1886">
        <v>38814</v>
      </c>
      <c r="J17" s="1891">
        <v>9.78</v>
      </c>
      <c r="K17" s="1886">
        <v>396691</v>
      </c>
      <c r="L17" s="1886">
        <v>35735</v>
      </c>
      <c r="M17" s="1886">
        <v>0</v>
      </c>
      <c r="N17" s="1886">
        <v>1489</v>
      </c>
      <c r="O17" s="1886">
        <v>88735</v>
      </c>
      <c r="P17" s="1886">
        <v>-42729</v>
      </c>
      <c r="Q17" s="1886">
        <v>228003</v>
      </c>
      <c r="R17" s="1886">
        <v>11212635</v>
      </c>
      <c r="S17" s="1886">
        <v>0</v>
      </c>
      <c r="T17" s="227" t="s">
        <v>46</v>
      </c>
      <c r="U17" s="724">
        <v>7</v>
      </c>
    </row>
    <row r="18" spans="1:21" ht="12.75" customHeight="1">
      <c r="A18" s="724">
        <v>8</v>
      </c>
      <c r="B18" s="227" t="s">
        <v>47</v>
      </c>
      <c r="C18" s="1886">
        <v>228814</v>
      </c>
      <c r="D18" s="1891">
        <v>42.14</v>
      </c>
      <c r="E18" s="1886">
        <v>0</v>
      </c>
      <c r="F18" s="1891">
        <v>0</v>
      </c>
      <c r="G18" s="1886">
        <v>190086</v>
      </c>
      <c r="H18" s="1891">
        <v>35.01</v>
      </c>
      <c r="I18" s="1886">
        <v>124099</v>
      </c>
      <c r="J18" s="1891">
        <v>22.85</v>
      </c>
      <c r="K18" s="1886">
        <v>542999</v>
      </c>
      <c r="L18" s="1886">
        <v>95926</v>
      </c>
      <c r="M18" s="1886">
        <v>0</v>
      </c>
      <c r="N18" s="1886">
        <v>2542</v>
      </c>
      <c r="O18" s="1886">
        <v>32088</v>
      </c>
      <c r="P18" s="1886">
        <v>-24551</v>
      </c>
      <c r="Q18" s="1886">
        <v>387892</v>
      </c>
      <c r="R18" s="1886">
        <v>10948021</v>
      </c>
      <c r="S18" s="1886">
        <v>0</v>
      </c>
      <c r="T18" s="227" t="s">
        <v>47</v>
      </c>
      <c r="U18" s="724">
        <v>8</v>
      </c>
    </row>
    <row r="19" spans="1:21" ht="12.75" customHeight="1">
      <c r="A19" s="724">
        <v>9</v>
      </c>
      <c r="B19" s="227" t="s">
        <v>48</v>
      </c>
      <c r="C19" s="1886">
        <v>21769</v>
      </c>
      <c r="D19" s="1891">
        <v>44</v>
      </c>
      <c r="E19" s="1886">
        <v>0</v>
      </c>
      <c r="F19" s="1891">
        <v>0</v>
      </c>
      <c r="G19" s="1886">
        <v>21403</v>
      </c>
      <c r="H19" s="1891">
        <v>43.25</v>
      </c>
      <c r="I19" s="1886">
        <v>6309</v>
      </c>
      <c r="J19" s="1891">
        <v>12.75</v>
      </c>
      <c r="K19" s="1886">
        <v>49481</v>
      </c>
      <c r="L19" s="1886">
        <v>7729</v>
      </c>
      <c r="M19" s="1886">
        <v>0</v>
      </c>
      <c r="N19" s="1886">
        <v>0</v>
      </c>
      <c r="O19" s="1886">
        <v>1786</v>
      </c>
      <c r="P19" s="1886">
        <v>-297</v>
      </c>
      <c r="Q19" s="1886">
        <v>39669</v>
      </c>
      <c r="R19" s="1886">
        <v>1319295</v>
      </c>
      <c r="S19" s="1886">
        <v>0</v>
      </c>
      <c r="T19" s="227" t="s">
        <v>48</v>
      </c>
      <c r="U19" s="724">
        <v>9</v>
      </c>
    </row>
    <row r="20" spans="1:21" ht="12.75" customHeight="1">
      <c r="A20" s="724">
        <v>11</v>
      </c>
      <c r="B20" s="227" t="s">
        <v>50</v>
      </c>
      <c r="C20" s="1886">
        <v>285683</v>
      </c>
      <c r="D20" s="1891">
        <v>49.54</v>
      </c>
      <c r="E20" s="1886">
        <v>0</v>
      </c>
      <c r="F20" s="1891">
        <v>0</v>
      </c>
      <c r="G20" s="1886">
        <v>197990</v>
      </c>
      <c r="H20" s="1891">
        <v>34.33</v>
      </c>
      <c r="I20" s="1886">
        <v>93031</v>
      </c>
      <c r="J20" s="1891">
        <v>16.13</v>
      </c>
      <c r="K20" s="1886">
        <v>576704</v>
      </c>
      <c r="L20" s="1886">
        <v>79883</v>
      </c>
      <c r="M20" s="1886">
        <v>0</v>
      </c>
      <c r="N20" s="1886">
        <v>14040</v>
      </c>
      <c r="O20" s="1886">
        <v>20731</v>
      </c>
      <c r="P20" s="1886">
        <v>-25198</v>
      </c>
      <c r="Q20" s="1886">
        <v>436852</v>
      </c>
      <c r="R20" s="1886">
        <v>11903484</v>
      </c>
      <c r="S20" s="1886">
        <v>0</v>
      </c>
      <c r="T20" s="227" t="s">
        <v>50</v>
      </c>
      <c r="U20" s="724">
        <v>11</v>
      </c>
    </row>
    <row r="21" spans="1:21" ht="16.5" customHeight="1">
      <c r="A21" s="724">
        <v>13</v>
      </c>
      <c r="B21" s="227" t="s">
        <v>51</v>
      </c>
      <c r="C21" s="1886">
        <v>38028</v>
      </c>
      <c r="D21" s="1891">
        <v>49.37</v>
      </c>
      <c r="E21" s="1886">
        <v>0</v>
      </c>
      <c r="F21" s="1891">
        <v>0</v>
      </c>
      <c r="G21" s="1886">
        <v>26532</v>
      </c>
      <c r="H21" s="1891">
        <v>34.44</v>
      </c>
      <c r="I21" s="1886">
        <v>12472</v>
      </c>
      <c r="J21" s="1891">
        <v>16.19</v>
      </c>
      <c r="K21" s="1886">
        <v>77032</v>
      </c>
      <c r="L21" s="1886">
        <v>11151</v>
      </c>
      <c r="M21" s="1886">
        <v>0</v>
      </c>
      <c r="N21" s="1886">
        <v>12</v>
      </c>
      <c r="O21" s="1886">
        <v>3403</v>
      </c>
      <c r="P21" s="1886">
        <v>-1013</v>
      </c>
      <c r="Q21" s="1886">
        <v>61453</v>
      </c>
      <c r="R21" s="1886">
        <v>2304696</v>
      </c>
      <c r="S21" s="1886">
        <v>0</v>
      </c>
      <c r="T21" s="227" t="s">
        <v>51</v>
      </c>
      <c r="U21" s="724">
        <v>13</v>
      </c>
    </row>
    <row r="22" spans="1:21" ht="12.75" customHeight="1">
      <c r="A22" s="724">
        <v>14</v>
      </c>
      <c r="B22" s="227" t="s">
        <v>52</v>
      </c>
      <c r="C22" s="1886">
        <v>45047</v>
      </c>
      <c r="D22" s="1891">
        <v>48.75</v>
      </c>
      <c r="E22" s="1886">
        <v>932</v>
      </c>
      <c r="F22" s="1891">
        <v>1.01</v>
      </c>
      <c r="G22" s="1886">
        <v>31816</v>
      </c>
      <c r="H22" s="1891">
        <v>34.43</v>
      </c>
      <c r="I22" s="1886">
        <v>14605</v>
      </c>
      <c r="J22" s="1891">
        <v>15.81</v>
      </c>
      <c r="K22" s="1886">
        <v>92400</v>
      </c>
      <c r="L22" s="1886">
        <v>12336</v>
      </c>
      <c r="M22" s="1886">
        <v>0</v>
      </c>
      <c r="N22" s="1886">
        <v>68</v>
      </c>
      <c r="O22" s="1886">
        <v>4392</v>
      </c>
      <c r="P22" s="1886">
        <v>-2944</v>
      </c>
      <c r="Q22" s="1886">
        <v>72660</v>
      </c>
      <c r="R22" s="1886">
        <v>2649825</v>
      </c>
      <c r="S22" s="1886">
        <v>93244</v>
      </c>
      <c r="T22" s="227" t="s">
        <v>52</v>
      </c>
      <c r="U22" s="724">
        <v>14</v>
      </c>
    </row>
    <row r="23" spans="1:21" ht="12.75" customHeight="1">
      <c r="A23" s="724">
        <v>15</v>
      </c>
      <c r="B23" s="227" t="s">
        <v>303</v>
      </c>
      <c r="C23" s="1886">
        <v>404329</v>
      </c>
      <c r="D23" s="1891">
        <v>60.82</v>
      </c>
      <c r="E23" s="1886">
        <v>0</v>
      </c>
      <c r="F23" s="1891">
        <v>0</v>
      </c>
      <c r="G23" s="1886">
        <v>181941</v>
      </c>
      <c r="H23" s="1891">
        <v>27.37</v>
      </c>
      <c r="I23" s="1886">
        <v>78541</v>
      </c>
      <c r="J23" s="1891">
        <v>11.81</v>
      </c>
      <c r="K23" s="1886">
        <v>664811</v>
      </c>
      <c r="L23" s="1886">
        <v>69531</v>
      </c>
      <c r="M23" s="1886">
        <v>0</v>
      </c>
      <c r="N23" s="1886">
        <v>9843</v>
      </c>
      <c r="O23" s="1886">
        <v>63559</v>
      </c>
      <c r="P23" s="1886">
        <v>-53823</v>
      </c>
      <c r="Q23" s="1886">
        <v>468055</v>
      </c>
      <c r="R23" s="1886">
        <v>15551127</v>
      </c>
      <c r="S23" s="1886">
        <v>0</v>
      </c>
      <c r="T23" s="227" t="s">
        <v>303</v>
      </c>
      <c r="U23" s="724">
        <v>15</v>
      </c>
    </row>
    <row r="24" spans="1:21" ht="12.75" customHeight="1">
      <c r="A24" s="724">
        <v>16</v>
      </c>
      <c r="B24" s="227" t="s">
        <v>54</v>
      </c>
      <c r="C24" s="1886">
        <v>72451</v>
      </c>
      <c r="D24" s="1891">
        <v>47.6</v>
      </c>
      <c r="E24" s="1886">
        <v>0</v>
      </c>
      <c r="F24" s="1891">
        <v>0</v>
      </c>
      <c r="G24" s="1886">
        <v>48776</v>
      </c>
      <c r="H24" s="1891">
        <v>32.05</v>
      </c>
      <c r="I24" s="1886">
        <v>30982</v>
      </c>
      <c r="J24" s="1891">
        <v>20.35</v>
      </c>
      <c r="K24" s="1886">
        <v>152209</v>
      </c>
      <c r="L24" s="1886">
        <v>20547</v>
      </c>
      <c r="M24" s="1886">
        <v>0</v>
      </c>
      <c r="N24" s="1886">
        <v>53</v>
      </c>
      <c r="O24" s="1886">
        <v>9237</v>
      </c>
      <c r="P24" s="1886">
        <v>-870</v>
      </c>
      <c r="Q24" s="1886">
        <v>121502</v>
      </c>
      <c r="R24" s="1886">
        <v>4528175</v>
      </c>
      <c r="S24" s="1886">
        <v>0</v>
      </c>
      <c r="T24" s="227" t="s">
        <v>54</v>
      </c>
      <c r="U24" s="724">
        <v>16</v>
      </c>
    </row>
    <row r="25" spans="1:21" ht="12.75" customHeight="1">
      <c r="A25" s="724">
        <v>17</v>
      </c>
      <c r="B25" s="227" t="s">
        <v>55</v>
      </c>
      <c r="C25" s="1886">
        <v>89675</v>
      </c>
      <c r="D25" s="1891">
        <v>47.95</v>
      </c>
      <c r="E25" s="1886">
        <v>0</v>
      </c>
      <c r="F25" s="1891">
        <v>0</v>
      </c>
      <c r="G25" s="1886">
        <v>61480</v>
      </c>
      <c r="H25" s="1891">
        <v>32.88</v>
      </c>
      <c r="I25" s="1886">
        <v>35844</v>
      </c>
      <c r="J25" s="1891">
        <v>19.17</v>
      </c>
      <c r="K25" s="1886">
        <v>186999</v>
      </c>
      <c r="L25" s="1886">
        <v>28318</v>
      </c>
      <c r="M25" s="1886">
        <v>0</v>
      </c>
      <c r="N25" s="1886">
        <v>2997</v>
      </c>
      <c r="O25" s="1886">
        <v>4933</v>
      </c>
      <c r="P25" s="1886">
        <v>-6126</v>
      </c>
      <c r="Q25" s="1886">
        <v>144625</v>
      </c>
      <c r="R25" s="1886">
        <v>3898914</v>
      </c>
      <c r="S25" s="1886">
        <v>0</v>
      </c>
      <c r="T25" s="227" t="s">
        <v>55</v>
      </c>
      <c r="U25" s="724">
        <v>17</v>
      </c>
    </row>
    <row r="26" spans="1:21" ht="12.75" customHeight="1">
      <c r="A26" s="724">
        <v>18</v>
      </c>
      <c r="B26" s="227" t="s">
        <v>56</v>
      </c>
      <c r="C26" s="1886">
        <v>243677</v>
      </c>
      <c r="D26" s="1891">
        <v>54.04</v>
      </c>
      <c r="E26" s="1886">
        <v>0</v>
      </c>
      <c r="F26" s="1891">
        <v>0</v>
      </c>
      <c r="G26" s="1886">
        <v>145522</v>
      </c>
      <c r="H26" s="1891">
        <v>32.28</v>
      </c>
      <c r="I26" s="1886">
        <v>61656</v>
      </c>
      <c r="J26" s="1891">
        <v>13.68</v>
      </c>
      <c r="K26" s="1886">
        <v>450855</v>
      </c>
      <c r="L26" s="1886">
        <v>55484</v>
      </c>
      <c r="M26" s="1886">
        <v>0</v>
      </c>
      <c r="N26" s="1886">
        <v>527</v>
      </c>
      <c r="O26" s="1886">
        <v>29559</v>
      </c>
      <c r="P26" s="1886">
        <v>-35392</v>
      </c>
      <c r="Q26" s="1886">
        <v>329893</v>
      </c>
      <c r="R26" s="1886">
        <v>9300661</v>
      </c>
      <c r="S26" s="1886">
        <v>0</v>
      </c>
      <c r="T26" s="227" t="s">
        <v>56</v>
      </c>
      <c r="U26" s="724">
        <v>18</v>
      </c>
    </row>
    <row r="27" spans="1:21" ht="12.75" customHeight="1">
      <c r="A27" s="724">
        <v>19</v>
      </c>
      <c r="B27" s="227" t="s">
        <v>57</v>
      </c>
      <c r="C27" s="1886">
        <v>64163</v>
      </c>
      <c r="D27" s="1891">
        <v>53.49</v>
      </c>
      <c r="E27" s="1886">
        <v>0</v>
      </c>
      <c r="F27" s="1891">
        <v>0</v>
      </c>
      <c r="G27" s="1886">
        <v>36324</v>
      </c>
      <c r="H27" s="1891">
        <v>30.28</v>
      </c>
      <c r="I27" s="1886">
        <v>19464</v>
      </c>
      <c r="J27" s="1891">
        <v>16.23</v>
      </c>
      <c r="K27" s="1886">
        <v>119951</v>
      </c>
      <c r="L27" s="1886">
        <v>14528</v>
      </c>
      <c r="M27" s="1886">
        <v>0</v>
      </c>
      <c r="N27" s="1886">
        <v>16</v>
      </c>
      <c r="O27" s="1886">
        <v>3375</v>
      </c>
      <c r="P27" s="1886">
        <v>-5250</v>
      </c>
      <c r="Q27" s="1886">
        <v>96782</v>
      </c>
      <c r="R27" s="1886">
        <v>2789716</v>
      </c>
      <c r="S27" s="1886">
        <v>0</v>
      </c>
      <c r="T27" s="227" t="s">
        <v>57</v>
      </c>
      <c r="U27" s="724">
        <v>19</v>
      </c>
    </row>
    <row r="28" spans="1:21" ht="12.75" customHeight="1">
      <c r="A28" s="724">
        <v>20</v>
      </c>
      <c r="B28" s="227" t="s">
        <v>58</v>
      </c>
      <c r="C28" s="1886">
        <v>99912</v>
      </c>
      <c r="D28" s="1891">
        <v>49</v>
      </c>
      <c r="E28" s="1886">
        <v>0</v>
      </c>
      <c r="F28" s="1891">
        <v>0</v>
      </c>
      <c r="G28" s="1886">
        <v>70519</v>
      </c>
      <c r="H28" s="1891">
        <v>34.59</v>
      </c>
      <c r="I28" s="1886">
        <v>33466</v>
      </c>
      <c r="J28" s="1891">
        <v>16.41</v>
      </c>
      <c r="K28" s="1886">
        <v>203897</v>
      </c>
      <c r="L28" s="1886">
        <v>25248</v>
      </c>
      <c r="M28" s="1886">
        <v>0</v>
      </c>
      <c r="N28" s="1886">
        <v>133</v>
      </c>
      <c r="O28" s="1886">
        <v>11815</v>
      </c>
      <c r="P28" s="1886">
        <v>-2485</v>
      </c>
      <c r="Q28" s="1886">
        <v>164216</v>
      </c>
      <c r="R28" s="1886">
        <v>5400658</v>
      </c>
      <c r="S28" s="1886">
        <v>0</v>
      </c>
      <c r="T28" s="227" t="s">
        <v>58</v>
      </c>
      <c r="U28" s="724">
        <v>20</v>
      </c>
    </row>
    <row r="29" spans="1:21" ht="12.75" customHeight="1">
      <c r="A29" s="724">
        <v>21</v>
      </c>
      <c r="B29" s="227" t="s">
        <v>59</v>
      </c>
      <c r="C29" s="1886">
        <v>62928</v>
      </c>
      <c r="D29" s="1891">
        <v>51.59</v>
      </c>
      <c r="E29" s="1886">
        <v>0</v>
      </c>
      <c r="F29" s="1891">
        <v>0</v>
      </c>
      <c r="G29" s="1886">
        <v>36387</v>
      </c>
      <c r="H29" s="1891">
        <v>29.84</v>
      </c>
      <c r="I29" s="1886">
        <v>22645</v>
      </c>
      <c r="J29" s="1891">
        <v>18.57</v>
      </c>
      <c r="K29" s="1886">
        <v>121960</v>
      </c>
      <c r="L29" s="1886">
        <v>15538</v>
      </c>
      <c r="M29" s="1886">
        <v>42</v>
      </c>
      <c r="N29" s="1886">
        <v>0</v>
      </c>
      <c r="O29" s="1886">
        <v>3418</v>
      </c>
      <c r="P29" s="1886">
        <v>-6641</v>
      </c>
      <c r="Q29" s="1886">
        <v>96321</v>
      </c>
      <c r="R29" s="1886">
        <v>2735987</v>
      </c>
      <c r="S29" s="1886">
        <v>0</v>
      </c>
      <c r="T29" s="227" t="s">
        <v>59</v>
      </c>
      <c r="U29" s="724">
        <v>21</v>
      </c>
    </row>
    <row r="30" spans="1:21" ht="12.75" customHeight="1">
      <c r="A30" s="724">
        <v>22</v>
      </c>
      <c r="B30" s="227" t="s">
        <v>304</v>
      </c>
      <c r="C30" s="1886">
        <v>38252</v>
      </c>
      <c r="D30" s="1891">
        <v>46.42</v>
      </c>
      <c r="E30" s="1886">
        <v>0</v>
      </c>
      <c r="F30" s="1891">
        <v>0</v>
      </c>
      <c r="G30" s="1886">
        <v>28872</v>
      </c>
      <c r="H30" s="1891">
        <v>35.03</v>
      </c>
      <c r="I30" s="1886">
        <v>15288</v>
      </c>
      <c r="J30" s="1891">
        <v>18.55</v>
      </c>
      <c r="K30" s="1886">
        <v>82412</v>
      </c>
      <c r="L30" s="1886">
        <v>11029</v>
      </c>
      <c r="M30" s="1886">
        <v>158</v>
      </c>
      <c r="N30" s="1886">
        <v>0</v>
      </c>
      <c r="O30" s="1886">
        <v>2570</v>
      </c>
      <c r="P30" s="1886">
        <v>-3465</v>
      </c>
      <c r="Q30" s="1886">
        <v>65190</v>
      </c>
      <c r="R30" s="1886">
        <v>1529626</v>
      </c>
      <c r="S30" s="1886">
        <v>0</v>
      </c>
      <c r="T30" s="227" t="s">
        <v>304</v>
      </c>
      <c r="U30" s="724">
        <v>22</v>
      </c>
    </row>
    <row r="31" spans="1:21" ht="16.5" customHeight="1">
      <c r="A31" s="724">
        <v>24</v>
      </c>
      <c r="B31" s="227" t="s">
        <v>147</v>
      </c>
      <c r="C31" s="1886">
        <v>49813</v>
      </c>
      <c r="D31" s="1891">
        <v>52.08</v>
      </c>
      <c r="E31" s="1886">
        <v>0</v>
      </c>
      <c r="F31" s="1891">
        <v>0</v>
      </c>
      <c r="G31" s="1886">
        <v>31232</v>
      </c>
      <c r="H31" s="1891">
        <v>32.65</v>
      </c>
      <c r="I31" s="1886">
        <v>14610</v>
      </c>
      <c r="J31" s="1891">
        <v>15.27</v>
      </c>
      <c r="K31" s="1886">
        <v>95655</v>
      </c>
      <c r="L31" s="1886">
        <v>11184</v>
      </c>
      <c r="M31" s="1886">
        <v>0</v>
      </c>
      <c r="N31" s="1886">
        <v>5</v>
      </c>
      <c r="O31" s="1886">
        <v>6104</v>
      </c>
      <c r="P31" s="1886">
        <v>-1554</v>
      </c>
      <c r="Q31" s="1886">
        <v>76808</v>
      </c>
      <c r="R31" s="1886">
        <v>2372045</v>
      </c>
      <c r="S31" s="1886">
        <v>0</v>
      </c>
      <c r="T31" s="227" t="s">
        <v>147</v>
      </c>
      <c r="U31" s="724">
        <v>24</v>
      </c>
    </row>
    <row r="32" spans="1:21" ht="12.75" customHeight="1">
      <c r="A32" s="724">
        <v>27</v>
      </c>
      <c r="B32" s="227" t="s">
        <v>148</v>
      </c>
      <c r="C32" s="1886">
        <v>31171</v>
      </c>
      <c r="D32" s="1891">
        <v>53.86</v>
      </c>
      <c r="E32" s="1886">
        <v>0</v>
      </c>
      <c r="F32" s="1891">
        <v>0</v>
      </c>
      <c r="G32" s="1886">
        <v>18845</v>
      </c>
      <c r="H32" s="1891">
        <v>32.56</v>
      </c>
      <c r="I32" s="1886">
        <v>7859</v>
      </c>
      <c r="J32" s="1891">
        <v>13.58</v>
      </c>
      <c r="K32" s="1886">
        <v>57875</v>
      </c>
      <c r="L32" s="1886">
        <v>5811</v>
      </c>
      <c r="M32" s="1886">
        <v>0</v>
      </c>
      <c r="N32" s="1886">
        <v>16</v>
      </c>
      <c r="O32" s="1886">
        <v>826</v>
      </c>
      <c r="P32" s="1886">
        <v>-2535</v>
      </c>
      <c r="Q32" s="1886">
        <v>48687</v>
      </c>
      <c r="R32" s="1886">
        <v>1505862</v>
      </c>
      <c r="S32" s="1886">
        <v>0</v>
      </c>
      <c r="T32" s="227" t="s">
        <v>148</v>
      </c>
      <c r="U32" s="724">
        <v>27</v>
      </c>
    </row>
    <row r="33" spans="1:21" ht="12.75" customHeight="1">
      <c r="A33" s="724">
        <v>31</v>
      </c>
      <c r="B33" s="227" t="s">
        <v>62</v>
      </c>
      <c r="C33" s="1886">
        <v>35570</v>
      </c>
      <c r="D33" s="1891">
        <v>52.59</v>
      </c>
      <c r="E33" s="1886">
        <v>0</v>
      </c>
      <c r="F33" s="1891">
        <v>0</v>
      </c>
      <c r="G33" s="1886">
        <v>23607</v>
      </c>
      <c r="H33" s="1891">
        <v>34.91</v>
      </c>
      <c r="I33" s="1886">
        <v>8452</v>
      </c>
      <c r="J33" s="1891">
        <v>12.5</v>
      </c>
      <c r="K33" s="1886">
        <v>67629</v>
      </c>
      <c r="L33" s="1886">
        <v>8306</v>
      </c>
      <c r="M33" s="1886">
        <v>0</v>
      </c>
      <c r="N33" s="1886">
        <v>639</v>
      </c>
      <c r="O33" s="1886">
        <v>2988</v>
      </c>
      <c r="P33" s="1886">
        <v>-2461</v>
      </c>
      <c r="Q33" s="1886">
        <v>53235</v>
      </c>
      <c r="R33" s="1886">
        <v>1546531</v>
      </c>
      <c r="S33" s="1886">
        <v>0</v>
      </c>
      <c r="T33" s="227" t="s">
        <v>62</v>
      </c>
      <c r="U33" s="724">
        <v>31</v>
      </c>
    </row>
    <row r="34" spans="1:21" ht="12.75" customHeight="1">
      <c r="A34" s="724">
        <v>32</v>
      </c>
      <c r="B34" s="227" t="s">
        <v>63</v>
      </c>
      <c r="C34" s="1886">
        <v>36326</v>
      </c>
      <c r="D34" s="1891">
        <v>51.06</v>
      </c>
      <c r="E34" s="1886">
        <v>0</v>
      </c>
      <c r="F34" s="1891">
        <v>0</v>
      </c>
      <c r="G34" s="1886">
        <v>34822</v>
      </c>
      <c r="H34" s="1891">
        <v>48.94</v>
      </c>
      <c r="I34" s="1886">
        <v>0</v>
      </c>
      <c r="J34" s="1891">
        <v>0</v>
      </c>
      <c r="K34" s="1886">
        <v>71148</v>
      </c>
      <c r="L34" s="1886">
        <v>9610</v>
      </c>
      <c r="M34" s="1886">
        <v>0</v>
      </c>
      <c r="N34" s="1886">
        <v>1652</v>
      </c>
      <c r="O34" s="1886">
        <v>2874</v>
      </c>
      <c r="P34" s="1886">
        <v>-3004</v>
      </c>
      <c r="Q34" s="1886">
        <v>54008</v>
      </c>
      <c r="R34" s="1886">
        <v>1513595</v>
      </c>
      <c r="S34" s="1886">
        <v>0</v>
      </c>
      <c r="T34" s="227" t="s">
        <v>63</v>
      </c>
      <c r="U34" s="724">
        <v>32</v>
      </c>
    </row>
    <row r="35" spans="1:21" ht="12.75" customHeight="1">
      <c r="A35" s="724">
        <v>37</v>
      </c>
      <c r="B35" s="227" t="s">
        <v>64</v>
      </c>
      <c r="C35" s="1886">
        <v>19293</v>
      </c>
      <c r="D35" s="1891">
        <v>48.71</v>
      </c>
      <c r="E35" s="1886">
        <v>2664</v>
      </c>
      <c r="F35" s="1891">
        <v>6.72</v>
      </c>
      <c r="G35" s="1886">
        <v>10225</v>
      </c>
      <c r="H35" s="1891">
        <v>25.81</v>
      </c>
      <c r="I35" s="1886">
        <v>7433</v>
      </c>
      <c r="J35" s="1891">
        <v>18.76</v>
      </c>
      <c r="K35" s="1886">
        <v>39615</v>
      </c>
      <c r="L35" s="1886">
        <v>5175</v>
      </c>
      <c r="M35" s="1886">
        <v>0</v>
      </c>
      <c r="N35" s="1886">
        <v>0</v>
      </c>
      <c r="O35" s="1886">
        <v>1413</v>
      </c>
      <c r="P35" s="1886">
        <v>-2579</v>
      </c>
      <c r="Q35" s="1886">
        <v>30448</v>
      </c>
      <c r="R35" s="1886">
        <v>714570</v>
      </c>
      <c r="S35" s="1886">
        <v>30973</v>
      </c>
      <c r="T35" s="227" t="s">
        <v>64</v>
      </c>
      <c r="U35" s="724">
        <v>37</v>
      </c>
    </row>
    <row r="36" spans="1:21" ht="12.75" customHeight="1">
      <c r="A36" s="724">
        <v>39</v>
      </c>
      <c r="B36" s="227" t="s">
        <v>65</v>
      </c>
      <c r="C36" s="1886">
        <v>25211</v>
      </c>
      <c r="D36" s="1891">
        <v>53.73</v>
      </c>
      <c r="E36" s="1886">
        <v>3034</v>
      </c>
      <c r="F36" s="1891">
        <v>6.47</v>
      </c>
      <c r="G36" s="1886">
        <v>13235</v>
      </c>
      <c r="H36" s="1891">
        <v>28.21</v>
      </c>
      <c r="I36" s="1886">
        <v>5438</v>
      </c>
      <c r="J36" s="1891">
        <v>11.59</v>
      </c>
      <c r="K36" s="1886">
        <v>46918</v>
      </c>
      <c r="L36" s="1886">
        <v>4427</v>
      </c>
      <c r="M36" s="1886">
        <v>0</v>
      </c>
      <c r="N36" s="1886">
        <v>22</v>
      </c>
      <c r="O36" s="1886">
        <v>2569</v>
      </c>
      <c r="P36" s="1886">
        <v>-2889</v>
      </c>
      <c r="Q36" s="1886">
        <v>37011</v>
      </c>
      <c r="R36" s="1886">
        <v>969670</v>
      </c>
      <c r="S36" s="1886">
        <v>35283</v>
      </c>
      <c r="T36" s="227" t="s">
        <v>65</v>
      </c>
      <c r="U36" s="724">
        <v>39</v>
      </c>
    </row>
    <row r="37" spans="1:21" ht="12.75" customHeight="1">
      <c r="A37" s="724">
        <v>40</v>
      </c>
      <c r="B37" s="227" t="s">
        <v>305</v>
      </c>
      <c r="C37" s="1886">
        <v>15755</v>
      </c>
      <c r="D37" s="1891">
        <v>42.73</v>
      </c>
      <c r="E37" s="1886">
        <v>3154</v>
      </c>
      <c r="F37" s="1891">
        <v>8.55</v>
      </c>
      <c r="G37" s="1886">
        <v>12638</v>
      </c>
      <c r="H37" s="1891">
        <v>34.28</v>
      </c>
      <c r="I37" s="1886">
        <v>5324</v>
      </c>
      <c r="J37" s="1891">
        <v>14.44</v>
      </c>
      <c r="K37" s="1886">
        <v>36871</v>
      </c>
      <c r="L37" s="1886">
        <v>4716</v>
      </c>
      <c r="M37" s="1886">
        <v>0</v>
      </c>
      <c r="N37" s="1886">
        <v>0</v>
      </c>
      <c r="O37" s="1886">
        <v>248</v>
      </c>
      <c r="P37" s="1886">
        <v>-3084</v>
      </c>
      <c r="Q37" s="1886">
        <v>28823</v>
      </c>
      <c r="R37" s="1886">
        <v>608294</v>
      </c>
      <c r="S37" s="1886">
        <v>26282</v>
      </c>
      <c r="T37" s="227" t="s">
        <v>305</v>
      </c>
      <c r="U37" s="724">
        <v>40</v>
      </c>
    </row>
    <row r="38" spans="1:21" ht="12.75" customHeight="1">
      <c r="A38" s="724">
        <v>42</v>
      </c>
      <c r="B38" s="227" t="s">
        <v>66</v>
      </c>
      <c r="C38" s="1886">
        <v>56721</v>
      </c>
      <c r="D38" s="1891">
        <v>58.18</v>
      </c>
      <c r="E38" s="1886">
        <v>1456</v>
      </c>
      <c r="F38" s="1891">
        <v>1.49</v>
      </c>
      <c r="G38" s="1886">
        <v>27060</v>
      </c>
      <c r="H38" s="1891">
        <v>27.76</v>
      </c>
      <c r="I38" s="1886">
        <v>12251</v>
      </c>
      <c r="J38" s="1891">
        <v>12.57</v>
      </c>
      <c r="K38" s="1886">
        <v>97488</v>
      </c>
      <c r="L38" s="1886">
        <v>10427</v>
      </c>
      <c r="M38" s="1886">
        <v>0</v>
      </c>
      <c r="N38" s="1886">
        <v>8</v>
      </c>
      <c r="O38" s="1886">
        <v>1526</v>
      </c>
      <c r="P38" s="1886">
        <v>-17875</v>
      </c>
      <c r="Q38" s="1886">
        <v>67652</v>
      </c>
      <c r="R38" s="1886">
        <v>1890702</v>
      </c>
      <c r="S38" s="1886">
        <v>72793</v>
      </c>
      <c r="T38" s="227" t="s">
        <v>66</v>
      </c>
      <c r="U38" s="724">
        <v>42</v>
      </c>
    </row>
    <row r="39" spans="1:21" ht="12.75" customHeight="1">
      <c r="A39" s="724">
        <v>43</v>
      </c>
      <c r="B39" s="227" t="s">
        <v>306</v>
      </c>
      <c r="C39" s="1886">
        <v>93470</v>
      </c>
      <c r="D39" s="1891">
        <v>50.36</v>
      </c>
      <c r="E39" s="1886">
        <v>4977</v>
      </c>
      <c r="F39" s="1891">
        <v>2.68</v>
      </c>
      <c r="G39" s="1886">
        <v>61300</v>
      </c>
      <c r="H39" s="1891">
        <v>33.03</v>
      </c>
      <c r="I39" s="1886">
        <v>25850</v>
      </c>
      <c r="J39" s="1891">
        <v>13.93</v>
      </c>
      <c r="K39" s="1886">
        <v>185597</v>
      </c>
      <c r="L39" s="1886">
        <v>24343</v>
      </c>
      <c r="M39" s="1886">
        <v>0</v>
      </c>
      <c r="N39" s="1886">
        <v>135</v>
      </c>
      <c r="O39" s="1886">
        <v>16550</v>
      </c>
      <c r="P39" s="1886">
        <v>-3193</v>
      </c>
      <c r="Q39" s="1886">
        <v>141376</v>
      </c>
      <c r="R39" s="1886">
        <v>4843021</v>
      </c>
      <c r="S39" s="1886">
        <v>191430</v>
      </c>
      <c r="T39" s="227" t="s">
        <v>306</v>
      </c>
      <c r="U39" s="724">
        <v>43</v>
      </c>
    </row>
    <row r="40" spans="1:21" ht="12.75" customHeight="1">
      <c r="A40" s="724">
        <v>45</v>
      </c>
      <c r="B40" s="227" t="s">
        <v>67</v>
      </c>
      <c r="C40" s="1886">
        <v>15639</v>
      </c>
      <c r="D40" s="1891">
        <v>49.58</v>
      </c>
      <c r="E40" s="1886">
        <v>0</v>
      </c>
      <c r="F40" s="1891">
        <v>0</v>
      </c>
      <c r="G40" s="1886">
        <v>11592</v>
      </c>
      <c r="H40" s="1891">
        <v>36.75</v>
      </c>
      <c r="I40" s="1886">
        <v>4313</v>
      </c>
      <c r="J40" s="1891">
        <v>13.67</v>
      </c>
      <c r="K40" s="1886">
        <v>31544</v>
      </c>
      <c r="L40" s="1886">
        <v>4356</v>
      </c>
      <c r="M40" s="1886">
        <v>0</v>
      </c>
      <c r="N40" s="1886">
        <v>0</v>
      </c>
      <c r="O40" s="1886">
        <v>2253</v>
      </c>
      <c r="P40" s="1886">
        <v>-2849</v>
      </c>
      <c r="Q40" s="1886">
        <v>22086</v>
      </c>
      <c r="R40" s="1886">
        <v>947800</v>
      </c>
      <c r="S40" s="1886">
        <v>0</v>
      </c>
      <c r="T40" s="227" t="s">
        <v>67</v>
      </c>
      <c r="U40" s="724">
        <v>45</v>
      </c>
    </row>
    <row r="41" spans="1:21" ht="16.5" customHeight="1">
      <c r="A41" s="724">
        <v>46</v>
      </c>
      <c r="B41" s="227" t="s">
        <v>68</v>
      </c>
      <c r="C41" s="1886">
        <v>11927</v>
      </c>
      <c r="D41" s="1891">
        <v>33.3</v>
      </c>
      <c r="E41" s="1886">
        <v>3589</v>
      </c>
      <c r="F41" s="1891">
        <v>10.02</v>
      </c>
      <c r="G41" s="1886">
        <v>14061</v>
      </c>
      <c r="H41" s="1891">
        <v>39.26</v>
      </c>
      <c r="I41" s="1886">
        <v>6240</v>
      </c>
      <c r="J41" s="1891">
        <v>17.42</v>
      </c>
      <c r="K41" s="1886">
        <v>35817</v>
      </c>
      <c r="L41" s="1886">
        <v>5341</v>
      </c>
      <c r="M41" s="1886">
        <v>0</v>
      </c>
      <c r="N41" s="1886">
        <v>50</v>
      </c>
      <c r="O41" s="1886">
        <v>358</v>
      </c>
      <c r="P41" s="1886">
        <v>-366</v>
      </c>
      <c r="Q41" s="1886">
        <v>29702</v>
      </c>
      <c r="R41" s="1886">
        <v>917378</v>
      </c>
      <c r="S41" s="1886">
        <v>48501</v>
      </c>
      <c r="T41" s="227" t="s">
        <v>68</v>
      </c>
      <c r="U41" s="724">
        <v>46</v>
      </c>
    </row>
    <row r="42" spans="1:21" ht="12.75" customHeight="1">
      <c r="A42" s="724">
        <v>50</v>
      </c>
      <c r="B42" s="227" t="s">
        <v>150</v>
      </c>
      <c r="C42" s="1886">
        <v>49411</v>
      </c>
      <c r="D42" s="1891">
        <v>45.37</v>
      </c>
      <c r="E42" s="1886">
        <v>6420</v>
      </c>
      <c r="F42" s="1891">
        <v>5.9</v>
      </c>
      <c r="G42" s="1886">
        <v>36143</v>
      </c>
      <c r="H42" s="1891">
        <v>33.19</v>
      </c>
      <c r="I42" s="1886">
        <v>16918</v>
      </c>
      <c r="J42" s="1891">
        <v>15.54</v>
      </c>
      <c r="K42" s="1886">
        <v>108892</v>
      </c>
      <c r="L42" s="1886">
        <v>11547</v>
      </c>
      <c r="M42" s="1886">
        <v>0</v>
      </c>
      <c r="N42" s="1886">
        <v>34</v>
      </c>
      <c r="O42" s="1886">
        <v>4883</v>
      </c>
      <c r="P42" s="1886">
        <v>-1372</v>
      </c>
      <c r="Q42" s="1886">
        <v>91056</v>
      </c>
      <c r="R42" s="1886">
        <v>3504389</v>
      </c>
      <c r="S42" s="1886">
        <v>130752</v>
      </c>
      <c r="T42" s="227" t="s">
        <v>150</v>
      </c>
      <c r="U42" s="724">
        <v>50</v>
      </c>
    </row>
    <row r="43" spans="1:21" ht="12.75" customHeight="1">
      <c r="A43" s="724">
        <v>57</v>
      </c>
      <c r="B43" s="227" t="s">
        <v>151</v>
      </c>
      <c r="C43" s="1886">
        <v>22718</v>
      </c>
      <c r="D43" s="1891">
        <v>43.28</v>
      </c>
      <c r="E43" s="1886">
        <v>5117</v>
      </c>
      <c r="F43" s="1891">
        <v>9.75</v>
      </c>
      <c r="G43" s="1886">
        <v>16930</v>
      </c>
      <c r="H43" s="1891">
        <v>32.26</v>
      </c>
      <c r="I43" s="1886">
        <v>7722</v>
      </c>
      <c r="J43" s="1891">
        <v>14.71</v>
      </c>
      <c r="K43" s="1886">
        <v>52487</v>
      </c>
      <c r="L43" s="1886">
        <v>6360</v>
      </c>
      <c r="M43" s="1886">
        <v>5</v>
      </c>
      <c r="N43" s="1886">
        <v>8</v>
      </c>
      <c r="O43" s="1886">
        <v>1081</v>
      </c>
      <c r="P43" s="1886">
        <v>-1186</v>
      </c>
      <c r="Q43" s="1886">
        <v>43847</v>
      </c>
      <c r="R43" s="1886">
        <v>1298182</v>
      </c>
      <c r="S43" s="1886">
        <v>73843</v>
      </c>
      <c r="T43" s="227" t="s">
        <v>151</v>
      </c>
      <c r="U43" s="724">
        <v>57</v>
      </c>
    </row>
    <row r="44" spans="1:21" ht="12.75" customHeight="1">
      <c r="A44" s="724">
        <v>62</v>
      </c>
      <c r="B44" s="227" t="s">
        <v>118</v>
      </c>
      <c r="C44" s="1886">
        <v>18181</v>
      </c>
      <c r="D44" s="1891">
        <v>40.74</v>
      </c>
      <c r="E44" s="1886">
        <v>4446</v>
      </c>
      <c r="F44" s="1891">
        <v>9.96</v>
      </c>
      <c r="G44" s="1886">
        <v>15408</v>
      </c>
      <c r="H44" s="1891">
        <v>34.52</v>
      </c>
      <c r="I44" s="1886">
        <v>6595</v>
      </c>
      <c r="J44" s="1891">
        <v>14.78</v>
      </c>
      <c r="K44" s="1886">
        <v>44630</v>
      </c>
      <c r="L44" s="1886">
        <v>6375</v>
      </c>
      <c r="M44" s="1886">
        <v>0</v>
      </c>
      <c r="N44" s="1886">
        <v>0</v>
      </c>
      <c r="O44" s="1886">
        <v>1485</v>
      </c>
      <c r="P44" s="1886">
        <v>574</v>
      </c>
      <c r="Q44" s="1886">
        <v>37344</v>
      </c>
      <c r="R44" s="1886">
        <v>830176</v>
      </c>
      <c r="S44" s="1886">
        <v>37522</v>
      </c>
      <c r="T44" s="227" t="s">
        <v>118</v>
      </c>
      <c r="U44" s="724">
        <v>62</v>
      </c>
    </row>
    <row r="45" spans="1:21" ht="12.75" customHeight="1">
      <c r="A45" s="724">
        <v>65</v>
      </c>
      <c r="B45" s="227" t="s">
        <v>308</v>
      </c>
      <c r="C45" s="1886">
        <v>30329</v>
      </c>
      <c r="D45" s="1891">
        <v>43.68</v>
      </c>
      <c r="E45" s="1886">
        <v>4490</v>
      </c>
      <c r="F45" s="1891">
        <v>6.47</v>
      </c>
      <c r="G45" s="1886">
        <v>24581</v>
      </c>
      <c r="H45" s="1891">
        <v>35.41</v>
      </c>
      <c r="I45" s="1886">
        <v>10028</v>
      </c>
      <c r="J45" s="1891">
        <v>14.44</v>
      </c>
      <c r="K45" s="1886">
        <v>69428</v>
      </c>
      <c r="L45" s="1886">
        <v>10112</v>
      </c>
      <c r="M45" s="1886">
        <v>0</v>
      </c>
      <c r="N45" s="1886">
        <v>81</v>
      </c>
      <c r="O45" s="1886">
        <v>1587</v>
      </c>
      <c r="P45" s="1886">
        <v>-656</v>
      </c>
      <c r="Q45" s="1886">
        <v>56992</v>
      </c>
      <c r="R45" s="1886">
        <v>1318665</v>
      </c>
      <c r="S45" s="1886">
        <v>40821</v>
      </c>
      <c r="T45" s="227" t="s">
        <v>308</v>
      </c>
      <c r="U45" s="724">
        <v>65</v>
      </c>
    </row>
    <row r="46" spans="1:21" ht="12.75" customHeight="1">
      <c r="A46" s="724">
        <v>70</v>
      </c>
      <c r="B46" s="227" t="s">
        <v>152</v>
      </c>
      <c r="C46" s="1886">
        <v>33972</v>
      </c>
      <c r="D46" s="1891">
        <v>40.81</v>
      </c>
      <c r="E46" s="1886">
        <v>6926</v>
      </c>
      <c r="F46" s="1891">
        <v>8.32</v>
      </c>
      <c r="G46" s="1886">
        <v>27501</v>
      </c>
      <c r="H46" s="1891">
        <v>33.04</v>
      </c>
      <c r="I46" s="1886">
        <v>14838</v>
      </c>
      <c r="J46" s="1891">
        <v>17.83</v>
      </c>
      <c r="K46" s="1886">
        <v>83237</v>
      </c>
      <c r="L46" s="1886">
        <v>12020</v>
      </c>
      <c r="M46" s="1886">
        <v>0</v>
      </c>
      <c r="N46" s="1886">
        <v>10</v>
      </c>
      <c r="O46" s="1886">
        <v>788</v>
      </c>
      <c r="P46" s="1886">
        <v>-3248</v>
      </c>
      <c r="Q46" s="1886">
        <v>67171</v>
      </c>
      <c r="R46" s="1886">
        <v>1477034</v>
      </c>
      <c r="S46" s="1886">
        <v>64125</v>
      </c>
      <c r="T46" s="227" t="s">
        <v>152</v>
      </c>
      <c r="U46" s="724">
        <v>70</v>
      </c>
    </row>
    <row r="47" spans="1:21" ht="12.75" customHeight="1">
      <c r="A47" s="724">
        <v>73</v>
      </c>
      <c r="B47" s="227" t="s">
        <v>310</v>
      </c>
      <c r="C47" s="1886">
        <v>94698</v>
      </c>
      <c r="D47" s="1891">
        <v>54.05</v>
      </c>
      <c r="E47" s="1886">
        <v>1365</v>
      </c>
      <c r="F47" s="1891">
        <v>0.78</v>
      </c>
      <c r="G47" s="1886">
        <v>54569</v>
      </c>
      <c r="H47" s="1891">
        <v>31.14</v>
      </c>
      <c r="I47" s="1886">
        <v>24580</v>
      </c>
      <c r="J47" s="1891">
        <v>14.03</v>
      </c>
      <c r="K47" s="1886">
        <v>175212</v>
      </c>
      <c r="L47" s="1886">
        <v>20290</v>
      </c>
      <c r="M47" s="1886">
        <v>0</v>
      </c>
      <c r="N47" s="1886">
        <v>2</v>
      </c>
      <c r="O47" s="1886">
        <v>3923</v>
      </c>
      <c r="P47" s="1886">
        <v>-11499</v>
      </c>
      <c r="Q47" s="1886">
        <v>139498</v>
      </c>
      <c r="R47" s="1886">
        <v>3642239</v>
      </c>
      <c r="S47" s="1886">
        <v>136512</v>
      </c>
      <c r="T47" s="227" t="s">
        <v>310</v>
      </c>
      <c r="U47" s="724">
        <v>73</v>
      </c>
    </row>
    <row r="48" spans="1:21" ht="12.75" customHeight="1">
      <c r="A48" s="724">
        <v>79</v>
      </c>
      <c r="B48" s="227" t="s">
        <v>312</v>
      </c>
      <c r="C48" s="1886">
        <v>48125</v>
      </c>
      <c r="D48" s="1891">
        <v>49.2</v>
      </c>
      <c r="E48" s="1886">
        <v>3098</v>
      </c>
      <c r="F48" s="1891">
        <v>3.17</v>
      </c>
      <c r="G48" s="1886">
        <v>32536</v>
      </c>
      <c r="H48" s="1891">
        <v>33.26</v>
      </c>
      <c r="I48" s="1886">
        <v>14059</v>
      </c>
      <c r="J48" s="1891">
        <v>14.37</v>
      </c>
      <c r="K48" s="1886">
        <v>97818</v>
      </c>
      <c r="L48" s="1886">
        <v>12953</v>
      </c>
      <c r="M48" s="1886">
        <v>1</v>
      </c>
      <c r="N48" s="1886">
        <v>13</v>
      </c>
      <c r="O48" s="1886">
        <v>2255</v>
      </c>
      <c r="P48" s="1886">
        <v>-3187</v>
      </c>
      <c r="Q48" s="1886">
        <v>79409</v>
      </c>
      <c r="R48" s="1886">
        <v>2110742</v>
      </c>
      <c r="S48" s="1886">
        <v>65927</v>
      </c>
      <c r="T48" s="227" t="s">
        <v>312</v>
      </c>
      <c r="U48" s="724">
        <v>79</v>
      </c>
    </row>
    <row r="49" spans="1:21" ht="12.75" customHeight="1">
      <c r="A49" s="724">
        <v>86</v>
      </c>
      <c r="B49" s="227" t="s">
        <v>153</v>
      </c>
      <c r="C49" s="1886">
        <v>77843</v>
      </c>
      <c r="D49" s="1891">
        <v>48.92</v>
      </c>
      <c r="E49" s="1886">
        <v>7673</v>
      </c>
      <c r="F49" s="1891">
        <v>4.82</v>
      </c>
      <c r="G49" s="1886">
        <v>46435</v>
      </c>
      <c r="H49" s="1891">
        <v>29.18</v>
      </c>
      <c r="I49" s="1886">
        <v>27178</v>
      </c>
      <c r="J49" s="1891">
        <v>17.08</v>
      </c>
      <c r="K49" s="1886">
        <v>159129</v>
      </c>
      <c r="L49" s="1886">
        <v>20051</v>
      </c>
      <c r="M49" s="1886">
        <v>0</v>
      </c>
      <c r="N49" s="1886">
        <v>0</v>
      </c>
      <c r="O49" s="1886">
        <v>7043</v>
      </c>
      <c r="P49" s="1886">
        <v>-2474</v>
      </c>
      <c r="Q49" s="1886">
        <v>129561</v>
      </c>
      <c r="R49" s="1886">
        <v>4096994</v>
      </c>
      <c r="S49" s="1886">
        <v>134622</v>
      </c>
      <c r="T49" s="227" t="s">
        <v>153</v>
      </c>
      <c r="U49" s="724">
        <v>86</v>
      </c>
    </row>
    <row r="50" spans="1:21" ht="12.75" customHeight="1">
      <c r="A50" s="724">
        <v>93</v>
      </c>
      <c r="B50" s="227" t="s">
        <v>314</v>
      </c>
      <c r="C50" s="1886">
        <v>79493</v>
      </c>
      <c r="D50" s="1891">
        <v>51.47</v>
      </c>
      <c r="E50" s="1886">
        <v>6046</v>
      </c>
      <c r="F50" s="1891">
        <v>3.92</v>
      </c>
      <c r="G50" s="1886">
        <v>49672</v>
      </c>
      <c r="H50" s="1891">
        <v>32.17</v>
      </c>
      <c r="I50" s="1886">
        <v>19209</v>
      </c>
      <c r="J50" s="1891">
        <v>12.44</v>
      </c>
      <c r="K50" s="1886">
        <v>154420</v>
      </c>
      <c r="L50" s="1886">
        <v>16137</v>
      </c>
      <c r="M50" s="1886">
        <v>0</v>
      </c>
      <c r="N50" s="1886">
        <v>85</v>
      </c>
      <c r="O50" s="1886">
        <v>6411</v>
      </c>
      <c r="P50" s="1886">
        <v>-2925</v>
      </c>
      <c r="Q50" s="1886">
        <v>128862</v>
      </c>
      <c r="R50" s="1886">
        <v>4676118</v>
      </c>
      <c r="S50" s="1886">
        <v>201531</v>
      </c>
      <c r="T50" s="227" t="s">
        <v>314</v>
      </c>
      <c r="U50" s="724">
        <v>93</v>
      </c>
    </row>
    <row r="51" spans="1:21" ht="16.5" customHeight="1">
      <c r="A51" s="724">
        <v>95</v>
      </c>
      <c r="B51" s="227" t="s">
        <v>315</v>
      </c>
      <c r="C51" s="1886">
        <v>118026</v>
      </c>
      <c r="D51" s="1891">
        <v>48.62</v>
      </c>
      <c r="E51" s="1886">
        <v>2181</v>
      </c>
      <c r="F51" s="1891">
        <v>0.9</v>
      </c>
      <c r="G51" s="1886">
        <v>88182</v>
      </c>
      <c r="H51" s="1891">
        <v>36.33</v>
      </c>
      <c r="I51" s="1886">
        <v>34342</v>
      </c>
      <c r="J51" s="1891">
        <v>14.15</v>
      </c>
      <c r="K51" s="1886">
        <v>242731</v>
      </c>
      <c r="L51" s="1886">
        <v>31678</v>
      </c>
      <c r="M51" s="1886">
        <v>0</v>
      </c>
      <c r="N51" s="1886">
        <v>188</v>
      </c>
      <c r="O51" s="1886">
        <v>7549</v>
      </c>
      <c r="P51" s="1886">
        <v>11634</v>
      </c>
      <c r="Q51" s="1886">
        <v>214950</v>
      </c>
      <c r="R51" s="1886">
        <v>5515239</v>
      </c>
      <c r="S51" s="1886">
        <v>20728</v>
      </c>
      <c r="T51" s="227" t="s">
        <v>315</v>
      </c>
      <c r="U51" s="724">
        <v>95</v>
      </c>
    </row>
    <row r="52" spans="1:21" ht="16.5" customHeight="1">
      <c r="A52" s="726" t="s">
        <v>706</v>
      </c>
      <c r="B52" s="227" t="s">
        <v>70</v>
      </c>
      <c r="C52" s="1890" t="s">
        <v>96</v>
      </c>
      <c r="D52" s="1892" t="s">
        <v>96</v>
      </c>
      <c r="E52" s="1890" t="s">
        <v>96</v>
      </c>
      <c r="F52" s="1892" t="s">
        <v>96</v>
      </c>
      <c r="G52" s="1890" t="s">
        <v>96</v>
      </c>
      <c r="H52" s="1892" t="s">
        <v>96</v>
      </c>
      <c r="I52" s="1890" t="s">
        <v>96</v>
      </c>
      <c r="J52" s="1892" t="s">
        <v>96</v>
      </c>
      <c r="K52" s="1890" t="s">
        <v>96</v>
      </c>
      <c r="L52" s="1890" t="s">
        <v>96</v>
      </c>
      <c r="M52" s="1890" t="s">
        <v>96</v>
      </c>
      <c r="N52" s="1890" t="s">
        <v>96</v>
      </c>
      <c r="O52" s="1890" t="s">
        <v>96</v>
      </c>
      <c r="P52" s="1890" t="s">
        <v>96</v>
      </c>
      <c r="Q52" s="1886">
        <v>14672</v>
      </c>
      <c r="R52" s="1890" t="s">
        <v>96</v>
      </c>
      <c r="S52" s="1890" t="s">
        <v>96</v>
      </c>
      <c r="T52" s="227" t="s">
        <v>70</v>
      </c>
      <c r="U52" s="726" t="s">
        <v>706</v>
      </c>
    </row>
    <row r="53" spans="1:21" ht="12.75" customHeight="1">
      <c r="A53" s="726" t="s">
        <v>707</v>
      </c>
      <c r="B53" s="227" t="s">
        <v>316</v>
      </c>
      <c r="C53" s="1890" t="s">
        <v>96</v>
      </c>
      <c r="D53" s="1892" t="s">
        <v>96</v>
      </c>
      <c r="E53" s="1890" t="s">
        <v>96</v>
      </c>
      <c r="F53" s="1892" t="s">
        <v>96</v>
      </c>
      <c r="G53" s="1890" t="s">
        <v>96</v>
      </c>
      <c r="H53" s="1892" t="s">
        <v>96</v>
      </c>
      <c r="I53" s="1890" t="s">
        <v>96</v>
      </c>
      <c r="J53" s="1892" t="s">
        <v>96</v>
      </c>
      <c r="K53" s="1890" t="s">
        <v>96</v>
      </c>
      <c r="L53" s="1890" t="s">
        <v>96</v>
      </c>
      <c r="M53" s="1890" t="s">
        <v>96</v>
      </c>
      <c r="N53" s="1890" t="s">
        <v>96</v>
      </c>
      <c r="O53" s="1890" t="s">
        <v>96</v>
      </c>
      <c r="P53" s="1890" t="s">
        <v>96</v>
      </c>
      <c r="Q53" s="1886">
        <v>0</v>
      </c>
      <c r="R53" s="1890" t="s">
        <v>96</v>
      </c>
      <c r="S53" s="1890" t="s">
        <v>96</v>
      </c>
      <c r="T53" s="227" t="s">
        <v>316</v>
      </c>
      <c r="U53" s="726" t="s">
        <v>707</v>
      </c>
    </row>
    <row r="54" spans="1:21" ht="12.75" customHeight="1">
      <c r="A54" s="726" t="s">
        <v>708</v>
      </c>
      <c r="B54" s="227" t="s">
        <v>74</v>
      </c>
      <c r="C54" s="1890" t="s">
        <v>96</v>
      </c>
      <c r="D54" s="1892" t="s">
        <v>96</v>
      </c>
      <c r="E54" s="1890" t="s">
        <v>96</v>
      </c>
      <c r="F54" s="1892" t="s">
        <v>96</v>
      </c>
      <c r="G54" s="1890" t="s">
        <v>96</v>
      </c>
      <c r="H54" s="1892" t="s">
        <v>96</v>
      </c>
      <c r="I54" s="1890" t="s">
        <v>96</v>
      </c>
      <c r="J54" s="1892" t="s">
        <v>96</v>
      </c>
      <c r="K54" s="1890" t="s">
        <v>96</v>
      </c>
      <c r="L54" s="1890" t="s">
        <v>96</v>
      </c>
      <c r="M54" s="1890" t="s">
        <v>96</v>
      </c>
      <c r="N54" s="1890" t="s">
        <v>96</v>
      </c>
      <c r="O54" s="1890" t="s">
        <v>96</v>
      </c>
      <c r="P54" s="1890" t="s">
        <v>96</v>
      </c>
      <c r="Q54" s="1886">
        <v>3074</v>
      </c>
      <c r="R54" s="1890" t="s">
        <v>96</v>
      </c>
      <c r="S54" s="1890" t="s">
        <v>96</v>
      </c>
      <c r="T54" s="227" t="s">
        <v>74</v>
      </c>
      <c r="U54" s="726" t="s">
        <v>708</v>
      </c>
    </row>
    <row r="55" spans="1:21" ht="12.75" customHeight="1">
      <c r="A55" s="726" t="s">
        <v>709</v>
      </c>
      <c r="B55" s="227" t="s">
        <v>75</v>
      </c>
      <c r="C55" s="1890" t="s">
        <v>96</v>
      </c>
      <c r="D55" s="1892" t="s">
        <v>96</v>
      </c>
      <c r="E55" s="1890" t="s">
        <v>96</v>
      </c>
      <c r="F55" s="1892" t="s">
        <v>96</v>
      </c>
      <c r="G55" s="1890" t="s">
        <v>96</v>
      </c>
      <c r="H55" s="1892" t="s">
        <v>96</v>
      </c>
      <c r="I55" s="1890" t="s">
        <v>96</v>
      </c>
      <c r="J55" s="1892" t="s">
        <v>96</v>
      </c>
      <c r="K55" s="1890" t="s">
        <v>96</v>
      </c>
      <c r="L55" s="1890" t="s">
        <v>96</v>
      </c>
      <c r="M55" s="1890" t="s">
        <v>96</v>
      </c>
      <c r="N55" s="1890" t="s">
        <v>96</v>
      </c>
      <c r="O55" s="1890" t="s">
        <v>96</v>
      </c>
      <c r="P55" s="1890" t="s">
        <v>96</v>
      </c>
      <c r="Q55" s="1886">
        <v>14266</v>
      </c>
      <c r="R55" s="1890" t="s">
        <v>96</v>
      </c>
      <c r="S55" s="1890" t="s">
        <v>96</v>
      </c>
      <c r="T55" s="227" t="s">
        <v>75</v>
      </c>
      <c r="U55" s="726" t="s">
        <v>709</v>
      </c>
    </row>
    <row r="56" spans="1:21" ht="12.75" customHeight="1">
      <c r="A56" s="726" t="s">
        <v>710</v>
      </c>
      <c r="B56" s="227" t="s">
        <v>81</v>
      </c>
      <c r="C56" s="1890" t="s">
        <v>96</v>
      </c>
      <c r="D56" s="1892" t="s">
        <v>96</v>
      </c>
      <c r="E56" s="1890" t="s">
        <v>96</v>
      </c>
      <c r="F56" s="1892" t="s">
        <v>96</v>
      </c>
      <c r="G56" s="1890" t="s">
        <v>96</v>
      </c>
      <c r="H56" s="1892" t="s">
        <v>96</v>
      </c>
      <c r="I56" s="1890" t="s">
        <v>96</v>
      </c>
      <c r="J56" s="1892" t="s">
        <v>96</v>
      </c>
      <c r="K56" s="1890" t="s">
        <v>96</v>
      </c>
      <c r="L56" s="1890" t="s">
        <v>96</v>
      </c>
      <c r="M56" s="1890" t="s">
        <v>96</v>
      </c>
      <c r="N56" s="1890" t="s">
        <v>96</v>
      </c>
      <c r="O56" s="1890" t="s">
        <v>96</v>
      </c>
      <c r="P56" s="1890" t="s">
        <v>96</v>
      </c>
      <c r="Q56" s="1886">
        <v>222148</v>
      </c>
      <c r="R56" s="1890" t="s">
        <v>96</v>
      </c>
      <c r="S56" s="1890" t="s">
        <v>96</v>
      </c>
      <c r="T56" s="227" t="s">
        <v>81</v>
      </c>
      <c r="U56" s="726" t="s">
        <v>710</v>
      </c>
    </row>
    <row r="57" spans="1:21" ht="12.75" customHeight="1">
      <c r="A57" s="726" t="s">
        <v>711</v>
      </c>
      <c r="B57" s="227" t="s">
        <v>82</v>
      </c>
      <c r="C57" s="1890" t="s">
        <v>96</v>
      </c>
      <c r="D57" s="1892" t="s">
        <v>96</v>
      </c>
      <c r="E57" s="1890" t="s">
        <v>96</v>
      </c>
      <c r="F57" s="1892" t="s">
        <v>96</v>
      </c>
      <c r="G57" s="1890" t="s">
        <v>96</v>
      </c>
      <c r="H57" s="1892" t="s">
        <v>96</v>
      </c>
      <c r="I57" s="1890" t="s">
        <v>96</v>
      </c>
      <c r="J57" s="1892" t="s">
        <v>96</v>
      </c>
      <c r="K57" s="1890" t="s">
        <v>96</v>
      </c>
      <c r="L57" s="1890" t="s">
        <v>96</v>
      </c>
      <c r="M57" s="1890" t="s">
        <v>96</v>
      </c>
      <c r="N57" s="1890" t="s">
        <v>96</v>
      </c>
      <c r="O57" s="1890" t="s">
        <v>96</v>
      </c>
      <c r="P57" s="1890" t="s">
        <v>96</v>
      </c>
      <c r="Q57" s="1886">
        <v>445540</v>
      </c>
      <c r="R57" s="1890" t="s">
        <v>96</v>
      </c>
      <c r="S57" s="1890" t="s">
        <v>96</v>
      </c>
      <c r="T57" s="227" t="s">
        <v>82</v>
      </c>
      <c r="U57" s="726" t="s">
        <v>711</v>
      </c>
    </row>
    <row r="58" spans="1:21" ht="12.75" customHeight="1">
      <c r="A58" s="726" t="s">
        <v>712</v>
      </c>
      <c r="B58" s="227" t="s">
        <v>87</v>
      </c>
      <c r="C58" s="1890" t="s">
        <v>96</v>
      </c>
      <c r="D58" s="1892" t="s">
        <v>96</v>
      </c>
      <c r="E58" s="1890" t="s">
        <v>96</v>
      </c>
      <c r="F58" s="1892" t="s">
        <v>96</v>
      </c>
      <c r="G58" s="1890" t="s">
        <v>96</v>
      </c>
      <c r="H58" s="1892" t="s">
        <v>96</v>
      </c>
      <c r="I58" s="1890" t="s">
        <v>96</v>
      </c>
      <c r="J58" s="1892" t="s">
        <v>96</v>
      </c>
      <c r="K58" s="1890" t="s">
        <v>96</v>
      </c>
      <c r="L58" s="1890" t="s">
        <v>96</v>
      </c>
      <c r="M58" s="1890" t="s">
        <v>96</v>
      </c>
      <c r="N58" s="1890" t="s">
        <v>96</v>
      </c>
      <c r="O58" s="1890" t="s">
        <v>96</v>
      </c>
      <c r="P58" s="1890" t="s">
        <v>96</v>
      </c>
      <c r="Q58" s="1886">
        <v>83455</v>
      </c>
      <c r="R58" s="1890" t="s">
        <v>96</v>
      </c>
      <c r="S58" s="1890" t="s">
        <v>96</v>
      </c>
      <c r="T58" s="227" t="s">
        <v>87</v>
      </c>
      <c r="U58" s="726" t="s">
        <v>712</v>
      </c>
    </row>
    <row r="59" spans="1:21" ht="12.75" customHeight="1">
      <c r="A59" s="728" t="s">
        <v>713</v>
      </c>
      <c r="B59" s="209" t="s">
        <v>88</v>
      </c>
      <c r="C59" s="1893" t="s">
        <v>96</v>
      </c>
      <c r="D59" s="1894" t="s">
        <v>96</v>
      </c>
      <c r="E59" s="1893" t="s">
        <v>96</v>
      </c>
      <c r="F59" s="1893" t="s">
        <v>96</v>
      </c>
      <c r="G59" s="1893" t="s">
        <v>96</v>
      </c>
      <c r="H59" s="1894" t="s">
        <v>96</v>
      </c>
      <c r="I59" s="1893" t="s">
        <v>96</v>
      </c>
      <c r="J59" s="1894" t="s">
        <v>96</v>
      </c>
      <c r="K59" s="1893" t="s">
        <v>96</v>
      </c>
      <c r="L59" s="1893" t="s">
        <v>96</v>
      </c>
      <c r="M59" s="1893" t="s">
        <v>96</v>
      </c>
      <c r="N59" s="1893" t="s">
        <v>96</v>
      </c>
      <c r="O59" s="1893" t="s">
        <v>96</v>
      </c>
      <c r="P59" s="1893" t="s">
        <v>96</v>
      </c>
      <c r="Q59" s="1895">
        <v>1102751</v>
      </c>
      <c r="R59" s="1893" t="s">
        <v>96</v>
      </c>
      <c r="S59" s="1893" t="s">
        <v>96</v>
      </c>
      <c r="T59" s="209" t="s">
        <v>88</v>
      </c>
      <c r="U59" s="728" t="s">
        <v>713</v>
      </c>
    </row>
    <row r="60" spans="1:11" ht="16.5" customHeight="1">
      <c r="A60" s="1986" t="s">
        <v>719</v>
      </c>
      <c r="B60" s="1986"/>
      <c r="C60" s="1986"/>
      <c r="D60" s="1986"/>
      <c r="E60" s="1986"/>
      <c r="F60" s="1986"/>
      <c r="G60" s="1986"/>
      <c r="H60" s="1986"/>
      <c r="I60" s="1986"/>
      <c r="J60" s="1986"/>
      <c r="K60" s="1986"/>
    </row>
    <row r="61" spans="1:11" ht="33.75" customHeight="1">
      <c r="A61" s="1987"/>
      <c r="B61" s="1988"/>
      <c r="C61" s="1988"/>
      <c r="D61" s="1988"/>
      <c r="E61" s="1988"/>
      <c r="F61" s="1988"/>
      <c r="G61" s="1988"/>
      <c r="H61" s="1988"/>
      <c r="I61" s="1988"/>
      <c r="J61" s="1988"/>
      <c r="K61" s="1988"/>
    </row>
  </sheetData>
  <sheetProtection/>
  <mergeCells count="2">
    <mergeCell ref="A60:K60"/>
    <mergeCell ref="A61:K61"/>
  </mergeCells>
  <printOptions horizontalCentered="1"/>
  <pageMargins left="0.15748031496062992" right="0.15748031496062992" top="0.3937007874015748" bottom="0.2755905511811024" header="0.15748031496062992" footer="0.1968503937007874"/>
  <pageSetup blackAndWhite="1" firstPageNumber="72" useFirstPageNumber="1" horizontalDpi="300" verticalDpi="300" orientation="landscape" pageOrder="overThenDown" paperSize="9" scale="70" r:id="rId1"/>
  <headerFooter alignWithMargins="0">
    <oddFooter>&amp;C&amp;A</oddFooter>
  </headerFooter>
</worksheet>
</file>

<file path=xl/worksheets/sheet22.xml><?xml version="1.0" encoding="utf-8"?>
<worksheet xmlns="http://schemas.openxmlformats.org/spreadsheetml/2006/main" xmlns:r="http://schemas.openxmlformats.org/officeDocument/2006/relationships">
  <sheetPr>
    <tabColor theme="0"/>
  </sheetPr>
  <dimension ref="A1:AL129"/>
  <sheetViews>
    <sheetView view="pageBreakPreview" zoomScaleSheetLayoutView="100" zoomScalePageLayoutView="0" workbookViewId="0" topLeftCell="A1">
      <selection activeCell="A2" sqref="A2"/>
    </sheetView>
  </sheetViews>
  <sheetFormatPr defaultColWidth="9.00390625" defaultRowHeight="12.75"/>
  <cols>
    <col min="1" max="1" width="4.75390625" style="0" customWidth="1"/>
    <col min="2" max="2" width="16.125" style="0" customWidth="1"/>
    <col min="3" max="10" width="8.25390625" style="483" customWidth="1"/>
    <col min="11" max="11" width="9.75390625" style="483" customWidth="1"/>
    <col min="12" max="12" width="9.625" style="483" customWidth="1"/>
    <col min="13" max="13" width="4.125" style="0" customWidth="1"/>
    <col min="14" max="14" width="4.00390625" style="0" customWidth="1"/>
    <col min="15" max="15" width="11.25390625" style="0" customWidth="1"/>
    <col min="16" max="17" width="16.75390625" style="538" customWidth="1"/>
    <col min="18" max="18" width="13.375" style="538" customWidth="1"/>
    <col min="19" max="20" width="16.75390625" style="538" customWidth="1"/>
    <col min="21" max="21" width="10.625" style="538" customWidth="1"/>
    <col min="22" max="23" width="17.75390625" style="538" customWidth="1"/>
    <col min="24" max="24" width="13.75390625" style="538" customWidth="1"/>
    <col min="25" max="25" width="18.00390625" style="538" customWidth="1"/>
    <col min="26" max="26" width="17.125" style="538" customWidth="1"/>
    <col min="27" max="27" width="17.875" style="538" customWidth="1"/>
    <col min="28" max="28" width="12.75390625" style="538" customWidth="1"/>
    <col min="29" max="29" width="17.625" style="538" customWidth="1"/>
    <col min="30" max="30" width="15.625" style="538" customWidth="1"/>
    <col min="31" max="31" width="10.00390625" style="538" customWidth="1"/>
    <col min="32" max="32" width="15.875" style="538" customWidth="1"/>
    <col min="33" max="33" width="16.375" style="538" customWidth="1"/>
    <col min="34" max="34" width="14.75390625" style="538" customWidth="1"/>
    <col min="35" max="35" width="20.00390625" style="0" customWidth="1"/>
    <col min="36" max="36" width="16.125" style="0" customWidth="1"/>
    <col min="37" max="37" width="15.375" style="0" customWidth="1"/>
  </cols>
  <sheetData>
    <row r="1" spans="1:25" ht="17.25">
      <c r="A1" s="744" t="s">
        <v>720</v>
      </c>
      <c r="B1" s="745"/>
      <c r="C1" s="746"/>
      <c r="D1" s="746"/>
      <c r="E1" s="746"/>
      <c r="F1" s="746"/>
      <c r="G1" s="746"/>
      <c r="H1" s="746"/>
      <c r="I1" s="746"/>
      <c r="J1" s="746"/>
      <c r="K1" s="746"/>
      <c r="L1" s="746"/>
      <c r="N1" s="282"/>
      <c r="O1" s="282"/>
      <c r="P1" s="747"/>
      <c r="Q1" s="747"/>
      <c r="R1" s="747"/>
      <c r="S1" s="747"/>
      <c r="T1" s="747"/>
      <c r="U1" s="747"/>
      <c r="V1" s="747"/>
      <c r="W1" s="747"/>
      <c r="X1" s="747"/>
      <c r="Y1" s="747"/>
    </row>
    <row r="2" spans="1:25" ht="12" customHeight="1">
      <c r="A2" s="344"/>
      <c r="B2" s="344"/>
      <c r="C2" s="635"/>
      <c r="D2" s="635"/>
      <c r="E2" s="635"/>
      <c r="F2" s="635"/>
      <c r="G2" s="635"/>
      <c r="H2" s="635"/>
      <c r="I2" s="635"/>
      <c r="J2" s="635"/>
      <c r="K2" s="635"/>
      <c r="L2" s="635"/>
      <c r="N2" s="282"/>
      <c r="O2" s="282"/>
      <c r="P2" s="747"/>
      <c r="Q2" s="747"/>
      <c r="R2" s="747"/>
      <c r="S2" s="747"/>
      <c r="T2" s="747"/>
      <c r="U2" s="747"/>
      <c r="V2" s="747"/>
      <c r="W2" s="747"/>
      <c r="X2" s="747"/>
      <c r="Y2" s="747"/>
    </row>
    <row r="3" spans="1:13" ht="12">
      <c r="A3" s="1989" t="s">
        <v>721</v>
      </c>
      <c r="B3" s="1989" t="s">
        <v>8</v>
      </c>
      <c r="C3" s="748"/>
      <c r="D3" s="749" t="s">
        <v>722</v>
      </c>
      <c r="E3" s="750" t="s">
        <v>723</v>
      </c>
      <c r="F3" s="748"/>
      <c r="G3" s="749" t="s">
        <v>724</v>
      </c>
      <c r="H3" s="750" t="s">
        <v>723</v>
      </c>
      <c r="I3" s="751"/>
      <c r="J3" s="749" t="s">
        <v>725</v>
      </c>
      <c r="K3" s="752" t="s">
        <v>723</v>
      </c>
      <c r="L3" s="753" t="s">
        <v>726</v>
      </c>
      <c r="M3" s="754"/>
    </row>
    <row r="4" spans="1:13" ht="12">
      <c r="A4" s="1990"/>
      <c r="B4" s="1990"/>
      <c r="C4" s="755" t="s">
        <v>379</v>
      </c>
      <c r="D4" s="756" t="s">
        <v>373</v>
      </c>
      <c r="E4" s="756" t="s">
        <v>339</v>
      </c>
      <c r="F4" s="755" t="s">
        <v>379</v>
      </c>
      <c r="G4" s="756" t="s">
        <v>373</v>
      </c>
      <c r="H4" s="756" t="s">
        <v>339</v>
      </c>
      <c r="I4" s="757" t="s">
        <v>379</v>
      </c>
      <c r="J4" s="758" t="s">
        <v>373</v>
      </c>
      <c r="K4" s="758" t="s">
        <v>339</v>
      </c>
      <c r="L4" s="759" t="s">
        <v>727</v>
      </c>
      <c r="M4" s="754"/>
    </row>
    <row r="5" spans="1:25" ht="15" customHeight="1">
      <c r="A5" s="754"/>
      <c r="B5" s="760" t="s">
        <v>728</v>
      </c>
      <c r="C5" s="761">
        <v>92.27</v>
      </c>
      <c r="D5" s="762">
        <v>96.43</v>
      </c>
      <c r="E5" s="763">
        <v>92.53</v>
      </c>
      <c r="F5" s="761">
        <v>93.18</v>
      </c>
      <c r="G5" s="762">
        <v>96.53</v>
      </c>
      <c r="H5" s="763">
        <v>93.35</v>
      </c>
      <c r="I5" s="761">
        <v>93.85</v>
      </c>
      <c r="J5" s="762">
        <v>97.41</v>
      </c>
      <c r="K5" s="763">
        <v>93.99</v>
      </c>
      <c r="L5" s="1896">
        <v>0.6400000000000006</v>
      </c>
      <c r="M5" s="754"/>
      <c r="Y5" s="764"/>
    </row>
    <row r="6" spans="1:25" ht="12">
      <c r="A6" s="765"/>
      <c r="B6" s="766" t="s">
        <v>34</v>
      </c>
      <c r="C6" s="67">
        <v>91.08</v>
      </c>
      <c r="D6" s="767">
        <v>96.37</v>
      </c>
      <c r="E6" s="768">
        <v>91.45</v>
      </c>
      <c r="F6" s="67">
        <v>92.14</v>
      </c>
      <c r="G6" s="767">
        <v>96.47</v>
      </c>
      <c r="H6" s="768">
        <v>92.39</v>
      </c>
      <c r="I6" s="1706">
        <v>92.87</v>
      </c>
      <c r="J6" s="1897">
        <v>97.43</v>
      </c>
      <c r="K6" s="1898">
        <v>93.06</v>
      </c>
      <c r="L6" s="1899">
        <v>0.6700000000000017</v>
      </c>
      <c r="M6" s="754"/>
      <c r="Y6" s="764"/>
    </row>
    <row r="7" spans="1:38" ht="12">
      <c r="A7" s="765"/>
      <c r="B7" s="766" t="s">
        <v>35</v>
      </c>
      <c r="C7" s="67">
        <v>92.89</v>
      </c>
      <c r="D7" s="767">
        <v>97.22</v>
      </c>
      <c r="E7" s="768">
        <v>93.36</v>
      </c>
      <c r="F7" s="67">
        <v>93.44</v>
      </c>
      <c r="G7" s="767">
        <v>97.39</v>
      </c>
      <c r="H7" s="768">
        <v>93.79</v>
      </c>
      <c r="I7" s="1706">
        <v>93.78</v>
      </c>
      <c r="J7" s="1897">
        <v>97.24</v>
      </c>
      <c r="K7" s="1898">
        <v>93.99</v>
      </c>
      <c r="L7" s="1899">
        <v>0.19999999999998863</v>
      </c>
      <c r="M7" s="754"/>
      <c r="N7" s="328"/>
      <c r="O7" s="328"/>
      <c r="P7" s="764"/>
      <c r="Q7" s="764"/>
      <c r="R7" s="764"/>
      <c r="S7" s="764"/>
      <c r="T7" s="764"/>
      <c r="U7" s="764"/>
      <c r="V7" s="764"/>
      <c r="W7" s="764"/>
      <c r="X7" s="764"/>
      <c r="Y7" s="764"/>
      <c r="Z7" s="764"/>
      <c r="AA7" s="764"/>
      <c r="AB7" s="764"/>
      <c r="AC7" s="764"/>
      <c r="AD7" s="764"/>
      <c r="AE7" s="764"/>
      <c r="AF7" s="764"/>
      <c r="AG7" s="764"/>
      <c r="AH7" s="764"/>
      <c r="AI7" s="328"/>
      <c r="AJ7" s="328"/>
      <c r="AK7" s="328"/>
      <c r="AL7" s="328"/>
    </row>
    <row r="8" spans="1:38" ht="13.5" customHeight="1">
      <c r="A8" s="765"/>
      <c r="B8" s="766" t="s">
        <v>36</v>
      </c>
      <c r="C8" s="67">
        <v>91.17</v>
      </c>
      <c r="D8" s="767">
        <v>96.43</v>
      </c>
      <c r="E8" s="768">
        <v>91.55</v>
      </c>
      <c r="F8" s="67">
        <v>92.2</v>
      </c>
      <c r="G8" s="767">
        <v>96.53</v>
      </c>
      <c r="H8" s="768">
        <v>92.46</v>
      </c>
      <c r="I8" s="1706">
        <v>92.91</v>
      </c>
      <c r="J8" s="1897">
        <v>97.41</v>
      </c>
      <c r="K8" s="1898">
        <v>93.11</v>
      </c>
      <c r="L8" s="1899">
        <v>0.6500000000000057</v>
      </c>
      <c r="M8" s="754"/>
      <c r="N8" s="1930"/>
      <c r="O8" s="1930"/>
      <c r="P8" s="1931"/>
      <c r="Q8" s="769"/>
      <c r="R8" s="769"/>
      <c r="S8" s="769"/>
      <c r="T8" s="769"/>
      <c r="U8" s="769"/>
      <c r="V8" s="769"/>
      <c r="W8" s="769"/>
      <c r="X8" s="769"/>
      <c r="Y8" s="769"/>
      <c r="Z8" s="1931"/>
      <c r="AA8" s="769"/>
      <c r="AB8" s="769"/>
      <c r="AC8" s="769"/>
      <c r="AD8" s="769"/>
      <c r="AE8" s="769"/>
      <c r="AF8" s="769"/>
      <c r="AG8" s="769"/>
      <c r="AH8" s="769"/>
      <c r="AI8" s="328"/>
      <c r="AJ8" s="328"/>
      <c r="AK8" s="328"/>
      <c r="AL8" s="328"/>
    </row>
    <row r="9" spans="1:38" ht="13.5">
      <c r="A9" s="765"/>
      <c r="B9" s="766" t="s">
        <v>38</v>
      </c>
      <c r="C9" s="67">
        <v>99.92</v>
      </c>
      <c r="D9" s="770" t="s">
        <v>96</v>
      </c>
      <c r="E9" s="768">
        <v>99.92</v>
      </c>
      <c r="F9" s="67">
        <v>99.93</v>
      </c>
      <c r="G9" s="770" t="s">
        <v>96</v>
      </c>
      <c r="H9" s="768">
        <v>99.93</v>
      </c>
      <c r="I9" s="1706">
        <v>99.96</v>
      </c>
      <c r="J9" s="1900" t="s">
        <v>344</v>
      </c>
      <c r="K9" s="1898">
        <v>99.96</v>
      </c>
      <c r="L9" s="1899">
        <v>0.029999999999986926</v>
      </c>
      <c r="M9" s="754"/>
      <c r="N9" s="1932"/>
      <c r="O9" s="1932"/>
      <c r="P9" s="1933"/>
      <c r="Q9" s="1934"/>
      <c r="R9" s="1934"/>
      <c r="S9" s="1934"/>
      <c r="T9" s="1934"/>
      <c r="U9" s="1934"/>
      <c r="V9" s="1934"/>
      <c r="W9" s="769"/>
      <c r="X9" s="769"/>
      <c r="Y9" s="769"/>
      <c r="Z9" s="1933"/>
      <c r="AA9" s="1934"/>
      <c r="AB9" s="1934"/>
      <c r="AC9" s="1934"/>
      <c r="AD9" s="1934"/>
      <c r="AE9" s="1934"/>
      <c r="AF9" s="1934"/>
      <c r="AG9" s="769"/>
      <c r="AH9" s="769"/>
      <c r="AI9" s="328"/>
      <c r="AJ9" s="328"/>
      <c r="AK9" s="328"/>
      <c r="AL9" s="328"/>
    </row>
    <row r="10" spans="1:38" ht="12">
      <c r="A10" s="765"/>
      <c r="B10" s="771"/>
      <c r="C10" s="772"/>
      <c r="D10" s="773"/>
      <c r="E10" s="774"/>
      <c r="F10" s="772"/>
      <c r="G10" s="773"/>
      <c r="H10" s="774"/>
      <c r="I10" s="1901"/>
      <c r="J10" s="1902"/>
      <c r="K10" s="1903"/>
      <c r="L10" s="1888" t="s">
        <v>269</v>
      </c>
      <c r="M10" s="754"/>
      <c r="N10" s="1932"/>
      <c r="O10" s="1932"/>
      <c r="P10" s="1935"/>
      <c r="Q10" s="775"/>
      <c r="R10" s="775"/>
      <c r="S10" s="775"/>
      <c r="T10" s="775"/>
      <c r="U10" s="775"/>
      <c r="V10" s="775"/>
      <c r="W10" s="775"/>
      <c r="X10" s="775"/>
      <c r="Y10" s="775"/>
      <c r="Z10" s="1935"/>
      <c r="AA10" s="775"/>
      <c r="AB10" s="775"/>
      <c r="AC10" s="775"/>
      <c r="AD10" s="775"/>
      <c r="AE10" s="775"/>
      <c r="AF10" s="775"/>
      <c r="AG10" s="775"/>
      <c r="AH10" s="775"/>
      <c r="AI10" s="328"/>
      <c r="AJ10" s="328"/>
      <c r="AK10" s="328"/>
      <c r="AL10" s="328"/>
    </row>
    <row r="11" spans="1:38" ht="12" customHeight="1">
      <c r="A11" s="765">
        <v>1</v>
      </c>
      <c r="B11" s="776" t="s">
        <v>516</v>
      </c>
      <c r="C11" s="777">
        <v>91.6</v>
      </c>
      <c r="D11" s="767">
        <v>97.06</v>
      </c>
      <c r="E11" s="778">
        <v>91.86</v>
      </c>
      <c r="F11" s="777">
        <v>93.35</v>
      </c>
      <c r="G11" s="767">
        <v>97.98</v>
      </c>
      <c r="H11" s="778">
        <v>93.53</v>
      </c>
      <c r="I11" s="1904">
        <v>93.86</v>
      </c>
      <c r="J11" s="1897">
        <v>98.21</v>
      </c>
      <c r="K11" s="1905">
        <v>94</v>
      </c>
      <c r="L11" s="1694">
        <v>0.46999999999999886</v>
      </c>
      <c r="M11" s="754"/>
      <c r="N11" s="1932"/>
      <c r="O11" s="1932"/>
      <c r="P11" s="1936"/>
      <c r="Q11" s="1936"/>
      <c r="R11" s="1936"/>
      <c r="S11" s="1936"/>
      <c r="T11" s="1936"/>
      <c r="U11" s="1803"/>
      <c r="V11" s="779"/>
      <c r="W11" s="779"/>
      <c r="X11" s="779"/>
      <c r="Y11" s="779"/>
      <c r="Z11" s="1936"/>
      <c r="AA11" s="1936"/>
      <c r="AB11" s="1936"/>
      <c r="AC11" s="1936"/>
      <c r="AD11" s="1936"/>
      <c r="AE11" s="1803"/>
      <c r="AF11" s="779"/>
      <c r="AG11" s="779"/>
      <c r="AH11" s="779"/>
      <c r="AI11" s="328"/>
      <c r="AJ11" s="1937"/>
      <c r="AK11" s="1937"/>
      <c r="AL11" s="328"/>
    </row>
    <row r="12" spans="1:38" ht="12" customHeight="1">
      <c r="A12" s="765">
        <v>2</v>
      </c>
      <c r="B12" s="776" t="s">
        <v>729</v>
      </c>
      <c r="C12" s="67">
        <v>92.69</v>
      </c>
      <c r="D12" s="767">
        <v>97.53</v>
      </c>
      <c r="E12" s="780">
        <v>93.04</v>
      </c>
      <c r="F12" s="67">
        <v>93.19</v>
      </c>
      <c r="G12" s="767">
        <v>98.04</v>
      </c>
      <c r="H12" s="780">
        <v>93.48</v>
      </c>
      <c r="I12" s="1706">
        <v>93.97</v>
      </c>
      <c r="J12" s="1897">
        <v>98.14</v>
      </c>
      <c r="K12" s="1709">
        <v>94.15</v>
      </c>
      <c r="L12" s="1694">
        <v>0.6700000000000017</v>
      </c>
      <c r="M12" s="754"/>
      <c r="N12" s="1932"/>
      <c r="O12" s="1932"/>
      <c r="P12" s="1936"/>
      <c r="Q12" s="1936"/>
      <c r="R12" s="1936"/>
      <c r="S12" s="1936"/>
      <c r="T12" s="1936"/>
      <c r="U12" s="1803"/>
      <c r="V12" s="779"/>
      <c r="W12" s="779"/>
      <c r="X12" s="779"/>
      <c r="Y12" s="779"/>
      <c r="Z12" s="1936"/>
      <c r="AA12" s="1936"/>
      <c r="AB12" s="1936"/>
      <c r="AC12" s="1936"/>
      <c r="AD12" s="1936"/>
      <c r="AE12" s="1803"/>
      <c r="AF12" s="779"/>
      <c r="AG12" s="779"/>
      <c r="AH12" s="779"/>
      <c r="AI12" s="328"/>
      <c r="AJ12" s="1937"/>
      <c r="AK12" s="1937"/>
      <c r="AL12" s="328"/>
    </row>
    <row r="13" spans="1:38" ht="12" customHeight="1">
      <c r="A13" s="765">
        <v>3</v>
      </c>
      <c r="B13" s="776" t="s">
        <v>523</v>
      </c>
      <c r="C13" s="67">
        <v>87.17</v>
      </c>
      <c r="D13" s="767">
        <v>91.28</v>
      </c>
      <c r="E13" s="780">
        <v>87.45</v>
      </c>
      <c r="F13" s="67">
        <v>88.27</v>
      </c>
      <c r="G13" s="767">
        <v>88.32</v>
      </c>
      <c r="H13" s="780">
        <v>88.27</v>
      </c>
      <c r="I13" s="1706">
        <v>89.9</v>
      </c>
      <c r="J13" s="1897">
        <v>96.23</v>
      </c>
      <c r="K13" s="1709">
        <v>90.17</v>
      </c>
      <c r="L13" s="1694">
        <v>1.9000000000000057</v>
      </c>
      <c r="M13" s="754"/>
      <c r="N13" s="1932"/>
      <c r="O13" s="1932"/>
      <c r="P13" s="1936"/>
      <c r="Q13" s="1936"/>
      <c r="R13" s="1936"/>
      <c r="S13" s="1936"/>
      <c r="T13" s="1936"/>
      <c r="U13" s="1803"/>
      <c r="V13" s="779"/>
      <c r="W13" s="779"/>
      <c r="X13" s="779"/>
      <c r="Y13" s="779"/>
      <c r="Z13" s="1936"/>
      <c r="AA13" s="1936"/>
      <c r="AB13" s="1936"/>
      <c r="AC13" s="1936"/>
      <c r="AD13" s="1936"/>
      <c r="AE13" s="1803"/>
      <c r="AF13" s="779"/>
      <c r="AG13" s="779"/>
      <c r="AH13" s="779"/>
      <c r="AI13" s="328"/>
      <c r="AJ13" s="1937"/>
      <c r="AK13" s="1937"/>
      <c r="AL13" s="328"/>
    </row>
    <row r="14" spans="1:38" ht="12" customHeight="1">
      <c r="A14" s="765">
        <v>4</v>
      </c>
      <c r="B14" s="776" t="s">
        <v>525</v>
      </c>
      <c r="C14" s="67">
        <v>92.19</v>
      </c>
      <c r="D14" s="767">
        <v>96.65</v>
      </c>
      <c r="E14" s="780">
        <v>92.57</v>
      </c>
      <c r="F14" s="67">
        <v>92.44</v>
      </c>
      <c r="G14" s="767">
        <v>97.41</v>
      </c>
      <c r="H14" s="780">
        <v>92.79</v>
      </c>
      <c r="I14" s="1706">
        <v>92.85</v>
      </c>
      <c r="J14" s="1897">
        <v>97.39</v>
      </c>
      <c r="K14" s="1709">
        <v>93.08</v>
      </c>
      <c r="L14" s="1694">
        <v>0.28999999999999204</v>
      </c>
      <c r="M14" s="754"/>
      <c r="N14" s="1932"/>
      <c r="O14" s="1932"/>
      <c r="P14" s="1936"/>
      <c r="Q14" s="1936"/>
      <c r="R14" s="1936"/>
      <c r="S14" s="1936"/>
      <c r="T14" s="1936"/>
      <c r="U14" s="1803"/>
      <c r="V14" s="779"/>
      <c r="W14" s="779"/>
      <c r="X14" s="779"/>
      <c r="Y14" s="779"/>
      <c r="Z14" s="1936"/>
      <c r="AA14" s="1936"/>
      <c r="AB14" s="1936"/>
      <c r="AC14" s="1936"/>
      <c r="AD14" s="1936"/>
      <c r="AE14" s="1803"/>
      <c r="AF14" s="779"/>
      <c r="AG14" s="779"/>
      <c r="AH14" s="779"/>
      <c r="AI14" s="328"/>
      <c r="AJ14" s="1937"/>
      <c r="AK14" s="1937"/>
      <c r="AL14" s="328"/>
    </row>
    <row r="15" spans="1:38" ht="12" customHeight="1">
      <c r="A15" s="765">
        <v>5</v>
      </c>
      <c r="B15" s="776" t="s">
        <v>527</v>
      </c>
      <c r="C15" s="67">
        <v>91.46</v>
      </c>
      <c r="D15" s="767">
        <v>96.36</v>
      </c>
      <c r="E15" s="780">
        <v>91.76</v>
      </c>
      <c r="F15" s="67">
        <v>92.35</v>
      </c>
      <c r="G15" s="767">
        <v>96.8</v>
      </c>
      <c r="H15" s="780">
        <v>92.56</v>
      </c>
      <c r="I15" s="1706">
        <v>93.02</v>
      </c>
      <c r="J15" s="1897">
        <v>97.39</v>
      </c>
      <c r="K15" s="1709">
        <v>93.16</v>
      </c>
      <c r="L15" s="1694">
        <v>0.5999999999999943</v>
      </c>
      <c r="M15" s="754"/>
      <c r="N15" s="1932"/>
      <c r="O15" s="1932"/>
      <c r="P15" s="1936"/>
      <c r="Q15" s="1936"/>
      <c r="R15" s="1936"/>
      <c r="S15" s="1936"/>
      <c r="T15" s="1936"/>
      <c r="U15" s="1803"/>
      <c r="V15" s="779"/>
      <c r="W15" s="779"/>
      <c r="X15" s="779"/>
      <c r="Y15" s="779"/>
      <c r="Z15" s="1936"/>
      <c r="AA15" s="1936"/>
      <c r="AB15" s="1936"/>
      <c r="AC15" s="1936"/>
      <c r="AD15" s="1936"/>
      <c r="AE15" s="1803"/>
      <c r="AF15" s="779"/>
      <c r="AG15" s="779"/>
      <c r="AH15" s="779"/>
      <c r="AI15" s="328"/>
      <c r="AJ15" s="1937"/>
      <c r="AK15" s="1937"/>
      <c r="AL15" s="328"/>
    </row>
    <row r="16" spans="1:38" ht="12" customHeight="1">
      <c r="A16" s="765">
        <v>6</v>
      </c>
      <c r="B16" s="776" t="s">
        <v>730</v>
      </c>
      <c r="C16" s="67">
        <v>91.74</v>
      </c>
      <c r="D16" s="767">
        <v>97.39</v>
      </c>
      <c r="E16" s="780">
        <v>92.31</v>
      </c>
      <c r="F16" s="67">
        <v>91.9</v>
      </c>
      <c r="G16" s="767">
        <v>97.18</v>
      </c>
      <c r="H16" s="780">
        <v>92.32</v>
      </c>
      <c r="I16" s="1706">
        <v>92.13</v>
      </c>
      <c r="J16" s="1897">
        <v>97.48</v>
      </c>
      <c r="K16" s="1709">
        <v>92.46</v>
      </c>
      <c r="L16" s="1694">
        <v>0.14000000000000057</v>
      </c>
      <c r="M16" s="754"/>
      <c r="N16" s="1932"/>
      <c r="O16" s="1932"/>
      <c r="P16" s="1936"/>
      <c r="Q16" s="1936"/>
      <c r="R16" s="1936"/>
      <c r="S16" s="1936"/>
      <c r="T16" s="1936"/>
      <c r="U16" s="1803"/>
      <c r="V16" s="779"/>
      <c r="W16" s="779"/>
      <c r="X16" s="779"/>
      <c r="Y16" s="779"/>
      <c r="Z16" s="1936"/>
      <c r="AA16" s="1936"/>
      <c r="AB16" s="1936"/>
      <c r="AC16" s="1936"/>
      <c r="AD16" s="1936"/>
      <c r="AE16" s="1803"/>
      <c r="AF16" s="779"/>
      <c r="AG16" s="779"/>
      <c r="AH16" s="779"/>
      <c r="AI16" s="328"/>
      <c r="AJ16" s="1937"/>
      <c r="AK16" s="1937"/>
      <c r="AL16" s="328"/>
    </row>
    <row r="17" spans="1:38" ht="12" customHeight="1">
      <c r="A17" s="765">
        <v>7</v>
      </c>
      <c r="B17" s="776" t="s">
        <v>532</v>
      </c>
      <c r="C17" s="67">
        <v>93.42</v>
      </c>
      <c r="D17" s="767">
        <v>96.42</v>
      </c>
      <c r="E17" s="780">
        <v>93.63</v>
      </c>
      <c r="F17" s="67">
        <v>93.66</v>
      </c>
      <c r="G17" s="767">
        <v>97.28</v>
      </c>
      <c r="H17" s="780">
        <v>93.85</v>
      </c>
      <c r="I17" s="1706">
        <v>94.1</v>
      </c>
      <c r="J17" s="1897">
        <v>98.08</v>
      </c>
      <c r="K17" s="1709">
        <v>94.25</v>
      </c>
      <c r="L17" s="1694">
        <v>0.4000000000000057</v>
      </c>
      <c r="M17" s="754"/>
      <c r="N17" s="1932"/>
      <c r="O17" s="817"/>
      <c r="P17" s="1936"/>
      <c r="Q17" s="1936"/>
      <c r="R17" s="1936"/>
      <c r="S17" s="1936"/>
      <c r="T17" s="1936"/>
      <c r="U17" s="1803"/>
      <c r="V17" s="779"/>
      <c r="W17" s="779"/>
      <c r="X17" s="779"/>
      <c r="Y17" s="779"/>
      <c r="Z17" s="1936"/>
      <c r="AA17" s="1936"/>
      <c r="AB17" s="1936"/>
      <c r="AC17" s="1936"/>
      <c r="AD17" s="1936"/>
      <c r="AE17" s="1803"/>
      <c r="AF17" s="779"/>
      <c r="AG17" s="779"/>
      <c r="AH17" s="779"/>
      <c r="AI17" s="328"/>
      <c r="AJ17" s="1937"/>
      <c r="AK17" s="1937"/>
      <c r="AL17" s="328"/>
    </row>
    <row r="18" spans="1:38" ht="12" customHeight="1">
      <c r="A18" s="765">
        <v>8</v>
      </c>
      <c r="B18" s="776" t="s">
        <v>534</v>
      </c>
      <c r="C18" s="67">
        <v>86.75</v>
      </c>
      <c r="D18" s="767">
        <v>96.26</v>
      </c>
      <c r="E18" s="780">
        <v>87.46</v>
      </c>
      <c r="F18" s="67">
        <v>89.6</v>
      </c>
      <c r="G18" s="767">
        <v>97.52</v>
      </c>
      <c r="H18" s="780">
        <v>90.08</v>
      </c>
      <c r="I18" s="1706">
        <v>90.7</v>
      </c>
      <c r="J18" s="1897">
        <v>96.81</v>
      </c>
      <c r="K18" s="1709">
        <v>90.98</v>
      </c>
      <c r="L18" s="1694">
        <v>0.9000000000000057</v>
      </c>
      <c r="M18" s="754"/>
      <c r="N18" s="1932"/>
      <c r="O18" s="1932"/>
      <c r="P18" s="1936"/>
      <c r="Q18" s="1936"/>
      <c r="R18" s="1936"/>
      <c r="S18" s="1936"/>
      <c r="T18" s="1936"/>
      <c r="U18" s="1803"/>
      <c r="V18" s="779"/>
      <c r="W18" s="779"/>
      <c r="X18" s="779"/>
      <c r="Y18" s="779"/>
      <c r="Z18" s="1936"/>
      <c r="AA18" s="1936"/>
      <c r="AB18" s="1936"/>
      <c r="AC18" s="1936"/>
      <c r="AD18" s="1936"/>
      <c r="AE18" s="1803"/>
      <c r="AF18" s="779"/>
      <c r="AG18" s="779"/>
      <c r="AH18" s="779"/>
      <c r="AI18" s="328"/>
      <c r="AJ18" s="1937"/>
      <c r="AK18" s="1937"/>
      <c r="AL18" s="328"/>
    </row>
    <row r="19" spans="1:38" ht="12" customHeight="1">
      <c r="A19" s="765">
        <v>9</v>
      </c>
      <c r="B19" s="776" t="s">
        <v>536</v>
      </c>
      <c r="C19" s="67">
        <v>94.1</v>
      </c>
      <c r="D19" s="767">
        <v>98.52</v>
      </c>
      <c r="E19" s="780">
        <v>94.59</v>
      </c>
      <c r="F19" s="67">
        <v>93.85</v>
      </c>
      <c r="G19" s="767">
        <v>98.89</v>
      </c>
      <c r="H19" s="780">
        <v>94.32</v>
      </c>
      <c r="I19" s="1706">
        <v>93.91</v>
      </c>
      <c r="J19" s="1897">
        <v>99.07</v>
      </c>
      <c r="K19" s="1709">
        <v>94.23</v>
      </c>
      <c r="L19" s="1694">
        <v>-0.0899999999999892</v>
      </c>
      <c r="M19" s="754"/>
      <c r="N19" s="1932"/>
      <c r="O19" s="1932"/>
      <c r="P19" s="1936"/>
      <c r="Q19" s="1936"/>
      <c r="R19" s="1936"/>
      <c r="S19" s="1936"/>
      <c r="T19" s="1936"/>
      <c r="U19" s="1803"/>
      <c r="V19" s="779"/>
      <c r="W19" s="779"/>
      <c r="X19" s="779"/>
      <c r="Y19" s="779"/>
      <c r="Z19" s="1936"/>
      <c r="AA19" s="1936"/>
      <c r="AB19" s="1936"/>
      <c r="AC19" s="1936"/>
      <c r="AD19" s="1936"/>
      <c r="AE19" s="1803"/>
      <c r="AF19" s="779"/>
      <c r="AG19" s="779"/>
      <c r="AH19" s="779"/>
      <c r="AI19" s="328"/>
      <c r="AJ19" s="1937"/>
      <c r="AK19" s="1937"/>
      <c r="AL19" s="328"/>
    </row>
    <row r="20" spans="1:38" ht="12" customHeight="1">
      <c r="A20" s="765">
        <v>11</v>
      </c>
      <c r="B20" s="776" t="s">
        <v>50</v>
      </c>
      <c r="C20" s="67">
        <v>90.64</v>
      </c>
      <c r="D20" s="767">
        <v>96.97</v>
      </c>
      <c r="E20" s="780">
        <v>91.08</v>
      </c>
      <c r="F20" s="67">
        <v>91.94</v>
      </c>
      <c r="G20" s="767">
        <v>97.38</v>
      </c>
      <c r="H20" s="780">
        <v>92.25</v>
      </c>
      <c r="I20" s="1706">
        <v>93.28</v>
      </c>
      <c r="J20" s="1897">
        <v>97.91</v>
      </c>
      <c r="K20" s="1709">
        <v>93.47</v>
      </c>
      <c r="L20" s="1694">
        <v>1.2199999999999989</v>
      </c>
      <c r="M20" s="754"/>
      <c r="N20" s="1932"/>
      <c r="O20" s="1932"/>
      <c r="P20" s="1936"/>
      <c r="Q20" s="1936"/>
      <c r="R20" s="1936"/>
      <c r="S20" s="1936"/>
      <c r="T20" s="1936"/>
      <c r="U20" s="1803"/>
      <c r="V20" s="779"/>
      <c r="W20" s="779"/>
      <c r="X20" s="779"/>
      <c r="Y20" s="779"/>
      <c r="Z20" s="1936"/>
      <c r="AA20" s="1936"/>
      <c r="AB20" s="1936"/>
      <c r="AC20" s="1936"/>
      <c r="AD20" s="1936"/>
      <c r="AE20" s="1803"/>
      <c r="AF20" s="779"/>
      <c r="AG20" s="779"/>
      <c r="AH20" s="779"/>
      <c r="AI20" s="328"/>
      <c r="AJ20" s="1937"/>
      <c r="AK20" s="1937"/>
      <c r="AL20" s="328"/>
    </row>
    <row r="21" spans="1:38" ht="18" customHeight="1">
      <c r="A21" s="765">
        <v>13</v>
      </c>
      <c r="B21" s="776" t="s">
        <v>539</v>
      </c>
      <c r="C21" s="67">
        <v>91.8</v>
      </c>
      <c r="D21" s="767">
        <v>98.73</v>
      </c>
      <c r="E21" s="780">
        <v>92.58</v>
      </c>
      <c r="F21" s="67">
        <v>92.82</v>
      </c>
      <c r="G21" s="767">
        <v>97.51</v>
      </c>
      <c r="H21" s="780">
        <v>93.25</v>
      </c>
      <c r="I21" s="1706">
        <v>93.01</v>
      </c>
      <c r="J21" s="1897">
        <v>98.4</v>
      </c>
      <c r="K21" s="1709">
        <v>93.33</v>
      </c>
      <c r="L21" s="1694">
        <v>0.0799999999999983</v>
      </c>
      <c r="M21" s="754"/>
      <c r="N21" s="1932"/>
      <c r="O21" s="1932"/>
      <c r="P21" s="1936"/>
      <c r="Q21" s="1936"/>
      <c r="R21" s="1936"/>
      <c r="S21" s="1936"/>
      <c r="T21" s="1936"/>
      <c r="U21" s="1803"/>
      <c r="V21" s="779"/>
      <c r="W21" s="779"/>
      <c r="X21" s="779"/>
      <c r="Y21" s="779"/>
      <c r="Z21" s="1936"/>
      <c r="AA21" s="1936"/>
      <c r="AB21" s="1936"/>
      <c r="AC21" s="1936"/>
      <c r="AD21" s="1936"/>
      <c r="AE21" s="1803"/>
      <c r="AF21" s="779"/>
      <c r="AG21" s="779"/>
      <c r="AH21" s="779"/>
      <c r="AI21" s="328"/>
      <c r="AJ21" s="1937"/>
      <c r="AK21" s="1937"/>
      <c r="AL21" s="328"/>
    </row>
    <row r="22" spans="1:38" ht="12" customHeight="1">
      <c r="A22" s="765">
        <v>14</v>
      </c>
      <c r="B22" s="776" t="s">
        <v>542</v>
      </c>
      <c r="C22" s="67">
        <v>92.22</v>
      </c>
      <c r="D22" s="767">
        <v>97.17</v>
      </c>
      <c r="E22" s="780">
        <v>92.6</v>
      </c>
      <c r="F22" s="67">
        <v>93.64</v>
      </c>
      <c r="G22" s="767">
        <v>97.75</v>
      </c>
      <c r="H22" s="780">
        <v>93.89</v>
      </c>
      <c r="I22" s="1706">
        <v>93.94</v>
      </c>
      <c r="J22" s="1897">
        <v>98.22</v>
      </c>
      <c r="K22" s="1709">
        <v>94.13</v>
      </c>
      <c r="L22" s="1694">
        <v>0.23999999999999488</v>
      </c>
      <c r="M22" s="754"/>
      <c r="N22" s="1932"/>
      <c r="O22" s="1932"/>
      <c r="P22" s="1936"/>
      <c r="Q22" s="1936"/>
      <c r="R22" s="1936"/>
      <c r="S22" s="1936"/>
      <c r="T22" s="1936"/>
      <c r="U22" s="1803"/>
      <c r="V22" s="779"/>
      <c r="W22" s="779"/>
      <c r="X22" s="779"/>
      <c r="Y22" s="779"/>
      <c r="Z22" s="1936"/>
      <c r="AA22" s="1936"/>
      <c r="AB22" s="1936"/>
      <c r="AC22" s="1936"/>
      <c r="AD22" s="1936"/>
      <c r="AE22" s="1803"/>
      <c r="AF22" s="779"/>
      <c r="AG22" s="779"/>
      <c r="AH22" s="779"/>
      <c r="AI22" s="328"/>
      <c r="AJ22" s="1937"/>
      <c r="AK22" s="1937"/>
      <c r="AL22" s="328"/>
    </row>
    <row r="23" spans="1:38" ht="12" customHeight="1">
      <c r="A23" s="765">
        <v>15</v>
      </c>
      <c r="B23" s="776" t="s">
        <v>544</v>
      </c>
      <c r="C23" s="67">
        <v>89.29</v>
      </c>
      <c r="D23" s="767">
        <v>96.31</v>
      </c>
      <c r="E23" s="780">
        <v>89.82</v>
      </c>
      <c r="F23" s="67">
        <v>90.11</v>
      </c>
      <c r="G23" s="767">
        <v>97.05</v>
      </c>
      <c r="H23" s="780">
        <v>90.53</v>
      </c>
      <c r="I23" s="1706">
        <v>90.73</v>
      </c>
      <c r="J23" s="1897">
        <v>96.9</v>
      </c>
      <c r="K23" s="1709">
        <v>90.98</v>
      </c>
      <c r="L23" s="1694">
        <v>0.45000000000000284</v>
      </c>
      <c r="M23" s="754"/>
      <c r="N23" s="1932"/>
      <c r="O23" s="1932"/>
      <c r="P23" s="1936"/>
      <c r="Q23" s="1936"/>
      <c r="R23" s="1936"/>
      <c r="S23" s="1936"/>
      <c r="T23" s="1936"/>
      <c r="U23" s="1803"/>
      <c r="V23" s="779"/>
      <c r="W23" s="779"/>
      <c r="X23" s="779"/>
      <c r="Y23" s="779"/>
      <c r="Z23" s="1936"/>
      <c r="AA23" s="1936"/>
      <c r="AB23" s="1936"/>
      <c r="AC23" s="1936"/>
      <c r="AD23" s="1936"/>
      <c r="AE23" s="1803"/>
      <c r="AF23" s="779"/>
      <c r="AG23" s="779"/>
      <c r="AH23" s="779"/>
      <c r="AI23" s="328"/>
      <c r="AJ23" s="1937"/>
      <c r="AK23" s="1937"/>
      <c r="AL23" s="328"/>
    </row>
    <row r="24" spans="1:38" ht="12" customHeight="1">
      <c r="A24" s="765">
        <v>16</v>
      </c>
      <c r="B24" s="776" t="s">
        <v>547</v>
      </c>
      <c r="C24" s="67">
        <v>92.08</v>
      </c>
      <c r="D24" s="767">
        <v>91.38</v>
      </c>
      <c r="E24" s="780">
        <v>92.02</v>
      </c>
      <c r="F24" s="67">
        <v>92.24</v>
      </c>
      <c r="G24" s="767">
        <v>91.52</v>
      </c>
      <c r="H24" s="780">
        <v>92.18</v>
      </c>
      <c r="I24" s="1706">
        <v>93.28</v>
      </c>
      <c r="J24" s="1897">
        <v>92.61</v>
      </c>
      <c r="K24" s="1709">
        <v>93.25</v>
      </c>
      <c r="L24" s="1694">
        <v>1.0699999999999932</v>
      </c>
      <c r="M24" s="754"/>
      <c r="N24" s="1932"/>
      <c r="O24" s="1932"/>
      <c r="P24" s="1936"/>
      <c r="Q24" s="1936"/>
      <c r="R24" s="1936"/>
      <c r="S24" s="1936"/>
      <c r="T24" s="1936"/>
      <c r="U24" s="1803"/>
      <c r="V24" s="779"/>
      <c r="W24" s="779"/>
      <c r="X24" s="779"/>
      <c r="Y24" s="779"/>
      <c r="Z24" s="1936"/>
      <c r="AA24" s="1936"/>
      <c r="AB24" s="1936"/>
      <c r="AC24" s="1936"/>
      <c r="AD24" s="1936"/>
      <c r="AE24" s="1803"/>
      <c r="AF24" s="779"/>
      <c r="AG24" s="779"/>
      <c r="AH24" s="779"/>
      <c r="AI24" s="328"/>
      <c r="AJ24" s="1937"/>
      <c r="AK24" s="1937"/>
      <c r="AL24" s="328"/>
    </row>
    <row r="25" spans="1:38" ht="12" customHeight="1">
      <c r="A25" s="765">
        <v>17</v>
      </c>
      <c r="B25" s="776" t="s">
        <v>549</v>
      </c>
      <c r="C25" s="67">
        <v>89.74</v>
      </c>
      <c r="D25" s="767">
        <v>97.49</v>
      </c>
      <c r="E25" s="780">
        <v>90.57</v>
      </c>
      <c r="F25" s="67">
        <v>89.85</v>
      </c>
      <c r="G25" s="767">
        <v>98.02</v>
      </c>
      <c r="H25" s="780">
        <v>90.59</v>
      </c>
      <c r="I25" s="1706">
        <v>91.64</v>
      </c>
      <c r="J25" s="1897">
        <v>98.23</v>
      </c>
      <c r="K25" s="1709">
        <v>92.06</v>
      </c>
      <c r="L25" s="1694">
        <v>1.4699999999999989</v>
      </c>
      <c r="M25" s="754"/>
      <c r="N25" s="1932"/>
      <c r="O25" s="1932"/>
      <c r="P25" s="1936"/>
      <c r="Q25" s="1936"/>
      <c r="R25" s="1936"/>
      <c r="S25" s="1936"/>
      <c r="T25" s="1936"/>
      <c r="U25" s="1803"/>
      <c r="V25" s="779"/>
      <c r="W25" s="779"/>
      <c r="X25" s="779"/>
      <c r="Y25" s="779"/>
      <c r="Z25" s="1936"/>
      <c r="AA25" s="1936"/>
      <c r="AB25" s="1936"/>
      <c r="AC25" s="1936"/>
      <c r="AD25" s="1936"/>
      <c r="AE25" s="1803"/>
      <c r="AF25" s="779"/>
      <c r="AG25" s="779"/>
      <c r="AH25" s="779"/>
      <c r="AI25" s="328"/>
      <c r="AJ25" s="1937"/>
      <c r="AK25" s="1937"/>
      <c r="AL25" s="328"/>
    </row>
    <row r="26" spans="1:38" ht="12" customHeight="1">
      <c r="A26" s="765">
        <v>18</v>
      </c>
      <c r="B26" s="776" t="s">
        <v>551</v>
      </c>
      <c r="C26" s="67">
        <v>88.49</v>
      </c>
      <c r="D26" s="767">
        <v>95.95</v>
      </c>
      <c r="E26" s="780">
        <v>89.1</v>
      </c>
      <c r="F26" s="67">
        <v>88.91</v>
      </c>
      <c r="G26" s="767">
        <v>96.15</v>
      </c>
      <c r="H26" s="780">
        <v>89.4</v>
      </c>
      <c r="I26" s="1706">
        <v>89.98</v>
      </c>
      <c r="J26" s="1897">
        <v>95.21</v>
      </c>
      <c r="K26" s="1709">
        <v>90.22</v>
      </c>
      <c r="L26" s="1694">
        <v>0.8199999999999932</v>
      </c>
      <c r="M26" s="754"/>
      <c r="N26" s="1932"/>
      <c r="O26" s="1932"/>
      <c r="P26" s="1936"/>
      <c r="Q26" s="1936"/>
      <c r="R26" s="1936"/>
      <c r="S26" s="1936"/>
      <c r="T26" s="1936"/>
      <c r="U26" s="1803"/>
      <c r="V26" s="779"/>
      <c r="W26" s="779"/>
      <c r="X26" s="779"/>
      <c r="Y26" s="779"/>
      <c r="Z26" s="1936"/>
      <c r="AA26" s="1936"/>
      <c r="AB26" s="1936"/>
      <c r="AC26" s="1936"/>
      <c r="AD26" s="1936"/>
      <c r="AE26" s="1803"/>
      <c r="AF26" s="779"/>
      <c r="AG26" s="779"/>
      <c r="AH26" s="779"/>
      <c r="AI26" s="328"/>
      <c r="AJ26" s="1937"/>
      <c r="AK26" s="1937"/>
      <c r="AL26" s="328"/>
    </row>
    <row r="27" spans="1:38" ht="12" customHeight="1">
      <c r="A27" s="765">
        <v>19</v>
      </c>
      <c r="B27" s="776" t="s">
        <v>553</v>
      </c>
      <c r="C27" s="67">
        <v>93.5</v>
      </c>
      <c r="D27" s="767">
        <v>97.69</v>
      </c>
      <c r="E27" s="780">
        <v>93.94</v>
      </c>
      <c r="F27" s="67">
        <v>93.67</v>
      </c>
      <c r="G27" s="767">
        <v>97.82</v>
      </c>
      <c r="H27" s="780">
        <v>94.02</v>
      </c>
      <c r="I27" s="1706">
        <v>94.32</v>
      </c>
      <c r="J27" s="1897">
        <v>97.28</v>
      </c>
      <c r="K27" s="1709">
        <v>94.5</v>
      </c>
      <c r="L27" s="1694">
        <v>0.480000000000004</v>
      </c>
      <c r="M27" s="754"/>
      <c r="N27" s="1932"/>
      <c r="O27" s="1932"/>
      <c r="P27" s="1936"/>
      <c r="Q27" s="1936"/>
      <c r="R27" s="1936"/>
      <c r="S27" s="1936"/>
      <c r="T27" s="1936"/>
      <c r="U27" s="1803"/>
      <c r="V27" s="779"/>
      <c r="W27" s="779"/>
      <c r="X27" s="779"/>
      <c r="Y27" s="779"/>
      <c r="Z27" s="1936"/>
      <c r="AA27" s="1936"/>
      <c r="AB27" s="1936"/>
      <c r="AC27" s="1936"/>
      <c r="AD27" s="1936"/>
      <c r="AE27" s="1803"/>
      <c r="AF27" s="779"/>
      <c r="AG27" s="779"/>
      <c r="AH27" s="779"/>
      <c r="AI27" s="328"/>
      <c r="AJ27" s="1937"/>
      <c r="AK27" s="1937"/>
      <c r="AL27" s="328"/>
    </row>
    <row r="28" spans="1:38" ht="12" customHeight="1">
      <c r="A28" s="765">
        <v>20</v>
      </c>
      <c r="B28" s="776" t="s">
        <v>555</v>
      </c>
      <c r="C28" s="67">
        <v>93.64</v>
      </c>
      <c r="D28" s="767">
        <v>97.94</v>
      </c>
      <c r="E28" s="780">
        <v>94.14</v>
      </c>
      <c r="F28" s="67">
        <v>95.11</v>
      </c>
      <c r="G28" s="767">
        <v>97.71</v>
      </c>
      <c r="H28" s="780">
        <v>95.36</v>
      </c>
      <c r="I28" s="1706">
        <v>95.4</v>
      </c>
      <c r="J28" s="1897">
        <v>98.34</v>
      </c>
      <c r="K28" s="1709">
        <v>95.61</v>
      </c>
      <c r="L28" s="1694">
        <v>0.25</v>
      </c>
      <c r="M28" s="754"/>
      <c r="N28" s="1932"/>
      <c r="O28" s="1932"/>
      <c r="P28" s="1936"/>
      <c r="Q28" s="1936"/>
      <c r="R28" s="1936"/>
      <c r="S28" s="1936"/>
      <c r="T28" s="1936"/>
      <c r="U28" s="1803"/>
      <c r="V28" s="779"/>
      <c r="W28" s="779"/>
      <c r="X28" s="779"/>
      <c r="Y28" s="779"/>
      <c r="Z28" s="1936"/>
      <c r="AA28" s="1936"/>
      <c r="AB28" s="1936"/>
      <c r="AC28" s="1936"/>
      <c r="AD28" s="1936"/>
      <c r="AE28" s="1803"/>
      <c r="AF28" s="779"/>
      <c r="AG28" s="779"/>
      <c r="AH28" s="779"/>
      <c r="AI28" s="328"/>
      <c r="AJ28" s="1937"/>
      <c r="AK28" s="1937"/>
      <c r="AL28" s="328"/>
    </row>
    <row r="29" spans="1:38" ht="12" customHeight="1">
      <c r="A29" s="765">
        <v>21</v>
      </c>
      <c r="B29" s="776" t="s">
        <v>557</v>
      </c>
      <c r="C29" s="777">
        <v>92</v>
      </c>
      <c r="D29" s="767">
        <v>96.47</v>
      </c>
      <c r="E29" s="778">
        <v>92.44</v>
      </c>
      <c r="F29" s="777">
        <v>92.3</v>
      </c>
      <c r="G29" s="767">
        <v>96.93</v>
      </c>
      <c r="H29" s="778">
        <v>92.78</v>
      </c>
      <c r="I29" s="1706">
        <v>92.96</v>
      </c>
      <c r="J29" s="1897">
        <v>95.74</v>
      </c>
      <c r="K29" s="1709">
        <v>93.16</v>
      </c>
      <c r="L29" s="1694">
        <v>0.37999999999999545</v>
      </c>
      <c r="M29" s="754"/>
      <c r="N29" s="1932"/>
      <c r="O29" s="1932"/>
      <c r="P29" s="1936"/>
      <c r="Q29" s="1936"/>
      <c r="R29" s="1936"/>
      <c r="S29" s="1936"/>
      <c r="T29" s="1936"/>
      <c r="U29" s="1803"/>
      <c r="V29" s="779"/>
      <c r="W29" s="779"/>
      <c r="X29" s="779"/>
      <c r="Y29" s="779"/>
      <c r="Z29" s="1936"/>
      <c r="AA29" s="1936"/>
      <c r="AB29" s="1936"/>
      <c r="AC29" s="1936"/>
      <c r="AD29" s="1936"/>
      <c r="AE29" s="1803"/>
      <c r="AF29" s="779"/>
      <c r="AG29" s="779"/>
      <c r="AH29" s="779"/>
      <c r="AI29" s="328"/>
      <c r="AJ29" s="1937"/>
      <c r="AK29" s="1937"/>
      <c r="AL29" s="328"/>
    </row>
    <row r="30" spans="1:38" ht="12" customHeight="1">
      <c r="A30" s="765">
        <v>22</v>
      </c>
      <c r="B30" s="776" t="s">
        <v>60</v>
      </c>
      <c r="C30" s="777">
        <v>93.81</v>
      </c>
      <c r="D30" s="767">
        <v>97.4</v>
      </c>
      <c r="E30" s="778">
        <v>94.23</v>
      </c>
      <c r="F30" s="777">
        <v>94.32</v>
      </c>
      <c r="G30" s="767">
        <v>98.15</v>
      </c>
      <c r="H30" s="778">
        <v>94.69</v>
      </c>
      <c r="I30" s="1904">
        <v>94.47</v>
      </c>
      <c r="J30" s="1897">
        <v>98.05</v>
      </c>
      <c r="K30" s="1905">
        <v>94.75</v>
      </c>
      <c r="L30" s="1694">
        <v>0.060000000000002274</v>
      </c>
      <c r="M30" s="754"/>
      <c r="N30" s="1932"/>
      <c r="O30" s="1932"/>
      <c r="P30" s="1936"/>
      <c r="Q30" s="1936"/>
      <c r="R30" s="1936"/>
      <c r="S30" s="1936"/>
      <c r="T30" s="1936"/>
      <c r="U30" s="1803"/>
      <c r="V30" s="779"/>
      <c r="W30" s="779"/>
      <c r="X30" s="779"/>
      <c r="Y30" s="779"/>
      <c r="Z30" s="1936"/>
      <c r="AA30" s="1936"/>
      <c r="AB30" s="1936"/>
      <c r="AC30" s="1936"/>
      <c r="AD30" s="1936"/>
      <c r="AE30" s="1803"/>
      <c r="AF30" s="779"/>
      <c r="AG30" s="779"/>
      <c r="AH30" s="779"/>
      <c r="AI30" s="328"/>
      <c r="AJ30" s="1937"/>
      <c r="AK30" s="1937"/>
      <c r="AL30" s="328"/>
    </row>
    <row r="31" spans="1:38" ht="18" customHeight="1">
      <c r="A31" s="765">
        <v>24</v>
      </c>
      <c r="B31" s="776" t="s">
        <v>731</v>
      </c>
      <c r="C31" s="67">
        <v>93.31</v>
      </c>
      <c r="D31" s="767">
        <v>98.63</v>
      </c>
      <c r="E31" s="780">
        <v>93.92</v>
      </c>
      <c r="F31" s="67">
        <v>93.61</v>
      </c>
      <c r="G31" s="767">
        <v>99.51</v>
      </c>
      <c r="H31" s="780">
        <v>94.13</v>
      </c>
      <c r="I31" s="1904">
        <v>93.33</v>
      </c>
      <c r="J31" s="1897">
        <v>98.95</v>
      </c>
      <c r="K31" s="1905">
        <v>93.71</v>
      </c>
      <c r="L31" s="1694">
        <v>-0.4200000000000017</v>
      </c>
      <c r="M31" s="754"/>
      <c r="N31" s="1932"/>
      <c r="O31" s="1932"/>
      <c r="P31" s="1936"/>
      <c r="Q31" s="1936"/>
      <c r="R31" s="1936"/>
      <c r="S31" s="1936"/>
      <c r="T31" s="1936"/>
      <c r="U31" s="1803"/>
      <c r="V31" s="779"/>
      <c r="W31" s="779"/>
      <c r="X31" s="779"/>
      <c r="Y31" s="779"/>
      <c r="Z31" s="1936"/>
      <c r="AA31" s="1936"/>
      <c r="AB31" s="1936"/>
      <c r="AC31" s="1936"/>
      <c r="AD31" s="1936"/>
      <c r="AE31" s="1803"/>
      <c r="AF31" s="779"/>
      <c r="AG31" s="779"/>
      <c r="AH31" s="779"/>
      <c r="AI31" s="328"/>
      <c r="AJ31" s="1937"/>
      <c r="AK31" s="1937"/>
      <c r="AL31" s="328"/>
    </row>
    <row r="32" spans="1:38" ht="12" customHeight="1">
      <c r="A32" s="765">
        <v>27</v>
      </c>
      <c r="B32" s="776" t="s">
        <v>732</v>
      </c>
      <c r="C32" s="67">
        <v>94.06</v>
      </c>
      <c r="D32" s="767">
        <v>97.35</v>
      </c>
      <c r="E32" s="780">
        <v>94.34</v>
      </c>
      <c r="F32" s="67">
        <v>94.81</v>
      </c>
      <c r="G32" s="767">
        <v>98.04</v>
      </c>
      <c r="H32" s="780">
        <v>95.01</v>
      </c>
      <c r="I32" s="1706">
        <v>96.26</v>
      </c>
      <c r="J32" s="1897">
        <v>97.55</v>
      </c>
      <c r="K32" s="1709">
        <v>96.34</v>
      </c>
      <c r="L32" s="1694">
        <v>1.3299999999999983</v>
      </c>
      <c r="M32" s="754"/>
      <c r="N32" s="1932"/>
      <c r="O32" s="1932"/>
      <c r="P32" s="1936"/>
      <c r="Q32" s="1936"/>
      <c r="R32" s="1936"/>
      <c r="S32" s="1936"/>
      <c r="T32" s="1936"/>
      <c r="U32" s="1803"/>
      <c r="V32" s="779"/>
      <c r="W32" s="779"/>
      <c r="X32" s="779"/>
      <c r="Y32" s="779"/>
      <c r="Z32" s="1936"/>
      <c r="AA32" s="1936"/>
      <c r="AB32" s="1936"/>
      <c r="AC32" s="1936"/>
      <c r="AD32" s="1936"/>
      <c r="AE32" s="1803"/>
      <c r="AF32" s="779"/>
      <c r="AG32" s="779"/>
      <c r="AH32" s="779"/>
      <c r="AI32" s="328"/>
      <c r="AJ32" s="1937"/>
      <c r="AK32" s="1937"/>
      <c r="AL32" s="328"/>
    </row>
    <row r="33" spans="1:38" ht="12" customHeight="1">
      <c r="A33" s="765">
        <v>31</v>
      </c>
      <c r="B33" s="776" t="s">
        <v>566</v>
      </c>
      <c r="C33" s="67">
        <v>92.73</v>
      </c>
      <c r="D33" s="767">
        <v>97.61</v>
      </c>
      <c r="E33" s="780">
        <v>93.27</v>
      </c>
      <c r="F33" s="67">
        <v>93.12</v>
      </c>
      <c r="G33" s="767">
        <v>98.11</v>
      </c>
      <c r="H33" s="780">
        <v>93.59</v>
      </c>
      <c r="I33" s="1706">
        <v>93.25</v>
      </c>
      <c r="J33" s="1897">
        <v>97.07</v>
      </c>
      <c r="K33" s="1709">
        <v>93.48</v>
      </c>
      <c r="L33" s="1694">
        <v>-0.10999999999999943</v>
      </c>
      <c r="M33" s="754"/>
      <c r="N33" s="1932"/>
      <c r="O33" s="1932"/>
      <c r="P33" s="1936"/>
      <c r="Q33" s="1936"/>
      <c r="R33" s="1936"/>
      <c r="S33" s="1936"/>
      <c r="T33" s="1936"/>
      <c r="U33" s="1803"/>
      <c r="V33" s="779"/>
      <c r="W33" s="779"/>
      <c r="X33" s="779"/>
      <c r="Y33" s="779"/>
      <c r="Z33" s="1936"/>
      <c r="AA33" s="1936"/>
      <c r="AB33" s="1936"/>
      <c r="AC33" s="1936"/>
      <c r="AD33" s="1936"/>
      <c r="AE33" s="1803"/>
      <c r="AF33" s="779"/>
      <c r="AG33" s="779"/>
      <c r="AH33" s="779"/>
      <c r="AI33" s="328"/>
      <c r="AJ33" s="1937"/>
      <c r="AK33" s="1937"/>
      <c r="AL33" s="328"/>
    </row>
    <row r="34" spans="1:38" ht="12" customHeight="1">
      <c r="A34" s="765">
        <v>32</v>
      </c>
      <c r="B34" s="776" t="s">
        <v>568</v>
      </c>
      <c r="C34" s="67">
        <v>89.26</v>
      </c>
      <c r="D34" s="767">
        <v>95.92</v>
      </c>
      <c r="E34" s="780">
        <v>89.82</v>
      </c>
      <c r="F34" s="67">
        <v>90.23</v>
      </c>
      <c r="G34" s="767">
        <v>96.44</v>
      </c>
      <c r="H34" s="780">
        <v>90.63</v>
      </c>
      <c r="I34" s="1706">
        <v>90.33</v>
      </c>
      <c r="J34" s="1897">
        <v>97.21</v>
      </c>
      <c r="K34" s="1709">
        <v>90.62</v>
      </c>
      <c r="L34" s="1694">
        <v>-0.009999999999990905</v>
      </c>
      <c r="M34" s="754"/>
      <c r="N34" s="1932"/>
      <c r="O34" s="1932"/>
      <c r="P34" s="1936"/>
      <c r="Q34" s="1936"/>
      <c r="R34" s="1936"/>
      <c r="S34" s="1936"/>
      <c r="T34" s="1936"/>
      <c r="U34" s="1803"/>
      <c r="V34" s="779"/>
      <c r="W34" s="779"/>
      <c r="X34" s="779"/>
      <c r="Y34" s="779"/>
      <c r="Z34" s="1936"/>
      <c r="AA34" s="1936"/>
      <c r="AB34" s="1936"/>
      <c r="AC34" s="1936"/>
      <c r="AD34" s="1936"/>
      <c r="AE34" s="1803"/>
      <c r="AF34" s="779"/>
      <c r="AG34" s="779"/>
      <c r="AH34" s="779"/>
      <c r="AI34" s="328"/>
      <c r="AJ34" s="1937"/>
      <c r="AK34" s="1937"/>
      <c r="AL34" s="328"/>
    </row>
    <row r="35" spans="1:38" ht="12" customHeight="1">
      <c r="A35" s="765">
        <v>37</v>
      </c>
      <c r="B35" s="776" t="s">
        <v>570</v>
      </c>
      <c r="C35" s="67">
        <v>95.34</v>
      </c>
      <c r="D35" s="767">
        <v>98.43</v>
      </c>
      <c r="E35" s="780">
        <v>95.72</v>
      </c>
      <c r="F35" s="67">
        <v>94.07</v>
      </c>
      <c r="G35" s="767">
        <v>99.16</v>
      </c>
      <c r="H35" s="780">
        <v>94.6</v>
      </c>
      <c r="I35" s="1706">
        <v>94.74</v>
      </c>
      <c r="J35" s="1897">
        <v>98.52</v>
      </c>
      <c r="K35" s="1709">
        <v>95.02</v>
      </c>
      <c r="L35" s="1694">
        <v>0.4200000000000017</v>
      </c>
      <c r="M35" s="754"/>
      <c r="N35" s="1932"/>
      <c r="O35" s="1932"/>
      <c r="P35" s="1936"/>
      <c r="Q35" s="1936"/>
      <c r="R35" s="1936"/>
      <c r="S35" s="1936"/>
      <c r="T35" s="1936"/>
      <c r="U35" s="1803"/>
      <c r="V35" s="779"/>
      <c r="W35" s="779"/>
      <c r="X35" s="779"/>
      <c r="Y35" s="779"/>
      <c r="Z35" s="1936"/>
      <c r="AA35" s="1936"/>
      <c r="AB35" s="1936"/>
      <c r="AC35" s="1936"/>
      <c r="AD35" s="1936"/>
      <c r="AE35" s="1803"/>
      <c r="AF35" s="779"/>
      <c r="AG35" s="779"/>
      <c r="AH35" s="779"/>
      <c r="AI35" s="328"/>
      <c r="AJ35" s="1937"/>
      <c r="AK35" s="1937"/>
      <c r="AL35" s="328"/>
    </row>
    <row r="36" spans="1:38" ht="12" customHeight="1">
      <c r="A36" s="765">
        <v>39</v>
      </c>
      <c r="B36" s="776" t="s">
        <v>572</v>
      </c>
      <c r="C36" s="67">
        <v>94.2</v>
      </c>
      <c r="D36" s="767">
        <v>98.26</v>
      </c>
      <c r="E36" s="780">
        <v>94.64</v>
      </c>
      <c r="F36" s="67">
        <v>94.46</v>
      </c>
      <c r="G36" s="767">
        <v>98.69</v>
      </c>
      <c r="H36" s="780">
        <v>94.85</v>
      </c>
      <c r="I36" s="1706">
        <v>94.65</v>
      </c>
      <c r="J36" s="1897">
        <v>98.8</v>
      </c>
      <c r="K36" s="1709">
        <v>94.9</v>
      </c>
      <c r="L36" s="1694">
        <v>0.05000000000001137</v>
      </c>
      <c r="M36" s="754"/>
      <c r="N36" s="1932"/>
      <c r="O36" s="1932"/>
      <c r="P36" s="1936"/>
      <c r="Q36" s="1936"/>
      <c r="R36" s="1936"/>
      <c r="S36" s="1936"/>
      <c r="T36" s="1936"/>
      <c r="U36" s="1803"/>
      <c r="V36" s="779"/>
      <c r="W36" s="779"/>
      <c r="X36" s="779"/>
      <c r="Y36" s="779"/>
      <c r="Z36" s="1936"/>
      <c r="AA36" s="1936"/>
      <c r="AB36" s="1936"/>
      <c r="AC36" s="1936"/>
      <c r="AD36" s="1936"/>
      <c r="AE36" s="1803"/>
      <c r="AF36" s="779"/>
      <c r="AG36" s="779"/>
      <c r="AH36" s="779"/>
      <c r="AI36" s="328"/>
      <c r="AJ36" s="1937"/>
      <c r="AK36" s="1937"/>
      <c r="AL36" s="328"/>
    </row>
    <row r="37" spans="1:38" ht="12" customHeight="1">
      <c r="A37" s="765">
        <v>40</v>
      </c>
      <c r="B37" s="14" t="s">
        <v>733</v>
      </c>
      <c r="C37" s="67">
        <v>93.12</v>
      </c>
      <c r="D37" s="767">
        <v>94.87</v>
      </c>
      <c r="E37" s="780">
        <v>93.33</v>
      </c>
      <c r="F37" s="67">
        <v>92.62</v>
      </c>
      <c r="G37" s="767">
        <v>97.97</v>
      </c>
      <c r="H37" s="780">
        <v>93.22</v>
      </c>
      <c r="I37" s="1706">
        <v>94.39</v>
      </c>
      <c r="J37" s="1897">
        <v>97.98</v>
      </c>
      <c r="K37" s="1709">
        <v>94.72</v>
      </c>
      <c r="L37" s="1694">
        <v>1.5</v>
      </c>
      <c r="M37" s="754"/>
      <c r="N37" s="1932"/>
      <c r="O37" s="1932"/>
      <c r="P37" s="1936"/>
      <c r="Q37" s="1936"/>
      <c r="R37" s="1936"/>
      <c r="S37" s="1936"/>
      <c r="T37" s="1936"/>
      <c r="U37" s="1803"/>
      <c r="V37" s="779"/>
      <c r="W37" s="779"/>
      <c r="X37" s="779"/>
      <c r="Y37" s="779"/>
      <c r="Z37" s="1936"/>
      <c r="AA37" s="1936"/>
      <c r="AB37" s="1936"/>
      <c r="AC37" s="1936"/>
      <c r="AD37" s="1936"/>
      <c r="AE37" s="1803"/>
      <c r="AF37" s="779"/>
      <c r="AG37" s="779"/>
      <c r="AH37" s="779"/>
      <c r="AI37" s="328"/>
      <c r="AJ37" s="1937"/>
      <c r="AK37" s="1937"/>
      <c r="AL37" s="328"/>
    </row>
    <row r="38" spans="1:38" ht="12" customHeight="1">
      <c r="A38" s="765">
        <v>42</v>
      </c>
      <c r="B38" s="776" t="s">
        <v>576</v>
      </c>
      <c r="C38" s="67">
        <v>90.33</v>
      </c>
      <c r="D38" s="767">
        <v>95.92</v>
      </c>
      <c r="E38" s="780">
        <v>90.92</v>
      </c>
      <c r="F38" s="67">
        <v>91.46</v>
      </c>
      <c r="G38" s="767">
        <v>96.33</v>
      </c>
      <c r="H38" s="780">
        <v>91.87</v>
      </c>
      <c r="I38" s="1706">
        <v>91.54</v>
      </c>
      <c r="J38" s="1897">
        <v>96.58</v>
      </c>
      <c r="K38" s="1709">
        <v>91.79</v>
      </c>
      <c r="L38" s="1694">
        <v>-0.0799999999999983</v>
      </c>
      <c r="M38" s="754"/>
      <c r="N38" s="1932"/>
      <c r="O38" s="1932"/>
      <c r="P38" s="1936"/>
      <c r="Q38" s="1936"/>
      <c r="R38" s="1936"/>
      <c r="S38" s="1936"/>
      <c r="T38" s="1936"/>
      <c r="U38" s="1803"/>
      <c r="V38" s="779"/>
      <c r="W38" s="779"/>
      <c r="X38" s="779"/>
      <c r="Y38" s="779"/>
      <c r="Z38" s="1936"/>
      <c r="AA38" s="1936"/>
      <c r="AB38" s="1936"/>
      <c r="AC38" s="1936"/>
      <c r="AD38" s="1936"/>
      <c r="AE38" s="1803"/>
      <c r="AF38" s="779"/>
      <c r="AG38" s="779"/>
      <c r="AH38" s="779"/>
      <c r="AI38" s="328"/>
      <c r="AJ38" s="1937"/>
      <c r="AK38" s="1937"/>
      <c r="AL38" s="328"/>
    </row>
    <row r="39" spans="1:38" ht="12" customHeight="1">
      <c r="A39" s="765">
        <v>43</v>
      </c>
      <c r="B39" s="14" t="s">
        <v>306</v>
      </c>
      <c r="C39" s="67">
        <v>92.86</v>
      </c>
      <c r="D39" s="767">
        <v>97.5</v>
      </c>
      <c r="E39" s="780">
        <v>93.29</v>
      </c>
      <c r="F39" s="67">
        <v>92.92</v>
      </c>
      <c r="G39" s="767">
        <v>97.54</v>
      </c>
      <c r="H39" s="780">
        <v>93.29</v>
      </c>
      <c r="I39" s="1706">
        <v>93.07</v>
      </c>
      <c r="J39" s="1897">
        <v>97.88</v>
      </c>
      <c r="K39" s="1709">
        <v>93.35</v>
      </c>
      <c r="L39" s="1694">
        <v>0.05999999999998806</v>
      </c>
      <c r="M39" s="754"/>
      <c r="N39" s="1932"/>
      <c r="O39" s="1932"/>
      <c r="P39" s="1936"/>
      <c r="Q39" s="1936"/>
      <c r="R39" s="1936"/>
      <c r="S39" s="1936"/>
      <c r="T39" s="1936"/>
      <c r="U39" s="1803"/>
      <c r="V39" s="779"/>
      <c r="W39" s="779"/>
      <c r="X39" s="779"/>
      <c r="Y39" s="779"/>
      <c r="Z39" s="1936"/>
      <c r="AA39" s="1936"/>
      <c r="AB39" s="1936"/>
      <c r="AC39" s="1936"/>
      <c r="AD39" s="1936"/>
      <c r="AE39" s="1803"/>
      <c r="AF39" s="779"/>
      <c r="AG39" s="779"/>
      <c r="AH39" s="779"/>
      <c r="AI39" s="328"/>
      <c r="AJ39" s="1937"/>
      <c r="AK39" s="1937"/>
      <c r="AL39" s="328"/>
    </row>
    <row r="40" spans="1:38" ht="12" customHeight="1">
      <c r="A40" s="765">
        <v>45</v>
      </c>
      <c r="B40" s="776" t="s">
        <v>581</v>
      </c>
      <c r="C40" s="67">
        <v>93.84</v>
      </c>
      <c r="D40" s="767">
        <v>98.94</v>
      </c>
      <c r="E40" s="780">
        <v>94.48</v>
      </c>
      <c r="F40" s="67">
        <v>94.82</v>
      </c>
      <c r="G40" s="767">
        <v>96.87</v>
      </c>
      <c r="H40" s="780">
        <v>95.04</v>
      </c>
      <c r="I40" s="1706">
        <v>94.31</v>
      </c>
      <c r="J40" s="1897">
        <v>98.51</v>
      </c>
      <c r="K40" s="1709">
        <v>94.61</v>
      </c>
      <c r="L40" s="1694">
        <v>-0.4300000000000068</v>
      </c>
      <c r="M40" s="754"/>
      <c r="N40" s="1932"/>
      <c r="O40" s="1932"/>
      <c r="P40" s="1936"/>
      <c r="Q40" s="1936"/>
      <c r="R40" s="1936"/>
      <c r="S40" s="1936"/>
      <c r="T40" s="1936"/>
      <c r="U40" s="1803"/>
      <c r="V40" s="779"/>
      <c r="W40" s="779"/>
      <c r="X40" s="779"/>
      <c r="Y40" s="779"/>
      <c r="Z40" s="1936"/>
      <c r="AA40" s="1936"/>
      <c r="AB40" s="1936"/>
      <c r="AC40" s="1936"/>
      <c r="AD40" s="1936"/>
      <c r="AE40" s="1803"/>
      <c r="AF40" s="779"/>
      <c r="AG40" s="779"/>
      <c r="AH40" s="779"/>
      <c r="AI40" s="328"/>
      <c r="AJ40" s="1937"/>
      <c r="AK40" s="1937"/>
      <c r="AL40" s="328"/>
    </row>
    <row r="41" spans="1:38" ht="18" customHeight="1">
      <c r="A41" s="765">
        <v>46</v>
      </c>
      <c r="B41" s="776" t="s">
        <v>584</v>
      </c>
      <c r="C41" s="67">
        <v>94.78</v>
      </c>
      <c r="D41" s="767">
        <v>97.33</v>
      </c>
      <c r="E41" s="780">
        <v>95.09</v>
      </c>
      <c r="F41" s="67">
        <v>94.76</v>
      </c>
      <c r="G41" s="767">
        <v>96.77</v>
      </c>
      <c r="H41" s="780">
        <v>94.96</v>
      </c>
      <c r="I41" s="1706">
        <v>95.83</v>
      </c>
      <c r="J41" s="1897">
        <v>94.79</v>
      </c>
      <c r="K41" s="1709">
        <v>95.75</v>
      </c>
      <c r="L41" s="1694">
        <v>0.7900000000000063</v>
      </c>
      <c r="M41" s="754"/>
      <c r="N41" s="1932"/>
      <c r="O41" s="1932"/>
      <c r="P41" s="1936"/>
      <c r="Q41" s="1936"/>
      <c r="R41" s="1936"/>
      <c r="S41" s="1936"/>
      <c r="T41" s="1936"/>
      <c r="U41" s="1803"/>
      <c r="V41" s="779"/>
      <c r="W41" s="779"/>
      <c r="X41" s="779"/>
      <c r="Y41" s="779"/>
      <c r="Z41" s="1936"/>
      <c r="AA41" s="1936"/>
      <c r="AB41" s="1936"/>
      <c r="AC41" s="1936"/>
      <c r="AD41" s="1936"/>
      <c r="AE41" s="1803"/>
      <c r="AF41" s="779"/>
      <c r="AG41" s="779"/>
      <c r="AH41" s="779"/>
      <c r="AI41" s="328"/>
      <c r="AJ41" s="1937"/>
      <c r="AK41" s="1937"/>
      <c r="AL41" s="328"/>
    </row>
    <row r="42" spans="1:38" ht="12" customHeight="1">
      <c r="A42" s="765">
        <v>50</v>
      </c>
      <c r="B42" s="776" t="s">
        <v>734</v>
      </c>
      <c r="C42" s="777">
        <v>92.35</v>
      </c>
      <c r="D42" s="767">
        <v>96.15</v>
      </c>
      <c r="E42" s="778">
        <v>92.69</v>
      </c>
      <c r="F42" s="777">
        <v>93.62</v>
      </c>
      <c r="G42" s="767">
        <v>96.53</v>
      </c>
      <c r="H42" s="778">
        <v>93.84</v>
      </c>
      <c r="I42" s="1706">
        <v>93.47</v>
      </c>
      <c r="J42" s="1897">
        <v>95.97</v>
      </c>
      <c r="K42" s="1709">
        <v>93.62</v>
      </c>
      <c r="L42" s="1694">
        <v>-0.21999999999999886</v>
      </c>
      <c r="M42" s="754"/>
      <c r="N42" s="1932"/>
      <c r="O42" s="1932"/>
      <c r="P42" s="1936"/>
      <c r="Q42" s="1936"/>
      <c r="R42" s="1936"/>
      <c r="S42" s="1936"/>
      <c r="T42" s="1936"/>
      <c r="U42" s="1803"/>
      <c r="V42" s="779"/>
      <c r="W42" s="779"/>
      <c r="X42" s="779"/>
      <c r="Y42" s="779"/>
      <c r="Z42" s="1936"/>
      <c r="AA42" s="1936"/>
      <c r="AB42" s="1936"/>
      <c r="AC42" s="1936"/>
      <c r="AD42" s="1936"/>
      <c r="AE42" s="1803"/>
      <c r="AF42" s="779"/>
      <c r="AG42" s="779"/>
      <c r="AH42" s="779"/>
      <c r="AI42" s="328"/>
      <c r="AJ42" s="1937"/>
      <c r="AK42" s="1937"/>
      <c r="AL42" s="328"/>
    </row>
    <row r="43" spans="1:38" ht="12" customHeight="1">
      <c r="A43" s="765">
        <v>57</v>
      </c>
      <c r="B43" s="776" t="s">
        <v>735</v>
      </c>
      <c r="C43" s="67">
        <v>95.66</v>
      </c>
      <c r="D43" s="767">
        <v>98.34</v>
      </c>
      <c r="E43" s="780">
        <v>95.93</v>
      </c>
      <c r="F43" s="67">
        <v>96.32</v>
      </c>
      <c r="G43" s="767">
        <v>96.44</v>
      </c>
      <c r="H43" s="780">
        <v>96.33</v>
      </c>
      <c r="I43" s="1904">
        <v>96.65</v>
      </c>
      <c r="J43" s="1897">
        <v>96.48</v>
      </c>
      <c r="K43" s="1905">
        <v>96.64</v>
      </c>
      <c r="L43" s="1694">
        <v>0.3100000000000023</v>
      </c>
      <c r="M43" s="754"/>
      <c r="N43" s="1932"/>
      <c r="O43" s="1932"/>
      <c r="P43" s="1936"/>
      <c r="Q43" s="1936"/>
      <c r="R43" s="1936"/>
      <c r="S43" s="1936"/>
      <c r="T43" s="1936"/>
      <c r="U43" s="1803"/>
      <c r="V43" s="779"/>
      <c r="W43" s="779"/>
      <c r="X43" s="779"/>
      <c r="Y43" s="779"/>
      <c r="Z43" s="1936"/>
      <c r="AA43" s="1936"/>
      <c r="AB43" s="1936"/>
      <c r="AC43" s="1936"/>
      <c r="AD43" s="1936"/>
      <c r="AE43" s="1803"/>
      <c r="AF43" s="779"/>
      <c r="AG43" s="779"/>
      <c r="AH43" s="779"/>
      <c r="AI43" s="328"/>
      <c r="AJ43" s="1937"/>
      <c r="AK43" s="1937"/>
      <c r="AL43" s="328"/>
    </row>
    <row r="44" spans="1:38" ht="12" customHeight="1">
      <c r="A44" s="765">
        <v>62</v>
      </c>
      <c r="B44" s="14" t="s">
        <v>118</v>
      </c>
      <c r="C44" s="67">
        <v>93.58</v>
      </c>
      <c r="D44" s="767">
        <v>96.82</v>
      </c>
      <c r="E44" s="780">
        <v>93.97</v>
      </c>
      <c r="F44" s="67">
        <v>94.36</v>
      </c>
      <c r="G44" s="767">
        <v>95.74</v>
      </c>
      <c r="H44" s="780">
        <v>94.5</v>
      </c>
      <c r="I44" s="1904">
        <v>94.06</v>
      </c>
      <c r="J44" s="1897">
        <v>95.75</v>
      </c>
      <c r="K44" s="1905">
        <v>94.18</v>
      </c>
      <c r="L44" s="1694">
        <v>-0.3199999999999932</v>
      </c>
      <c r="M44" s="754"/>
      <c r="N44" s="1932"/>
      <c r="O44" s="1932"/>
      <c r="P44" s="1936"/>
      <c r="Q44" s="1936"/>
      <c r="R44" s="1936"/>
      <c r="S44" s="1936"/>
      <c r="T44" s="1936"/>
      <c r="U44" s="1803"/>
      <c r="V44" s="779"/>
      <c r="W44" s="779"/>
      <c r="X44" s="779"/>
      <c r="Y44" s="779"/>
      <c r="Z44" s="1936"/>
      <c r="AA44" s="1936"/>
      <c r="AB44" s="1936"/>
      <c r="AC44" s="1936"/>
      <c r="AD44" s="1936"/>
      <c r="AE44" s="1803"/>
      <c r="AF44" s="779"/>
      <c r="AG44" s="779"/>
      <c r="AH44" s="779"/>
      <c r="AI44" s="328"/>
      <c r="AJ44" s="1937"/>
      <c r="AK44" s="1937"/>
      <c r="AL44" s="328"/>
    </row>
    <row r="45" spans="1:38" ht="12" customHeight="1">
      <c r="A45" s="765">
        <v>65</v>
      </c>
      <c r="B45" s="776" t="s">
        <v>736</v>
      </c>
      <c r="C45" s="67">
        <v>95.06</v>
      </c>
      <c r="D45" s="767">
        <v>98.19</v>
      </c>
      <c r="E45" s="780">
        <v>95.41</v>
      </c>
      <c r="F45" s="67">
        <v>95.56</v>
      </c>
      <c r="G45" s="767">
        <v>98.17</v>
      </c>
      <c r="H45" s="780">
        <v>95.79</v>
      </c>
      <c r="I45" s="1904">
        <v>96.32</v>
      </c>
      <c r="J45" s="1897">
        <v>98.55</v>
      </c>
      <c r="K45" s="1905">
        <v>96.45</v>
      </c>
      <c r="L45" s="1694">
        <v>0.6599999999999966</v>
      </c>
      <c r="M45" s="754"/>
      <c r="N45" s="1932"/>
      <c r="O45" s="1932"/>
      <c r="P45" s="1936"/>
      <c r="Q45" s="1936"/>
      <c r="R45" s="1936"/>
      <c r="S45" s="1936"/>
      <c r="T45" s="1936"/>
      <c r="U45" s="1803"/>
      <c r="V45" s="779"/>
      <c r="W45" s="779"/>
      <c r="X45" s="779"/>
      <c r="Y45" s="779"/>
      <c r="Z45" s="1936"/>
      <c r="AA45" s="1936"/>
      <c r="AB45" s="1936"/>
      <c r="AC45" s="1936"/>
      <c r="AD45" s="1936"/>
      <c r="AE45" s="1803"/>
      <c r="AF45" s="779"/>
      <c r="AG45" s="779"/>
      <c r="AH45" s="779"/>
      <c r="AI45" s="328"/>
      <c r="AJ45" s="1937"/>
      <c r="AK45" s="1937"/>
      <c r="AL45" s="328"/>
    </row>
    <row r="46" spans="1:38" ht="12" customHeight="1">
      <c r="A46" s="765">
        <v>70</v>
      </c>
      <c r="B46" s="14" t="s">
        <v>737</v>
      </c>
      <c r="C46" s="67">
        <v>93.25</v>
      </c>
      <c r="D46" s="767">
        <v>97.76</v>
      </c>
      <c r="E46" s="780">
        <v>93.69</v>
      </c>
      <c r="F46" s="67">
        <v>93.02</v>
      </c>
      <c r="G46" s="767">
        <v>96.62</v>
      </c>
      <c r="H46" s="780">
        <v>93.28</v>
      </c>
      <c r="I46" s="1904">
        <v>93.01</v>
      </c>
      <c r="J46" s="1897">
        <v>96.46</v>
      </c>
      <c r="K46" s="1905">
        <v>93.19</v>
      </c>
      <c r="L46" s="1694">
        <v>-0.09000000000000341</v>
      </c>
      <c r="M46" s="754"/>
      <c r="N46" s="1932"/>
      <c r="O46" s="1932"/>
      <c r="P46" s="1936"/>
      <c r="Q46" s="1936"/>
      <c r="R46" s="1936"/>
      <c r="S46" s="1936"/>
      <c r="T46" s="1936"/>
      <c r="U46" s="1803"/>
      <c r="V46" s="779"/>
      <c r="W46" s="779"/>
      <c r="X46" s="779"/>
      <c r="Y46" s="779"/>
      <c r="Z46" s="1936"/>
      <c r="AA46" s="1936"/>
      <c r="AB46" s="1936"/>
      <c r="AC46" s="1936"/>
      <c r="AD46" s="1936"/>
      <c r="AE46" s="1803"/>
      <c r="AF46" s="779"/>
      <c r="AG46" s="779"/>
      <c r="AH46" s="779"/>
      <c r="AI46" s="328"/>
      <c r="AJ46" s="1937"/>
      <c r="AK46" s="1937"/>
      <c r="AL46" s="328"/>
    </row>
    <row r="47" spans="1:38" ht="12" customHeight="1">
      <c r="A47" s="765">
        <v>73</v>
      </c>
      <c r="B47" s="776" t="s">
        <v>738</v>
      </c>
      <c r="C47" s="67">
        <v>93.76</v>
      </c>
      <c r="D47" s="767">
        <v>97.92</v>
      </c>
      <c r="E47" s="780">
        <v>94.2</v>
      </c>
      <c r="F47" s="67">
        <v>94.3</v>
      </c>
      <c r="G47" s="767">
        <v>97.31</v>
      </c>
      <c r="H47" s="780">
        <v>94.56</v>
      </c>
      <c r="I47" s="1904">
        <v>94.84</v>
      </c>
      <c r="J47" s="1897">
        <v>97.5</v>
      </c>
      <c r="K47" s="1905">
        <v>95.01</v>
      </c>
      <c r="L47" s="1694">
        <v>0.45000000000000284</v>
      </c>
      <c r="M47" s="754"/>
      <c r="N47" s="1932"/>
      <c r="O47" s="1932"/>
      <c r="P47" s="1936"/>
      <c r="Q47" s="1936"/>
      <c r="R47" s="1936"/>
      <c r="S47" s="1936"/>
      <c r="T47" s="1936"/>
      <c r="U47" s="1803"/>
      <c r="V47" s="779"/>
      <c r="W47" s="779"/>
      <c r="X47" s="779"/>
      <c r="Y47" s="779"/>
      <c r="Z47" s="1936"/>
      <c r="AA47" s="1936"/>
      <c r="AB47" s="1936"/>
      <c r="AC47" s="1936"/>
      <c r="AD47" s="1936"/>
      <c r="AE47" s="1803"/>
      <c r="AF47" s="779"/>
      <c r="AG47" s="779"/>
      <c r="AH47" s="779"/>
      <c r="AI47" s="328"/>
      <c r="AJ47" s="1937"/>
      <c r="AK47" s="1937"/>
      <c r="AL47" s="328"/>
    </row>
    <row r="48" spans="1:38" ht="12" customHeight="1">
      <c r="A48" s="765">
        <v>79</v>
      </c>
      <c r="B48" s="776" t="s">
        <v>739</v>
      </c>
      <c r="C48" s="67">
        <v>93.5</v>
      </c>
      <c r="D48" s="767">
        <v>96.2</v>
      </c>
      <c r="E48" s="780">
        <v>93.8</v>
      </c>
      <c r="F48" s="67">
        <v>93.95</v>
      </c>
      <c r="G48" s="767">
        <v>97.23</v>
      </c>
      <c r="H48" s="780">
        <v>94.25</v>
      </c>
      <c r="I48" s="1904">
        <v>93.8</v>
      </c>
      <c r="J48" s="1897">
        <v>98.25</v>
      </c>
      <c r="K48" s="1905">
        <v>94.08</v>
      </c>
      <c r="L48" s="1694">
        <v>-0.1700000000000017</v>
      </c>
      <c r="M48" s="754"/>
      <c r="N48" s="1932"/>
      <c r="O48" s="1932"/>
      <c r="P48" s="1936"/>
      <c r="Q48" s="1936"/>
      <c r="R48" s="1936"/>
      <c r="S48" s="1936"/>
      <c r="T48" s="1936"/>
      <c r="U48" s="1803"/>
      <c r="V48" s="779"/>
      <c r="W48" s="779"/>
      <c r="X48" s="779"/>
      <c r="Y48" s="779"/>
      <c r="Z48" s="1936"/>
      <c r="AA48" s="1936"/>
      <c r="AB48" s="1936"/>
      <c r="AC48" s="1936"/>
      <c r="AD48" s="1936"/>
      <c r="AE48" s="1803"/>
      <c r="AF48" s="779"/>
      <c r="AG48" s="779"/>
      <c r="AH48" s="779"/>
      <c r="AI48" s="328"/>
      <c r="AJ48" s="1937"/>
      <c r="AK48" s="1937"/>
      <c r="AL48" s="328"/>
    </row>
    <row r="49" spans="1:38" ht="12" customHeight="1">
      <c r="A49" s="765">
        <v>86</v>
      </c>
      <c r="B49" s="776" t="s">
        <v>740</v>
      </c>
      <c r="C49" s="67">
        <v>89.8</v>
      </c>
      <c r="D49" s="767">
        <v>98.45</v>
      </c>
      <c r="E49" s="780">
        <v>90.38</v>
      </c>
      <c r="F49" s="67">
        <v>90.83</v>
      </c>
      <c r="G49" s="767">
        <v>97.32</v>
      </c>
      <c r="H49" s="780">
        <v>91.2</v>
      </c>
      <c r="I49" s="1904">
        <v>91.92</v>
      </c>
      <c r="J49" s="1897">
        <v>96.96</v>
      </c>
      <c r="K49" s="1905">
        <v>92.13</v>
      </c>
      <c r="L49" s="1694">
        <v>0.9299999999999926</v>
      </c>
      <c r="M49" s="781"/>
      <c r="N49" s="1932"/>
      <c r="O49" s="1932"/>
      <c r="P49" s="1936"/>
      <c r="Q49" s="1936"/>
      <c r="R49" s="1936"/>
      <c r="S49" s="1936"/>
      <c r="T49" s="1936"/>
      <c r="U49" s="1803"/>
      <c r="V49" s="779"/>
      <c r="W49" s="779"/>
      <c r="X49" s="779"/>
      <c r="Y49" s="779"/>
      <c r="Z49" s="1936"/>
      <c r="AA49" s="1936"/>
      <c r="AB49" s="1936"/>
      <c r="AC49" s="1936"/>
      <c r="AD49" s="1936"/>
      <c r="AE49" s="1803"/>
      <c r="AF49" s="779"/>
      <c r="AG49" s="779"/>
      <c r="AH49" s="779"/>
      <c r="AI49" s="328"/>
      <c r="AJ49" s="1937"/>
      <c r="AK49" s="1937"/>
      <c r="AL49" s="328"/>
    </row>
    <row r="50" spans="1:38" ht="12" customHeight="1">
      <c r="A50" s="765">
        <v>93</v>
      </c>
      <c r="B50" s="14" t="s">
        <v>741</v>
      </c>
      <c r="C50" s="67">
        <v>92.89</v>
      </c>
      <c r="D50" s="767">
        <v>96.04</v>
      </c>
      <c r="E50" s="780">
        <v>93.09</v>
      </c>
      <c r="F50" s="67">
        <v>92.47</v>
      </c>
      <c r="G50" s="767">
        <v>97.42</v>
      </c>
      <c r="H50" s="782">
        <v>92.74</v>
      </c>
      <c r="I50" s="1904">
        <v>93.12</v>
      </c>
      <c r="J50" s="1897">
        <v>97.05</v>
      </c>
      <c r="K50" s="1905">
        <v>93.3</v>
      </c>
      <c r="L50" s="1694">
        <v>0.5600000000000023</v>
      </c>
      <c r="M50" s="754"/>
      <c r="N50" s="1932"/>
      <c r="O50" s="1932"/>
      <c r="P50" s="1936"/>
      <c r="Q50" s="1936"/>
      <c r="R50" s="1936"/>
      <c r="S50" s="1936"/>
      <c r="T50" s="1936"/>
      <c r="U50" s="1803"/>
      <c r="V50" s="779"/>
      <c r="W50" s="779"/>
      <c r="X50" s="779"/>
      <c r="Y50" s="779"/>
      <c r="Z50" s="1936"/>
      <c r="AA50" s="1936"/>
      <c r="AB50" s="1936"/>
      <c r="AC50" s="1936"/>
      <c r="AD50" s="1936"/>
      <c r="AE50" s="1803"/>
      <c r="AF50" s="779"/>
      <c r="AG50" s="779"/>
      <c r="AH50" s="779"/>
      <c r="AI50" s="328"/>
      <c r="AJ50" s="1937"/>
      <c r="AK50" s="1937"/>
      <c r="AL50" s="328"/>
    </row>
    <row r="51" spans="1:38" ht="18" customHeight="1">
      <c r="A51" s="783">
        <v>95</v>
      </c>
      <c r="B51" s="784" t="s">
        <v>742</v>
      </c>
      <c r="C51" s="785">
        <v>93.25</v>
      </c>
      <c r="D51" s="786">
        <v>97.1</v>
      </c>
      <c r="E51" s="787">
        <v>93.66</v>
      </c>
      <c r="F51" s="785">
        <v>93.32</v>
      </c>
      <c r="G51" s="786">
        <v>97.37</v>
      </c>
      <c r="H51" s="787">
        <v>93.67</v>
      </c>
      <c r="I51" s="1906">
        <v>94.11</v>
      </c>
      <c r="J51" s="1907">
        <v>97.89</v>
      </c>
      <c r="K51" s="1908">
        <v>94.34</v>
      </c>
      <c r="L51" s="1909">
        <v>0.6700000000000017</v>
      </c>
      <c r="M51" s="754"/>
      <c r="N51" s="1938"/>
      <c r="O51" s="1932"/>
      <c r="P51" s="1936"/>
      <c r="Q51" s="1936"/>
      <c r="R51" s="1936"/>
      <c r="S51" s="1936"/>
      <c r="T51" s="1936"/>
      <c r="U51" s="1803"/>
      <c r="V51" s="779"/>
      <c r="W51" s="779"/>
      <c r="X51" s="779"/>
      <c r="Y51" s="779"/>
      <c r="Z51" s="1936"/>
      <c r="AA51" s="1936"/>
      <c r="AB51" s="1936"/>
      <c r="AC51" s="1936"/>
      <c r="AD51" s="1936"/>
      <c r="AE51" s="1803"/>
      <c r="AF51" s="779"/>
      <c r="AG51" s="779"/>
      <c r="AH51" s="779"/>
      <c r="AI51" s="328"/>
      <c r="AJ51" s="1937"/>
      <c r="AK51" s="1937"/>
      <c r="AL51" s="328"/>
    </row>
    <row r="52" spans="1:38" ht="18" customHeight="1">
      <c r="A52" s="788">
        <v>301</v>
      </c>
      <c r="B52" s="789" t="s">
        <v>743</v>
      </c>
      <c r="C52" s="790">
        <v>100</v>
      </c>
      <c r="D52" s="791"/>
      <c r="E52" s="792">
        <v>100</v>
      </c>
      <c r="F52" s="790">
        <v>100</v>
      </c>
      <c r="G52" s="791"/>
      <c r="H52" s="792">
        <v>100</v>
      </c>
      <c r="I52" s="1910">
        <v>100</v>
      </c>
      <c r="J52" s="1911"/>
      <c r="K52" s="1912">
        <v>100</v>
      </c>
      <c r="L52" s="1716">
        <v>0</v>
      </c>
      <c r="M52" s="754"/>
      <c r="N52" s="1932"/>
      <c r="O52" s="1932"/>
      <c r="P52" s="1936"/>
      <c r="Q52" s="1936"/>
      <c r="R52" s="1936"/>
      <c r="S52" s="660"/>
      <c r="T52" s="660"/>
      <c r="U52" s="1807"/>
      <c r="V52" s="779"/>
      <c r="W52" s="779"/>
      <c r="X52" s="779"/>
      <c r="Y52" s="779"/>
      <c r="Z52" s="1936"/>
      <c r="AA52" s="1936"/>
      <c r="AB52" s="1936"/>
      <c r="AC52" s="660"/>
      <c r="AD52" s="660"/>
      <c r="AE52" s="1807"/>
      <c r="AF52" s="779"/>
      <c r="AG52" s="779"/>
      <c r="AH52" s="779"/>
      <c r="AI52" s="328"/>
      <c r="AJ52" s="1937"/>
      <c r="AK52" s="1937"/>
      <c r="AL52" s="328"/>
    </row>
    <row r="53" spans="1:38" ht="12" hidden="1">
      <c r="A53" s="793">
        <v>302</v>
      </c>
      <c r="B53" s="766" t="s">
        <v>744</v>
      </c>
      <c r="C53" s="67" t="e">
        <v>#DIV/0!</v>
      </c>
      <c r="D53" s="767"/>
      <c r="E53" s="768" t="e">
        <v>#DIV/0!</v>
      </c>
      <c r="F53" s="67" t="e">
        <v>#DIV/0!</v>
      </c>
      <c r="G53" s="767"/>
      <c r="H53" s="768" t="e">
        <v>#DIV/0!</v>
      </c>
      <c r="I53" s="1904" t="e">
        <v>#DIV/0!</v>
      </c>
      <c r="J53" s="1897"/>
      <c r="K53" s="1905" t="e">
        <v>#DIV/0!</v>
      </c>
      <c r="L53" s="1694" t="e">
        <v>#DIV/0!</v>
      </c>
      <c r="M53" s="754"/>
      <c r="N53" s="1932"/>
      <c r="O53" s="1932"/>
      <c r="P53" s="1936"/>
      <c r="Q53" s="1936"/>
      <c r="R53" s="1936"/>
      <c r="S53" s="660"/>
      <c r="T53" s="660"/>
      <c r="U53" s="1807"/>
      <c r="V53" s="779"/>
      <c r="W53" s="779"/>
      <c r="X53" s="779"/>
      <c r="Y53" s="779"/>
      <c r="Z53" s="1936"/>
      <c r="AA53" s="1936"/>
      <c r="AB53" s="1936"/>
      <c r="AC53" s="660"/>
      <c r="AD53" s="660"/>
      <c r="AE53" s="1807"/>
      <c r="AF53" s="779"/>
      <c r="AG53" s="779"/>
      <c r="AH53" s="779"/>
      <c r="AI53" s="328"/>
      <c r="AJ53" s="328"/>
      <c r="AK53" s="328"/>
      <c r="AL53" s="328"/>
    </row>
    <row r="54" spans="1:38" ht="12">
      <c r="A54" s="793">
        <v>303</v>
      </c>
      <c r="B54" s="766" t="s">
        <v>745</v>
      </c>
      <c r="C54" s="67">
        <v>100</v>
      </c>
      <c r="D54" s="767"/>
      <c r="E54" s="768">
        <v>100</v>
      </c>
      <c r="F54" s="67">
        <v>100</v>
      </c>
      <c r="G54" s="767"/>
      <c r="H54" s="768">
        <v>100</v>
      </c>
      <c r="I54" s="1904">
        <v>100</v>
      </c>
      <c r="J54" s="1897"/>
      <c r="K54" s="1905">
        <v>100</v>
      </c>
      <c r="L54" s="1694">
        <v>0</v>
      </c>
      <c r="M54" s="754"/>
      <c r="N54" s="1932"/>
      <c r="O54" s="1932"/>
      <c r="P54" s="1936"/>
      <c r="Q54" s="1936"/>
      <c r="R54" s="1936"/>
      <c r="S54" s="660"/>
      <c r="T54" s="660"/>
      <c r="U54" s="1807"/>
      <c r="V54" s="779"/>
      <c r="W54" s="779"/>
      <c r="X54" s="779"/>
      <c r="Y54" s="779"/>
      <c r="Z54" s="1936"/>
      <c r="AA54" s="1936"/>
      <c r="AB54" s="1936"/>
      <c r="AC54" s="660"/>
      <c r="AD54" s="660"/>
      <c r="AE54" s="1807"/>
      <c r="AF54" s="779"/>
      <c r="AG54" s="779"/>
      <c r="AH54" s="779"/>
      <c r="AI54" s="328"/>
      <c r="AJ54" s="328"/>
      <c r="AK54" s="328"/>
      <c r="AL54" s="328"/>
    </row>
    <row r="55" spans="1:38" ht="12">
      <c r="A55" s="793">
        <v>305</v>
      </c>
      <c r="B55" s="766" t="s">
        <v>746</v>
      </c>
      <c r="C55" s="67">
        <v>100</v>
      </c>
      <c r="D55" s="767"/>
      <c r="E55" s="768">
        <v>100</v>
      </c>
      <c r="F55" s="67">
        <v>100</v>
      </c>
      <c r="G55" s="767"/>
      <c r="H55" s="768">
        <v>100</v>
      </c>
      <c r="I55" s="1904">
        <v>100</v>
      </c>
      <c r="J55" s="1897"/>
      <c r="K55" s="1905">
        <v>100</v>
      </c>
      <c r="L55" s="1694">
        <v>0</v>
      </c>
      <c r="M55" s="754"/>
      <c r="N55" s="1932"/>
      <c r="O55" s="1932"/>
      <c r="P55" s="1936"/>
      <c r="Q55" s="1936"/>
      <c r="R55" s="1936"/>
      <c r="S55" s="817"/>
      <c r="T55" s="817"/>
      <c r="U55" s="1807"/>
      <c r="V55" s="779"/>
      <c r="W55" s="779"/>
      <c r="X55" s="779"/>
      <c r="Y55" s="779"/>
      <c r="Z55" s="1936"/>
      <c r="AA55" s="1936"/>
      <c r="AB55" s="1936"/>
      <c r="AC55" s="817"/>
      <c r="AD55" s="817"/>
      <c r="AE55" s="1807"/>
      <c r="AF55" s="779"/>
      <c r="AG55" s="779"/>
      <c r="AH55" s="779"/>
      <c r="AI55" s="328"/>
      <c r="AJ55" s="328"/>
      <c r="AK55" s="328"/>
      <c r="AL55" s="328"/>
    </row>
    <row r="56" spans="1:38" ht="12">
      <c r="A56" s="793">
        <v>306</v>
      </c>
      <c r="B56" s="766" t="s">
        <v>747</v>
      </c>
      <c r="C56" s="67">
        <v>99.72</v>
      </c>
      <c r="D56" s="767"/>
      <c r="E56" s="768">
        <v>99.72</v>
      </c>
      <c r="F56" s="67">
        <v>99.85</v>
      </c>
      <c r="G56" s="767"/>
      <c r="H56" s="768">
        <v>99.85</v>
      </c>
      <c r="I56" s="1904">
        <v>99.96</v>
      </c>
      <c r="J56" s="1897"/>
      <c r="K56" s="1905">
        <v>99.96</v>
      </c>
      <c r="L56" s="1694">
        <v>0.10999999999999943</v>
      </c>
      <c r="M56" s="754"/>
      <c r="N56" s="1932"/>
      <c r="O56" s="1932"/>
      <c r="P56" s="1936"/>
      <c r="Q56" s="1936"/>
      <c r="R56" s="1936"/>
      <c r="S56" s="817"/>
      <c r="T56" s="817"/>
      <c r="U56" s="1807"/>
      <c r="V56" s="779"/>
      <c r="W56" s="779"/>
      <c r="X56" s="779"/>
      <c r="Y56" s="794"/>
      <c r="Z56" s="1936"/>
      <c r="AA56" s="1936"/>
      <c r="AB56" s="1936"/>
      <c r="AC56" s="817"/>
      <c r="AD56" s="817"/>
      <c r="AE56" s="1807"/>
      <c r="AF56" s="779"/>
      <c r="AG56" s="779"/>
      <c r="AH56" s="779"/>
      <c r="AI56" s="328"/>
      <c r="AJ56" s="328"/>
      <c r="AK56" s="328"/>
      <c r="AL56" s="328"/>
    </row>
    <row r="57" spans="1:38" ht="12">
      <c r="A57" s="793">
        <v>307</v>
      </c>
      <c r="B57" s="766" t="s">
        <v>748</v>
      </c>
      <c r="C57" s="67">
        <v>100</v>
      </c>
      <c r="D57" s="767"/>
      <c r="E57" s="768">
        <v>100</v>
      </c>
      <c r="F57" s="67">
        <v>100</v>
      </c>
      <c r="G57" s="767"/>
      <c r="H57" s="768">
        <v>100</v>
      </c>
      <c r="I57" s="1904">
        <v>100</v>
      </c>
      <c r="J57" s="1897"/>
      <c r="K57" s="1905">
        <v>100</v>
      </c>
      <c r="L57" s="1694">
        <v>0</v>
      </c>
      <c r="M57" s="754"/>
      <c r="N57" s="1932"/>
      <c r="O57" s="1932"/>
      <c r="P57" s="1936"/>
      <c r="Q57" s="1936"/>
      <c r="R57" s="1936"/>
      <c r="S57" s="817"/>
      <c r="T57" s="817"/>
      <c r="U57" s="1807"/>
      <c r="V57" s="779"/>
      <c r="W57" s="779"/>
      <c r="X57" s="779"/>
      <c r="Y57" s="794"/>
      <c r="Z57" s="1936"/>
      <c r="AA57" s="1936"/>
      <c r="AB57" s="1936"/>
      <c r="AC57" s="817"/>
      <c r="AD57" s="817"/>
      <c r="AE57" s="1807"/>
      <c r="AF57" s="779"/>
      <c r="AG57" s="779"/>
      <c r="AH57" s="779"/>
      <c r="AI57" s="328"/>
      <c r="AJ57" s="328"/>
      <c r="AK57" s="328"/>
      <c r="AL57" s="328"/>
    </row>
    <row r="58" spans="1:38" ht="12">
      <c r="A58" s="793">
        <v>308</v>
      </c>
      <c r="B58" s="766" t="s">
        <v>749</v>
      </c>
      <c r="C58" s="67">
        <v>100</v>
      </c>
      <c r="D58" s="767"/>
      <c r="E58" s="768">
        <v>100</v>
      </c>
      <c r="F58" s="67">
        <v>100</v>
      </c>
      <c r="G58" s="767"/>
      <c r="H58" s="768">
        <v>100</v>
      </c>
      <c r="I58" s="1904">
        <v>100</v>
      </c>
      <c r="J58" s="1897"/>
      <c r="K58" s="1905">
        <v>100</v>
      </c>
      <c r="L58" s="1694">
        <v>0</v>
      </c>
      <c r="M58" s="754"/>
      <c r="N58" s="1932"/>
      <c r="O58" s="1932"/>
      <c r="P58" s="1936"/>
      <c r="Q58" s="1936"/>
      <c r="R58" s="1936"/>
      <c r="S58" s="817"/>
      <c r="T58" s="817"/>
      <c r="U58" s="1807"/>
      <c r="V58" s="779"/>
      <c r="W58" s="779"/>
      <c r="X58" s="779"/>
      <c r="Y58" s="794"/>
      <c r="Z58" s="1936"/>
      <c r="AA58" s="1936"/>
      <c r="AB58" s="1936"/>
      <c r="AC58" s="817"/>
      <c r="AD58" s="817"/>
      <c r="AE58" s="1807"/>
      <c r="AF58" s="779"/>
      <c r="AG58" s="779"/>
      <c r="AH58" s="779"/>
      <c r="AI58" s="328"/>
      <c r="AJ58" s="328"/>
      <c r="AK58" s="328"/>
      <c r="AL58" s="328"/>
    </row>
    <row r="59" spans="1:38" ht="12">
      <c r="A59" s="795">
        <v>309</v>
      </c>
      <c r="B59" s="796" t="s">
        <v>750</v>
      </c>
      <c r="C59" s="75">
        <v>99.92</v>
      </c>
      <c r="D59" s="797"/>
      <c r="E59" s="798">
        <v>99.92</v>
      </c>
      <c r="F59" s="75">
        <v>99.92</v>
      </c>
      <c r="G59" s="797"/>
      <c r="H59" s="798">
        <v>99.92</v>
      </c>
      <c r="I59" s="1913">
        <v>99.94</v>
      </c>
      <c r="J59" s="1914"/>
      <c r="K59" s="1915">
        <v>99.94</v>
      </c>
      <c r="L59" s="1916">
        <v>0.01999999999999602</v>
      </c>
      <c r="M59" s="754"/>
      <c r="N59" s="1932"/>
      <c r="O59" s="1932"/>
      <c r="P59" s="1936"/>
      <c r="Q59" s="1936"/>
      <c r="R59" s="1936"/>
      <c r="S59" s="817"/>
      <c r="T59" s="817"/>
      <c r="U59" s="1807"/>
      <c r="V59" s="779"/>
      <c r="W59" s="779"/>
      <c r="X59" s="779"/>
      <c r="Y59" s="799"/>
      <c r="Z59" s="1936"/>
      <c r="AA59" s="1936"/>
      <c r="AB59" s="1936"/>
      <c r="AC59" s="817"/>
      <c r="AD59" s="817"/>
      <c r="AE59" s="1807"/>
      <c r="AF59" s="779"/>
      <c r="AG59" s="779"/>
      <c r="AH59" s="779"/>
      <c r="AI59" s="328"/>
      <c r="AJ59" s="328"/>
      <c r="AK59" s="328"/>
      <c r="AL59" s="328"/>
    </row>
    <row r="60" spans="1:38" s="36" customFormat="1" ht="15" customHeight="1">
      <c r="A60" s="800"/>
      <c r="B60" s="801"/>
      <c r="C60" s="802"/>
      <c r="D60" s="802"/>
      <c r="E60" s="802"/>
      <c r="F60" s="803"/>
      <c r="G60" s="803"/>
      <c r="H60" s="803"/>
      <c r="I60" s="803"/>
      <c r="J60" s="803"/>
      <c r="K60" s="803"/>
      <c r="L60" s="803"/>
      <c r="M60" s="804"/>
      <c r="N60" s="1939"/>
      <c r="O60" s="1939"/>
      <c r="P60" s="1940"/>
      <c r="Q60" s="1940"/>
      <c r="R60" s="1940"/>
      <c r="S60" s="1941"/>
      <c r="T60" s="1941"/>
      <c r="U60" s="1807"/>
      <c r="V60" s="1942"/>
      <c r="W60" s="1942"/>
      <c r="X60" s="1942"/>
      <c r="Y60" s="328"/>
      <c r="Z60" s="1940"/>
      <c r="AA60" s="1940"/>
      <c r="AB60" s="1940"/>
      <c r="AC60" s="1941"/>
      <c r="AD60" s="1941"/>
      <c r="AE60" s="1807"/>
      <c r="AF60" s="1942"/>
      <c r="AG60" s="1942"/>
      <c r="AH60" s="1942"/>
      <c r="AI60" s="328"/>
      <c r="AJ60" s="1656"/>
      <c r="AK60" s="1656"/>
      <c r="AL60" s="1656"/>
    </row>
    <row r="61" spans="1:35" s="811" customFormat="1" ht="14.25" customHeight="1">
      <c r="A61" s="805"/>
      <c r="B61" s="806"/>
      <c r="C61" s="807"/>
      <c r="D61" s="807"/>
      <c r="E61" s="807"/>
      <c r="F61" s="807"/>
      <c r="G61" s="807"/>
      <c r="H61" s="807"/>
      <c r="I61" s="807"/>
      <c r="J61" s="807"/>
      <c r="K61" s="807"/>
      <c r="L61" s="808"/>
      <c r="M61" s="809"/>
      <c r="N61" s="1943"/>
      <c r="O61" s="1943"/>
      <c r="P61" s="1944"/>
      <c r="Q61" s="1944"/>
      <c r="R61" s="1944"/>
      <c r="S61" s="1944"/>
      <c r="T61" s="1944"/>
      <c r="U61" s="1944"/>
      <c r="V61" s="1944"/>
      <c r="W61" s="1944"/>
      <c r="X61" s="1944"/>
      <c r="Y61" s="810"/>
      <c r="Z61" s="1944"/>
      <c r="AA61" s="1944"/>
      <c r="AB61" s="1944"/>
      <c r="AC61" s="1944"/>
      <c r="AD61" s="1944"/>
      <c r="AE61" s="1944"/>
      <c r="AF61" s="1944"/>
      <c r="AG61" s="1944"/>
      <c r="AH61" s="1944"/>
      <c r="AI61" s="810"/>
    </row>
    <row r="62" spans="1:38" ht="12">
      <c r="A62" s="1991" t="s">
        <v>751</v>
      </c>
      <c r="B62" s="1992"/>
      <c r="C62" s="1917"/>
      <c r="D62" s="1918" t="s">
        <v>752</v>
      </c>
      <c r="E62" s="1919" t="s">
        <v>723</v>
      </c>
      <c r="F62" s="1917"/>
      <c r="G62" s="1918" t="s">
        <v>753</v>
      </c>
      <c r="H62" s="1919" t="s">
        <v>723</v>
      </c>
      <c r="I62" s="1917"/>
      <c r="J62" s="1918" t="s">
        <v>1153</v>
      </c>
      <c r="K62" s="1919" t="s">
        <v>723</v>
      </c>
      <c r="L62" s="1920" t="s">
        <v>1154</v>
      </c>
      <c r="M62" s="754"/>
      <c r="N62" s="1932"/>
      <c r="O62" s="1932"/>
      <c r="P62" s="779"/>
      <c r="Q62" s="779"/>
      <c r="R62" s="779"/>
      <c r="S62" s="779"/>
      <c r="T62" s="779"/>
      <c r="U62" s="779"/>
      <c r="V62" s="779"/>
      <c r="W62" s="779"/>
      <c r="X62" s="779"/>
      <c r="Y62" s="810"/>
      <c r="Z62" s="779"/>
      <c r="AA62" s="779"/>
      <c r="AB62" s="779"/>
      <c r="AC62" s="779"/>
      <c r="AD62" s="779"/>
      <c r="AE62" s="779"/>
      <c r="AF62" s="779"/>
      <c r="AG62" s="779"/>
      <c r="AH62" s="779"/>
      <c r="AI62" s="810"/>
      <c r="AJ62" s="328"/>
      <c r="AK62" s="328"/>
      <c r="AL62" s="328"/>
    </row>
    <row r="63" spans="1:38" ht="12">
      <c r="A63" s="1993"/>
      <c r="B63" s="1994"/>
      <c r="C63" s="1917" t="s">
        <v>379</v>
      </c>
      <c r="D63" s="1921" t="s">
        <v>373</v>
      </c>
      <c r="E63" s="1921" t="s">
        <v>339</v>
      </c>
      <c r="F63" s="1917" t="s">
        <v>379</v>
      </c>
      <c r="G63" s="1921" t="s">
        <v>373</v>
      </c>
      <c r="H63" s="1921" t="s">
        <v>339</v>
      </c>
      <c r="I63" s="1917" t="s">
        <v>379</v>
      </c>
      <c r="J63" s="1921" t="s">
        <v>373</v>
      </c>
      <c r="K63" s="1921" t="s">
        <v>339</v>
      </c>
      <c r="L63" s="1922" t="s">
        <v>727</v>
      </c>
      <c r="M63" s="754"/>
      <c r="N63" s="1932"/>
      <c r="O63" s="1932"/>
      <c r="P63" s="1945"/>
      <c r="Q63" s="1945"/>
      <c r="R63" s="1945"/>
      <c r="S63" s="1945"/>
      <c r="T63" s="1945"/>
      <c r="U63" s="1945"/>
      <c r="V63" s="1945"/>
      <c r="W63" s="1945"/>
      <c r="X63" s="1945"/>
      <c r="Y63" s="810"/>
      <c r="Z63" s="1945"/>
      <c r="AA63" s="1945"/>
      <c r="AB63" s="1945"/>
      <c r="AC63" s="1945"/>
      <c r="AD63" s="1945"/>
      <c r="AE63" s="1945"/>
      <c r="AF63" s="1945"/>
      <c r="AG63" s="1945"/>
      <c r="AH63" s="1945"/>
      <c r="AI63" s="810"/>
      <c r="AJ63" s="328"/>
      <c r="AK63" s="328"/>
      <c r="AL63" s="328"/>
    </row>
    <row r="64" spans="1:38" ht="13.5" customHeight="1">
      <c r="A64" s="311" t="s">
        <v>129</v>
      </c>
      <c r="B64" s="312"/>
      <c r="C64" s="1923">
        <v>91.6</v>
      </c>
      <c r="D64" s="1924">
        <v>97.06</v>
      </c>
      <c r="E64" s="1925">
        <v>91.86</v>
      </c>
      <c r="F64" s="1923">
        <v>93.35</v>
      </c>
      <c r="G64" s="1924">
        <v>97.98</v>
      </c>
      <c r="H64" s="1925">
        <v>93.53</v>
      </c>
      <c r="I64" s="1923">
        <v>93.86</v>
      </c>
      <c r="J64" s="1924">
        <v>98.21</v>
      </c>
      <c r="K64" s="1925">
        <v>94</v>
      </c>
      <c r="L64" s="1694">
        <v>0.46999999999999886</v>
      </c>
      <c r="M64" s="812"/>
      <c r="N64" s="1932"/>
      <c r="O64" s="328"/>
      <c r="P64" s="779"/>
      <c r="Q64" s="779"/>
      <c r="R64" s="779"/>
      <c r="S64" s="779"/>
      <c r="T64" s="779"/>
      <c r="U64" s="779"/>
      <c r="V64" s="779"/>
      <c r="W64" s="779"/>
      <c r="X64" s="779"/>
      <c r="Y64" s="810"/>
      <c r="Z64" s="779"/>
      <c r="AA64" s="779"/>
      <c r="AB64" s="779"/>
      <c r="AC64" s="779"/>
      <c r="AD64" s="779"/>
      <c r="AE64" s="779"/>
      <c r="AF64" s="779"/>
      <c r="AG64" s="779"/>
      <c r="AH64" s="779"/>
      <c r="AI64" s="810"/>
      <c r="AJ64" s="328"/>
      <c r="AK64" s="328"/>
      <c r="AL64" s="328"/>
    </row>
    <row r="65" spans="1:38" ht="12">
      <c r="A65" s="813" t="s">
        <v>130</v>
      </c>
      <c r="B65" s="308"/>
      <c r="C65" s="1926">
        <v>89.63</v>
      </c>
      <c r="D65" s="1927">
        <v>93.81</v>
      </c>
      <c r="E65" s="1927">
        <v>89.9</v>
      </c>
      <c r="F65" s="1926">
        <v>90.51</v>
      </c>
      <c r="G65" s="1927">
        <v>92.18</v>
      </c>
      <c r="H65" s="1927">
        <v>90.6</v>
      </c>
      <c r="I65" s="1706">
        <v>91.6</v>
      </c>
      <c r="J65" s="1898">
        <v>96.82</v>
      </c>
      <c r="K65" s="1898">
        <v>91.8</v>
      </c>
      <c r="L65" s="1694">
        <v>1.2000000000000028</v>
      </c>
      <c r="M65" s="812"/>
      <c r="N65" s="1932"/>
      <c r="O65" s="1932"/>
      <c r="P65" s="779"/>
      <c r="Q65" s="779"/>
      <c r="R65" s="779"/>
      <c r="S65" s="779"/>
      <c r="T65" s="779"/>
      <c r="U65" s="779"/>
      <c r="V65" s="779"/>
      <c r="W65" s="779"/>
      <c r="X65" s="779"/>
      <c r="Y65" s="810"/>
      <c r="Z65" s="779"/>
      <c r="AA65" s="779"/>
      <c r="AB65" s="779"/>
      <c r="AC65" s="779"/>
      <c r="AD65" s="779"/>
      <c r="AE65" s="779"/>
      <c r="AF65" s="779"/>
      <c r="AG65" s="779"/>
      <c r="AH65" s="779"/>
      <c r="AI65" s="810"/>
      <c r="AJ65" s="328"/>
      <c r="AK65" s="328"/>
      <c r="AL65" s="328"/>
    </row>
    <row r="66" spans="1:38" ht="12">
      <c r="A66" s="813" t="s">
        <v>131</v>
      </c>
      <c r="B66" s="308"/>
      <c r="C66" s="1926">
        <v>89.09</v>
      </c>
      <c r="D66" s="1927">
        <v>96.57</v>
      </c>
      <c r="E66" s="1927">
        <v>89.72</v>
      </c>
      <c r="F66" s="1926">
        <v>90.49</v>
      </c>
      <c r="G66" s="1927">
        <v>97.15</v>
      </c>
      <c r="H66" s="1927">
        <v>90.95</v>
      </c>
      <c r="I66" s="1706">
        <v>91.28</v>
      </c>
      <c r="J66" s="1898">
        <v>96.83</v>
      </c>
      <c r="K66" s="1898">
        <v>91.55</v>
      </c>
      <c r="L66" s="1694">
        <v>0.5999999999999943</v>
      </c>
      <c r="M66" s="812"/>
      <c r="N66" s="1932"/>
      <c r="O66" s="1932"/>
      <c r="P66" s="779"/>
      <c r="Q66" s="779"/>
      <c r="R66" s="779"/>
      <c r="S66" s="779"/>
      <c r="T66" s="779"/>
      <c r="U66" s="779"/>
      <c r="V66" s="779"/>
      <c r="W66" s="779"/>
      <c r="X66" s="779"/>
      <c r="Y66" s="810"/>
      <c r="Z66" s="779"/>
      <c r="AA66" s="779"/>
      <c r="AB66" s="779"/>
      <c r="AC66" s="779"/>
      <c r="AD66" s="779"/>
      <c r="AE66" s="779"/>
      <c r="AF66" s="779"/>
      <c r="AG66" s="779"/>
      <c r="AH66" s="779"/>
      <c r="AI66" s="810"/>
      <c r="AJ66" s="328"/>
      <c r="AK66" s="328"/>
      <c r="AL66" s="328"/>
    </row>
    <row r="67" spans="1:38" ht="12">
      <c r="A67" s="813" t="s">
        <v>754</v>
      </c>
      <c r="B67" s="308"/>
      <c r="C67" s="1926">
        <v>91.19</v>
      </c>
      <c r="D67" s="1927">
        <v>96.91</v>
      </c>
      <c r="E67" s="1927">
        <v>91.66</v>
      </c>
      <c r="F67" s="1926">
        <v>91.84</v>
      </c>
      <c r="G67" s="1927">
        <v>97.51</v>
      </c>
      <c r="H67" s="1927">
        <v>92.23</v>
      </c>
      <c r="I67" s="1706">
        <v>92.74</v>
      </c>
      <c r="J67" s="1898">
        <v>97.66</v>
      </c>
      <c r="K67" s="1898">
        <v>92.98</v>
      </c>
      <c r="L67" s="1694">
        <v>0.75</v>
      </c>
      <c r="M67" s="812"/>
      <c r="N67" s="1932"/>
      <c r="O67" s="1932"/>
      <c r="P67" s="817"/>
      <c r="Q67" s="817"/>
      <c r="R67" s="817"/>
      <c r="S67" s="817"/>
      <c r="T67" s="817"/>
      <c r="U67" s="817"/>
      <c r="V67" s="817"/>
      <c r="W67" s="817"/>
      <c r="X67" s="817"/>
      <c r="Y67" s="810"/>
      <c r="Z67" s="817"/>
      <c r="AA67" s="817"/>
      <c r="AB67" s="817"/>
      <c r="AC67" s="817"/>
      <c r="AD67" s="817"/>
      <c r="AE67" s="817"/>
      <c r="AF67" s="817"/>
      <c r="AG67" s="817"/>
      <c r="AH67" s="817"/>
      <c r="AI67" s="810"/>
      <c r="AJ67" s="328"/>
      <c r="AK67" s="328"/>
      <c r="AL67" s="328"/>
    </row>
    <row r="68" spans="1:38" ht="12">
      <c r="A68" s="813" t="s">
        <v>132</v>
      </c>
      <c r="B68" s="308"/>
      <c r="C68" s="1926">
        <v>92.67</v>
      </c>
      <c r="D68" s="1927">
        <v>95.86</v>
      </c>
      <c r="E68" s="1927">
        <v>92.97</v>
      </c>
      <c r="F68" s="1926">
        <v>93.13</v>
      </c>
      <c r="G68" s="1927">
        <v>96.12</v>
      </c>
      <c r="H68" s="1927">
        <v>93.37</v>
      </c>
      <c r="I68" s="1706">
        <v>93.78</v>
      </c>
      <c r="J68" s="1898">
        <v>96.16</v>
      </c>
      <c r="K68" s="1898">
        <v>93.92</v>
      </c>
      <c r="L68" s="1694">
        <v>0.5499999999999972</v>
      </c>
      <c r="M68" s="812"/>
      <c r="N68" s="1932"/>
      <c r="O68" s="1932"/>
      <c r="P68" s="817"/>
      <c r="Q68" s="817"/>
      <c r="R68" s="817"/>
      <c r="S68" s="817"/>
      <c r="T68" s="817"/>
      <c r="U68" s="817"/>
      <c r="V68" s="817"/>
      <c r="W68" s="817"/>
      <c r="X68" s="817"/>
      <c r="Y68" s="810"/>
      <c r="Z68" s="817"/>
      <c r="AA68" s="817"/>
      <c r="AB68" s="817"/>
      <c r="AC68" s="817"/>
      <c r="AD68" s="817"/>
      <c r="AE68" s="817"/>
      <c r="AF68" s="817"/>
      <c r="AG68" s="817"/>
      <c r="AH68" s="817"/>
      <c r="AI68" s="810"/>
      <c r="AJ68" s="328"/>
      <c r="AK68" s="328"/>
      <c r="AL68" s="328"/>
    </row>
    <row r="69" spans="1:38" ht="12">
      <c r="A69" s="813" t="s">
        <v>133</v>
      </c>
      <c r="B69" s="308"/>
      <c r="C69" s="1926">
        <v>92.8</v>
      </c>
      <c r="D69" s="1927">
        <v>97.51</v>
      </c>
      <c r="E69" s="1927">
        <v>93.16</v>
      </c>
      <c r="F69" s="1926">
        <v>93.24</v>
      </c>
      <c r="G69" s="1927">
        <v>98.11</v>
      </c>
      <c r="H69" s="1927">
        <v>93.54</v>
      </c>
      <c r="I69" s="1706">
        <v>94.02</v>
      </c>
      <c r="J69" s="1898">
        <v>98.18</v>
      </c>
      <c r="K69" s="1898">
        <v>94.21</v>
      </c>
      <c r="L69" s="1694">
        <v>0.6699999999999875</v>
      </c>
      <c r="N69" s="1932"/>
      <c r="O69" s="812"/>
      <c r="P69" s="779"/>
      <c r="Q69" s="779"/>
      <c r="R69" s="779"/>
      <c r="S69" s="779"/>
      <c r="T69" s="779"/>
      <c r="U69" s="779"/>
      <c r="V69" s="779"/>
      <c r="W69" s="779"/>
      <c r="X69" s="779"/>
      <c r="Y69" s="810"/>
      <c r="Z69" s="779"/>
      <c r="AA69" s="779"/>
      <c r="AB69" s="779"/>
      <c r="AC69" s="779"/>
      <c r="AD69" s="779"/>
      <c r="AE69" s="779"/>
      <c r="AF69" s="779"/>
      <c r="AG69" s="779"/>
      <c r="AH69" s="779"/>
      <c r="AI69" s="810"/>
      <c r="AJ69" s="328"/>
      <c r="AK69" s="328"/>
      <c r="AL69" s="328"/>
    </row>
    <row r="70" spans="1:38" ht="12">
      <c r="A70" s="813" t="s">
        <v>134</v>
      </c>
      <c r="B70" s="308"/>
      <c r="C70" s="1926">
        <v>92.59</v>
      </c>
      <c r="D70" s="1927">
        <v>97.51</v>
      </c>
      <c r="E70" s="1927">
        <v>93.09</v>
      </c>
      <c r="F70" s="1926">
        <v>93.17</v>
      </c>
      <c r="G70" s="1927">
        <v>97.27</v>
      </c>
      <c r="H70" s="1927">
        <v>93.52</v>
      </c>
      <c r="I70" s="1706">
        <v>93.27</v>
      </c>
      <c r="J70" s="1898">
        <v>97.4</v>
      </c>
      <c r="K70" s="1898">
        <v>93.52</v>
      </c>
      <c r="L70" s="1694">
        <v>0</v>
      </c>
      <c r="N70" s="1932"/>
      <c r="O70" s="812"/>
      <c r="P70" s="779"/>
      <c r="Q70" s="779"/>
      <c r="R70" s="779"/>
      <c r="S70" s="779"/>
      <c r="T70" s="779"/>
      <c r="U70" s="779"/>
      <c r="V70" s="779"/>
      <c r="W70" s="779"/>
      <c r="X70" s="779"/>
      <c r="Y70" s="810"/>
      <c r="Z70" s="779"/>
      <c r="AA70" s="779"/>
      <c r="AB70" s="779"/>
      <c r="AC70" s="779"/>
      <c r="AD70" s="779"/>
      <c r="AE70" s="779"/>
      <c r="AF70" s="779"/>
      <c r="AG70" s="779"/>
      <c r="AH70" s="779"/>
      <c r="AI70" s="810"/>
      <c r="AJ70" s="328"/>
      <c r="AK70" s="328"/>
      <c r="AL70" s="328"/>
    </row>
    <row r="71" spans="1:38" ht="12">
      <c r="A71" s="813" t="s">
        <v>755</v>
      </c>
      <c r="B71" s="308"/>
      <c r="C71" s="1926">
        <v>93.8</v>
      </c>
      <c r="D71" s="1927">
        <v>97.47</v>
      </c>
      <c r="E71" s="1927">
        <v>94.19</v>
      </c>
      <c r="F71" s="1926">
        <v>94.01</v>
      </c>
      <c r="G71" s="1927">
        <v>97.09</v>
      </c>
      <c r="H71" s="1927">
        <v>94.27</v>
      </c>
      <c r="I71" s="1706">
        <v>94.51</v>
      </c>
      <c r="J71" s="1898">
        <v>97.38</v>
      </c>
      <c r="K71" s="1898">
        <v>94.68</v>
      </c>
      <c r="L71" s="1694">
        <v>0.4100000000000108</v>
      </c>
      <c r="N71" s="1932"/>
      <c r="O71" s="328"/>
      <c r="P71" s="764"/>
      <c r="Q71" s="764"/>
      <c r="R71" s="764"/>
      <c r="S71" s="764"/>
      <c r="T71" s="764"/>
      <c r="U71" s="764"/>
      <c r="V71" s="764"/>
      <c r="W71" s="764"/>
      <c r="X71" s="764"/>
      <c r="Y71" s="810"/>
      <c r="Z71" s="764"/>
      <c r="AA71" s="764"/>
      <c r="AB71" s="764"/>
      <c r="AC71" s="764"/>
      <c r="AD71" s="764"/>
      <c r="AE71" s="764"/>
      <c r="AF71" s="764"/>
      <c r="AG71" s="764"/>
      <c r="AH71" s="764"/>
      <c r="AI71" s="810"/>
      <c r="AJ71" s="328"/>
      <c r="AK71" s="328"/>
      <c r="AL71" s="328"/>
    </row>
    <row r="72" spans="1:38" ht="12">
      <c r="A72" s="813" t="s">
        <v>756</v>
      </c>
      <c r="B72" s="308"/>
      <c r="C72" s="1926">
        <v>93.66</v>
      </c>
      <c r="D72" s="1927">
        <v>97.21</v>
      </c>
      <c r="E72" s="1927">
        <v>94.04</v>
      </c>
      <c r="F72" s="1926">
        <v>94.17</v>
      </c>
      <c r="G72" s="1927">
        <v>97.28</v>
      </c>
      <c r="H72" s="1927">
        <v>94.45</v>
      </c>
      <c r="I72" s="1706">
        <v>94.45</v>
      </c>
      <c r="J72" s="1898">
        <v>97.79</v>
      </c>
      <c r="K72" s="1898">
        <v>94.65</v>
      </c>
      <c r="L72" s="1694">
        <v>0.20000000000000284</v>
      </c>
      <c r="N72" s="1932"/>
      <c r="O72" s="745"/>
      <c r="P72" s="1759"/>
      <c r="Q72" s="1759"/>
      <c r="R72" s="1759"/>
      <c r="S72" s="1759"/>
      <c r="T72" s="1759"/>
      <c r="U72" s="1759"/>
      <c r="V72" s="1759"/>
      <c r="W72" s="1759"/>
      <c r="X72" s="1759"/>
      <c r="Y72" s="810"/>
      <c r="Z72" s="1759"/>
      <c r="AA72" s="1759"/>
      <c r="AB72" s="1759"/>
      <c r="AC72" s="1759"/>
      <c r="AD72" s="1759"/>
      <c r="AE72" s="1759"/>
      <c r="AF72" s="1759"/>
      <c r="AG72" s="1759"/>
      <c r="AH72" s="1759"/>
      <c r="AI72" s="810"/>
      <c r="AJ72" s="328"/>
      <c r="AK72" s="328"/>
      <c r="AL72" s="328"/>
    </row>
    <row r="73" spans="1:38" ht="12">
      <c r="A73" s="814" t="s">
        <v>135</v>
      </c>
      <c r="B73" s="815"/>
      <c r="C73" s="1928">
        <v>91.49</v>
      </c>
      <c r="D73" s="1929">
        <v>97.28</v>
      </c>
      <c r="E73" s="1929">
        <v>91.93</v>
      </c>
      <c r="F73" s="1928">
        <v>91.75</v>
      </c>
      <c r="G73" s="1929">
        <v>97.3</v>
      </c>
      <c r="H73" s="1929">
        <v>92.1</v>
      </c>
      <c r="I73" s="1751">
        <v>92.43</v>
      </c>
      <c r="J73" s="1929">
        <v>97.18</v>
      </c>
      <c r="K73" s="1929">
        <v>92.66</v>
      </c>
      <c r="L73" s="1916">
        <v>0.5600000000000023</v>
      </c>
      <c r="M73" s="754"/>
      <c r="N73" s="1932"/>
      <c r="O73" s="745"/>
      <c r="P73" s="779"/>
      <c r="Q73" s="779"/>
      <c r="R73" s="779"/>
      <c r="S73" s="779"/>
      <c r="T73" s="779"/>
      <c r="U73" s="779"/>
      <c r="V73" s="779"/>
      <c r="W73" s="779"/>
      <c r="X73" s="779"/>
      <c r="Y73" s="810"/>
      <c r="Z73" s="779"/>
      <c r="AA73" s="779"/>
      <c r="AB73" s="779"/>
      <c r="AC73" s="779"/>
      <c r="AD73" s="779"/>
      <c r="AE73" s="779"/>
      <c r="AF73" s="779"/>
      <c r="AG73" s="779"/>
      <c r="AH73" s="779"/>
      <c r="AI73" s="810"/>
      <c r="AJ73" s="328"/>
      <c r="AK73" s="328"/>
      <c r="AL73" s="328"/>
    </row>
    <row r="74" spans="1:38" ht="12">
      <c r="A74" s="816"/>
      <c r="B74" s="816"/>
      <c r="C74" s="817"/>
      <c r="D74" s="817"/>
      <c r="E74" s="817"/>
      <c r="F74" s="818"/>
      <c r="G74" s="818"/>
      <c r="H74" s="818"/>
      <c r="I74" s="818"/>
      <c r="J74" s="818"/>
      <c r="K74" s="818"/>
      <c r="L74" s="818"/>
      <c r="M74" s="812"/>
      <c r="N74" s="1932"/>
      <c r="O74" s="745"/>
      <c r="P74" s="779"/>
      <c r="Q74" s="779"/>
      <c r="R74" s="779"/>
      <c r="S74" s="779"/>
      <c r="T74" s="779"/>
      <c r="U74" s="779"/>
      <c r="V74" s="779"/>
      <c r="W74" s="779"/>
      <c r="X74" s="779"/>
      <c r="Y74" s="810"/>
      <c r="Z74" s="779"/>
      <c r="AA74" s="779"/>
      <c r="AB74" s="779"/>
      <c r="AC74" s="779"/>
      <c r="AD74" s="779"/>
      <c r="AE74" s="779"/>
      <c r="AF74" s="779"/>
      <c r="AG74" s="779"/>
      <c r="AH74" s="779"/>
      <c r="AI74" s="810"/>
      <c r="AJ74" s="328"/>
      <c r="AK74" s="328"/>
      <c r="AL74" s="328"/>
    </row>
    <row r="75" spans="1:38" ht="19.5" customHeight="1">
      <c r="A75" s="819"/>
      <c r="B75" s="819"/>
      <c r="C75" s="819"/>
      <c r="D75" s="819"/>
      <c r="E75" s="819"/>
      <c r="F75" s="820"/>
      <c r="G75" s="820"/>
      <c r="H75" s="820"/>
      <c r="I75" s="820"/>
      <c r="J75" s="820"/>
      <c r="K75" s="820"/>
      <c r="L75" s="820"/>
      <c r="M75" s="812"/>
      <c r="N75" s="812"/>
      <c r="O75" s="745"/>
      <c r="P75" s="779"/>
      <c r="Q75" s="779"/>
      <c r="R75" s="779"/>
      <c r="S75" s="779"/>
      <c r="T75" s="779"/>
      <c r="U75" s="779"/>
      <c r="V75" s="779"/>
      <c r="W75" s="779"/>
      <c r="X75" s="779"/>
      <c r="Y75" s="810"/>
      <c r="Z75" s="779"/>
      <c r="AA75" s="779"/>
      <c r="AB75" s="779"/>
      <c r="AC75" s="779"/>
      <c r="AD75" s="779"/>
      <c r="AE75" s="779"/>
      <c r="AF75" s="779"/>
      <c r="AG75" s="779"/>
      <c r="AH75" s="779"/>
      <c r="AI75" s="810"/>
      <c r="AJ75" s="328"/>
      <c r="AK75" s="328"/>
      <c r="AL75" s="328"/>
    </row>
    <row r="76" spans="1:38" ht="19.5" customHeight="1">
      <c r="A76" s="769"/>
      <c r="B76" s="769"/>
      <c r="C76" s="769"/>
      <c r="D76" s="769"/>
      <c r="E76" s="769"/>
      <c r="F76" s="817"/>
      <c r="G76" s="817"/>
      <c r="H76" s="817"/>
      <c r="I76" s="817"/>
      <c r="J76" s="817"/>
      <c r="K76" s="817"/>
      <c r="L76" s="817"/>
      <c r="M76" s="812"/>
      <c r="N76" s="812"/>
      <c r="O76" s="745"/>
      <c r="P76" s="779"/>
      <c r="Q76" s="779"/>
      <c r="R76" s="779"/>
      <c r="S76" s="779"/>
      <c r="T76" s="779"/>
      <c r="U76" s="779"/>
      <c r="V76" s="779"/>
      <c r="W76" s="779"/>
      <c r="X76" s="779"/>
      <c r="Y76" s="810"/>
      <c r="Z76" s="779"/>
      <c r="AA76" s="779"/>
      <c r="AB76" s="779"/>
      <c r="AC76" s="779"/>
      <c r="AD76" s="779"/>
      <c r="AE76" s="779"/>
      <c r="AF76" s="779"/>
      <c r="AG76" s="779"/>
      <c r="AH76" s="779"/>
      <c r="AI76" s="810"/>
      <c r="AJ76" s="328"/>
      <c r="AK76" s="328"/>
      <c r="AL76" s="328"/>
    </row>
    <row r="77" spans="1:38" ht="12">
      <c r="A77" s="538"/>
      <c r="B77" s="538"/>
      <c r="C77" s="538"/>
      <c r="D77" s="538"/>
      <c r="E77" s="538"/>
      <c r="F77" s="821"/>
      <c r="G77" s="821"/>
      <c r="H77" s="821"/>
      <c r="I77" s="821"/>
      <c r="J77" s="821"/>
      <c r="K77" s="821"/>
      <c r="L77" s="821"/>
      <c r="M77" s="812"/>
      <c r="N77" s="328"/>
      <c r="O77" s="745"/>
      <c r="P77" s="1945"/>
      <c r="Q77" s="1945"/>
      <c r="R77" s="1945"/>
      <c r="S77" s="1945"/>
      <c r="T77" s="1945"/>
      <c r="U77" s="1945"/>
      <c r="V77" s="1945"/>
      <c r="W77" s="1945"/>
      <c r="X77" s="1945"/>
      <c r="Y77" s="810"/>
      <c r="Z77" s="1945"/>
      <c r="AA77" s="1945"/>
      <c r="AB77" s="1945"/>
      <c r="AC77" s="1945"/>
      <c r="AD77" s="1945"/>
      <c r="AE77" s="1945"/>
      <c r="AF77" s="1945"/>
      <c r="AG77" s="1945"/>
      <c r="AH77" s="1945"/>
      <c r="AI77" s="810"/>
      <c r="AJ77" s="328"/>
      <c r="AK77" s="328"/>
      <c r="AL77" s="328"/>
    </row>
    <row r="78" spans="1:38" ht="12">
      <c r="A78" s="538"/>
      <c r="B78" s="538"/>
      <c r="C78" s="538"/>
      <c r="D78" s="538"/>
      <c r="E78" s="538"/>
      <c r="F78" s="821"/>
      <c r="G78" s="821"/>
      <c r="H78" s="821"/>
      <c r="I78" s="821"/>
      <c r="J78" s="821"/>
      <c r="K78" s="821"/>
      <c r="L78" s="821"/>
      <c r="M78" s="812"/>
      <c r="N78" s="328"/>
      <c r="O78" s="745"/>
      <c r="P78" s="1945"/>
      <c r="Q78" s="1945"/>
      <c r="R78" s="1945"/>
      <c r="S78" s="1945"/>
      <c r="T78" s="1945"/>
      <c r="U78" s="1945"/>
      <c r="V78" s="1945"/>
      <c r="W78" s="1945"/>
      <c r="X78" s="1945"/>
      <c r="Y78" s="810"/>
      <c r="Z78" s="1945"/>
      <c r="AA78" s="1945"/>
      <c r="AB78" s="1945"/>
      <c r="AC78" s="1945"/>
      <c r="AD78" s="1945"/>
      <c r="AE78" s="1945"/>
      <c r="AF78" s="1945"/>
      <c r="AG78" s="1945"/>
      <c r="AH78" s="1945"/>
      <c r="AI78" s="810"/>
      <c r="AJ78" s="328"/>
      <c r="AK78" s="328"/>
      <c r="AL78" s="328"/>
    </row>
    <row r="79" spans="1:38" ht="12">
      <c r="A79" s="538"/>
      <c r="B79" s="538"/>
      <c r="C79" s="538"/>
      <c r="D79" s="538"/>
      <c r="E79" s="538"/>
      <c r="F79" s="821"/>
      <c r="G79" s="821"/>
      <c r="H79" s="821"/>
      <c r="I79" s="821"/>
      <c r="J79" s="821"/>
      <c r="K79" s="821"/>
      <c r="L79" s="538"/>
      <c r="M79" s="812"/>
      <c r="N79" s="344"/>
      <c r="O79" s="745"/>
      <c r="P79" s="779"/>
      <c r="Q79" s="779"/>
      <c r="R79" s="779"/>
      <c r="S79" s="779"/>
      <c r="T79" s="779"/>
      <c r="U79" s="779"/>
      <c r="V79" s="779"/>
      <c r="W79" s="779"/>
      <c r="X79" s="779"/>
      <c r="Y79" s="810"/>
      <c r="Z79" s="779"/>
      <c r="AA79" s="779"/>
      <c r="AB79" s="779"/>
      <c r="AC79" s="779"/>
      <c r="AD79" s="779"/>
      <c r="AE79" s="779"/>
      <c r="AF79" s="779"/>
      <c r="AG79" s="779"/>
      <c r="AH79" s="779"/>
      <c r="AI79" s="810"/>
      <c r="AJ79" s="328"/>
      <c r="AK79" s="328"/>
      <c r="AL79" s="328"/>
    </row>
    <row r="80" spans="1:38" ht="12">
      <c r="A80" s="538"/>
      <c r="B80" s="538"/>
      <c r="C80" s="538"/>
      <c r="D80" s="538"/>
      <c r="E80" s="538"/>
      <c r="F80" s="821"/>
      <c r="G80" s="821"/>
      <c r="H80" s="821"/>
      <c r="I80" s="821"/>
      <c r="J80" s="821"/>
      <c r="K80" s="821"/>
      <c r="L80" s="538"/>
      <c r="M80" s="812"/>
      <c r="N80" s="344"/>
      <c r="O80" s="745"/>
      <c r="P80" s="1946"/>
      <c r="Q80" s="1946"/>
      <c r="R80" s="1946"/>
      <c r="S80" s="1946"/>
      <c r="T80" s="1946"/>
      <c r="U80" s="1946"/>
      <c r="V80" s="1946"/>
      <c r="W80" s="1946"/>
      <c r="X80" s="1946"/>
      <c r="Y80" s="810"/>
      <c r="Z80" s="1946"/>
      <c r="AA80" s="1946"/>
      <c r="AB80" s="1946"/>
      <c r="AC80" s="1946"/>
      <c r="AD80" s="1946"/>
      <c r="AE80" s="1946"/>
      <c r="AF80" s="1946"/>
      <c r="AG80" s="1946"/>
      <c r="AH80" s="1946"/>
      <c r="AI80" s="810"/>
      <c r="AJ80" s="328"/>
      <c r="AK80" s="328"/>
      <c r="AL80" s="328"/>
    </row>
    <row r="81" spans="1:38" ht="12">
      <c r="A81" s="538"/>
      <c r="B81" s="538"/>
      <c r="C81" s="538"/>
      <c r="D81" s="538"/>
      <c r="E81" s="538"/>
      <c r="F81" s="821"/>
      <c r="G81" s="821"/>
      <c r="H81" s="821"/>
      <c r="I81" s="821"/>
      <c r="J81" s="821"/>
      <c r="K81" s="821"/>
      <c r="L81" s="538"/>
      <c r="M81" s="812"/>
      <c r="N81" s="328"/>
      <c r="O81" s="745"/>
      <c r="P81" s="1946"/>
      <c r="Q81" s="1946"/>
      <c r="R81" s="1946"/>
      <c r="S81" s="1946"/>
      <c r="T81" s="1946"/>
      <c r="U81" s="1946"/>
      <c r="V81" s="1946"/>
      <c r="W81" s="1946"/>
      <c r="X81" s="1946"/>
      <c r="Y81" s="810"/>
      <c r="Z81" s="1946"/>
      <c r="AA81" s="1946"/>
      <c r="AB81" s="1946"/>
      <c r="AC81" s="1946"/>
      <c r="AD81" s="1946"/>
      <c r="AE81" s="1946"/>
      <c r="AF81" s="1946"/>
      <c r="AG81" s="1946"/>
      <c r="AH81" s="1946"/>
      <c r="AI81" s="810"/>
      <c r="AJ81" s="328"/>
      <c r="AK81" s="328"/>
      <c r="AL81" s="328"/>
    </row>
    <row r="82" spans="1:38" ht="12">
      <c r="A82" s="538"/>
      <c r="B82" s="538"/>
      <c r="C82" s="538"/>
      <c r="D82" s="538"/>
      <c r="E82" s="538"/>
      <c r="F82" s="538"/>
      <c r="G82" s="538"/>
      <c r="H82" s="538"/>
      <c r="I82" s="538"/>
      <c r="J82" s="538"/>
      <c r="K82" s="538"/>
      <c r="L82" s="538"/>
      <c r="M82" s="812"/>
      <c r="N82" s="344"/>
      <c r="O82" s="344"/>
      <c r="P82" s="779"/>
      <c r="Q82" s="779"/>
      <c r="R82" s="779"/>
      <c r="S82" s="779"/>
      <c r="T82" s="779"/>
      <c r="U82" s="779"/>
      <c r="V82" s="779"/>
      <c r="W82" s="779"/>
      <c r="X82" s="779"/>
      <c r="Y82" s="810"/>
      <c r="Z82" s="779"/>
      <c r="AA82" s="779"/>
      <c r="AB82" s="779"/>
      <c r="AC82" s="779"/>
      <c r="AD82" s="779"/>
      <c r="AE82" s="779"/>
      <c r="AF82" s="779"/>
      <c r="AG82" s="779"/>
      <c r="AH82" s="779"/>
      <c r="AI82" s="810"/>
      <c r="AJ82" s="328"/>
      <c r="AK82" s="328"/>
      <c r="AL82" s="328"/>
    </row>
    <row r="83" spans="1:38" ht="12">
      <c r="A83" s="538"/>
      <c r="B83" s="538"/>
      <c r="C83" s="538"/>
      <c r="D83" s="538"/>
      <c r="E83" s="538"/>
      <c r="F83" s="538"/>
      <c r="G83" s="538"/>
      <c r="H83" s="538"/>
      <c r="I83" s="538"/>
      <c r="J83" s="538"/>
      <c r="K83" s="538"/>
      <c r="L83" s="538"/>
      <c r="M83" s="812"/>
      <c r="N83" s="344"/>
      <c r="O83" s="344"/>
      <c r="P83" s="660"/>
      <c r="Q83" s="660"/>
      <c r="R83" s="660"/>
      <c r="S83" s="660"/>
      <c r="T83" s="660"/>
      <c r="U83" s="660"/>
      <c r="V83" s="660"/>
      <c r="W83" s="660"/>
      <c r="X83" s="660"/>
      <c r="Y83" s="660"/>
      <c r="Z83" s="660"/>
      <c r="AA83" s="660"/>
      <c r="AB83" s="660"/>
      <c r="AC83" s="660"/>
      <c r="AD83" s="660"/>
      <c r="AE83" s="660"/>
      <c r="AF83" s="660"/>
      <c r="AG83" s="660"/>
      <c r="AH83" s="660"/>
      <c r="AI83" s="660"/>
      <c r="AJ83" s="328"/>
      <c r="AK83" s="328"/>
      <c r="AL83" s="328"/>
    </row>
    <row r="84" spans="1:38" ht="12">
      <c r="A84" s="538"/>
      <c r="B84" s="538"/>
      <c r="C84" s="538"/>
      <c r="D84" s="538"/>
      <c r="E84" s="538"/>
      <c r="F84" s="538"/>
      <c r="G84" s="538"/>
      <c r="H84" s="538"/>
      <c r="I84" s="538"/>
      <c r="J84" s="538"/>
      <c r="K84" s="538"/>
      <c r="L84" s="538"/>
      <c r="M84" s="812"/>
      <c r="N84" s="328"/>
      <c r="O84" s="328"/>
      <c r="P84" s="764"/>
      <c r="Q84" s="764"/>
      <c r="R84" s="764"/>
      <c r="S84" s="764"/>
      <c r="T84" s="764"/>
      <c r="U84" s="764"/>
      <c r="V84" s="764"/>
      <c r="W84" s="764"/>
      <c r="X84" s="764"/>
      <c r="Y84" s="764"/>
      <c r="Z84" s="764"/>
      <c r="AA84" s="764"/>
      <c r="AB84" s="764"/>
      <c r="AC84" s="764"/>
      <c r="AD84" s="764"/>
      <c r="AE84" s="764"/>
      <c r="AF84" s="764"/>
      <c r="AG84" s="764"/>
      <c r="AH84" s="764"/>
      <c r="AI84" s="328"/>
      <c r="AJ84" s="328"/>
      <c r="AK84" s="328"/>
      <c r="AL84" s="328"/>
    </row>
    <row r="85" spans="1:38" ht="12">
      <c r="A85" s="538"/>
      <c r="B85" s="538"/>
      <c r="C85" s="538"/>
      <c r="D85" s="538"/>
      <c r="E85" s="538"/>
      <c r="F85" s="538"/>
      <c r="G85" s="538"/>
      <c r="H85" s="538"/>
      <c r="I85" s="538"/>
      <c r="J85" s="538"/>
      <c r="K85" s="538"/>
      <c r="L85" s="538"/>
      <c r="M85" s="328"/>
      <c r="N85" s="328"/>
      <c r="O85" s="328"/>
      <c r="P85" s="764"/>
      <c r="Q85" s="764"/>
      <c r="R85" s="764"/>
      <c r="S85" s="764"/>
      <c r="T85" s="764"/>
      <c r="U85" s="764"/>
      <c r="V85" s="764"/>
      <c r="W85" s="764"/>
      <c r="X85" s="764"/>
      <c r="Y85" s="764"/>
      <c r="Z85" s="764"/>
      <c r="AA85" s="764"/>
      <c r="AB85" s="764"/>
      <c r="AC85" s="764"/>
      <c r="AD85" s="764"/>
      <c r="AE85" s="764"/>
      <c r="AF85" s="764"/>
      <c r="AG85" s="764"/>
      <c r="AH85" s="764"/>
      <c r="AI85" s="328"/>
      <c r="AJ85" s="328"/>
      <c r="AK85" s="328"/>
      <c r="AL85" s="328"/>
    </row>
    <row r="86" spans="1:38" ht="12">
      <c r="A86" s="538"/>
      <c r="B86" s="538"/>
      <c r="C86" s="538"/>
      <c r="D86" s="538"/>
      <c r="E86" s="538"/>
      <c r="F86" s="538"/>
      <c r="G86" s="538"/>
      <c r="H86" s="538"/>
      <c r="I86" s="538"/>
      <c r="J86" s="538"/>
      <c r="K86" s="538"/>
      <c r="L86" s="538"/>
      <c r="M86" s="328"/>
      <c r="N86" s="328"/>
      <c r="O86" s="328"/>
      <c r="P86" s="764"/>
      <c r="Q86" s="764"/>
      <c r="R86" s="764"/>
      <c r="S86" s="764"/>
      <c r="T86" s="764"/>
      <c r="U86" s="764"/>
      <c r="V86" s="764"/>
      <c r="W86" s="764"/>
      <c r="X86" s="764"/>
      <c r="Y86" s="764"/>
      <c r="Z86" s="764"/>
      <c r="AA86" s="764"/>
      <c r="AB86" s="764"/>
      <c r="AC86" s="764"/>
      <c r="AD86" s="764"/>
      <c r="AE86" s="764"/>
      <c r="AF86" s="764"/>
      <c r="AG86" s="764"/>
      <c r="AH86" s="764"/>
      <c r="AI86" s="328"/>
      <c r="AJ86" s="328"/>
      <c r="AK86" s="328"/>
      <c r="AL86" s="328"/>
    </row>
    <row r="87" spans="1:38" ht="12">
      <c r="A87" s="538"/>
      <c r="B87" s="538"/>
      <c r="C87" s="538"/>
      <c r="D87" s="538"/>
      <c r="E87" s="538"/>
      <c r="F87" s="538"/>
      <c r="G87" s="538"/>
      <c r="H87" s="538"/>
      <c r="I87" s="538"/>
      <c r="J87" s="538"/>
      <c r="K87" s="538"/>
      <c r="L87" s="538"/>
      <c r="N87" s="328"/>
      <c r="O87" s="328"/>
      <c r="P87" s="764"/>
      <c r="Q87" s="764"/>
      <c r="R87" s="764"/>
      <c r="S87" s="764"/>
      <c r="T87" s="764"/>
      <c r="U87" s="764"/>
      <c r="V87" s="764"/>
      <c r="W87" s="764"/>
      <c r="X87" s="764"/>
      <c r="Y87" s="1947"/>
      <c r="Z87" s="1948"/>
      <c r="AA87" s="1948"/>
      <c r="AB87" s="1948"/>
      <c r="AC87" s="1948"/>
      <c r="AD87" s="1948"/>
      <c r="AE87" s="1948"/>
      <c r="AF87" s="328"/>
      <c r="AG87" s="328"/>
      <c r="AH87" s="764"/>
      <c r="AI87" s="328"/>
      <c r="AJ87" s="328"/>
      <c r="AK87" s="328"/>
      <c r="AL87" s="328"/>
    </row>
    <row r="88" spans="1:38" ht="12">
      <c r="A88" s="538"/>
      <c r="B88" s="538"/>
      <c r="C88" s="538"/>
      <c r="D88" s="538"/>
      <c r="E88" s="538"/>
      <c r="F88" s="538"/>
      <c r="G88" s="538"/>
      <c r="H88" s="538"/>
      <c r="I88" s="538"/>
      <c r="J88" s="538"/>
      <c r="K88" s="538"/>
      <c r="L88" s="538"/>
      <c r="N88" s="328"/>
      <c r="O88" s="328"/>
      <c r="P88" s="764"/>
      <c r="Q88" s="764"/>
      <c r="R88" s="764"/>
      <c r="S88" s="764"/>
      <c r="T88" s="764"/>
      <c r="U88" s="764"/>
      <c r="V88" s="764"/>
      <c r="W88" s="764"/>
      <c r="X88" s="764"/>
      <c r="Y88" s="1947"/>
      <c r="Z88" s="1948"/>
      <c r="AA88" s="1948"/>
      <c r="AB88" s="1948"/>
      <c r="AC88" s="1948"/>
      <c r="AD88" s="1948"/>
      <c r="AE88" s="1948"/>
      <c r="AF88" s="328"/>
      <c r="AG88" s="328"/>
      <c r="AH88" s="764"/>
      <c r="AI88" s="328"/>
      <c r="AJ88" s="328"/>
      <c r="AK88" s="328"/>
      <c r="AL88" s="328"/>
    </row>
    <row r="89" spans="1:38" ht="12">
      <c r="A89" s="538"/>
      <c r="B89" s="538"/>
      <c r="C89" s="822"/>
      <c r="D89" s="822"/>
      <c r="E89" s="822"/>
      <c r="F89" s="822"/>
      <c r="G89" s="822"/>
      <c r="H89" s="822"/>
      <c r="I89" s="822"/>
      <c r="J89" s="822"/>
      <c r="K89" s="822"/>
      <c r="L89" s="822"/>
      <c r="N89" s="328"/>
      <c r="O89" s="328"/>
      <c r="P89" s="764"/>
      <c r="Q89" s="764"/>
      <c r="R89" s="764"/>
      <c r="S89" s="764"/>
      <c r="T89" s="764"/>
      <c r="U89" s="764"/>
      <c r="V89" s="764"/>
      <c r="W89" s="764"/>
      <c r="X89" s="764"/>
      <c r="Y89" s="1947"/>
      <c r="Z89" s="1948"/>
      <c r="AA89" s="1948"/>
      <c r="AB89" s="1948"/>
      <c r="AC89" s="1948"/>
      <c r="AD89" s="1948"/>
      <c r="AE89" s="1948"/>
      <c r="AF89" s="328"/>
      <c r="AG89" s="328"/>
      <c r="AH89" s="764"/>
      <c r="AI89" s="328"/>
      <c r="AJ89" s="328"/>
      <c r="AK89" s="328"/>
      <c r="AL89" s="328"/>
    </row>
    <row r="90" spans="1:38" ht="12">
      <c r="A90" s="538"/>
      <c r="B90" s="538"/>
      <c r="C90" s="822"/>
      <c r="D90" s="822"/>
      <c r="E90" s="822"/>
      <c r="F90" s="822"/>
      <c r="G90" s="822"/>
      <c r="H90" s="822"/>
      <c r="I90" s="822"/>
      <c r="J90" s="822"/>
      <c r="K90" s="822"/>
      <c r="L90" s="822"/>
      <c r="N90" s="328"/>
      <c r="O90" s="328"/>
      <c r="P90" s="764"/>
      <c r="Q90" s="764"/>
      <c r="R90" s="764"/>
      <c r="S90" s="764"/>
      <c r="T90" s="764"/>
      <c r="U90" s="764"/>
      <c r="V90" s="764"/>
      <c r="W90" s="764"/>
      <c r="X90" s="764"/>
      <c r="Y90" s="1947"/>
      <c r="Z90" s="1949"/>
      <c r="AA90" s="1949"/>
      <c r="AB90" s="1949"/>
      <c r="AC90" s="1949"/>
      <c r="AD90" s="1949"/>
      <c r="AE90" s="1949"/>
      <c r="AF90" s="328"/>
      <c r="AG90" s="328"/>
      <c r="AH90" s="764"/>
      <c r="AI90" s="328"/>
      <c r="AJ90" s="328"/>
      <c r="AK90" s="328"/>
      <c r="AL90" s="328"/>
    </row>
    <row r="91" spans="1:38" ht="12">
      <c r="A91" s="538"/>
      <c r="B91" s="538"/>
      <c r="C91" s="822"/>
      <c r="D91" s="822"/>
      <c r="E91" s="822"/>
      <c r="F91" s="822"/>
      <c r="G91" s="822"/>
      <c r="H91" s="822"/>
      <c r="I91" s="822"/>
      <c r="J91" s="822"/>
      <c r="K91" s="822"/>
      <c r="L91" s="822"/>
      <c r="N91" s="328"/>
      <c r="O91" s="328"/>
      <c r="P91" s="764"/>
      <c r="Q91" s="764"/>
      <c r="R91" s="764"/>
      <c r="S91" s="764"/>
      <c r="T91" s="764"/>
      <c r="U91" s="764"/>
      <c r="V91" s="764"/>
      <c r="W91" s="764"/>
      <c r="X91" s="764"/>
      <c r="Y91" s="571"/>
      <c r="Z91" s="764"/>
      <c r="AA91" s="764"/>
      <c r="AB91" s="764"/>
      <c r="AC91" s="764"/>
      <c r="AD91" s="764"/>
      <c r="AE91" s="764"/>
      <c r="AF91" s="764"/>
      <c r="AG91" s="764"/>
      <c r="AH91" s="764"/>
      <c r="AI91" s="328"/>
      <c r="AJ91" s="328"/>
      <c r="AK91" s="328"/>
      <c r="AL91" s="328"/>
    </row>
    <row r="92" spans="1:38" ht="12">
      <c r="A92" s="538"/>
      <c r="B92" s="538"/>
      <c r="C92" s="822"/>
      <c r="D92" s="822"/>
      <c r="E92" s="822"/>
      <c r="F92" s="822"/>
      <c r="G92" s="822"/>
      <c r="H92" s="822"/>
      <c r="I92" s="822"/>
      <c r="J92" s="822"/>
      <c r="K92" s="822"/>
      <c r="L92" s="822"/>
      <c r="N92" s="328"/>
      <c r="O92" s="328"/>
      <c r="P92" s="764"/>
      <c r="Q92" s="764"/>
      <c r="R92" s="764"/>
      <c r="S92" s="764"/>
      <c r="T92" s="764"/>
      <c r="U92" s="764"/>
      <c r="V92" s="764"/>
      <c r="W92" s="764"/>
      <c r="X92" s="764"/>
      <c r="Y92" s="571"/>
      <c r="Z92" s="571"/>
      <c r="AA92" s="764"/>
      <c r="AB92" s="764"/>
      <c r="AC92" s="764"/>
      <c r="AD92" s="764"/>
      <c r="AE92" s="764"/>
      <c r="AF92" s="764"/>
      <c r="AG92" s="764"/>
      <c r="AH92" s="764"/>
      <c r="AI92" s="328"/>
      <c r="AJ92" s="328"/>
      <c r="AK92" s="328"/>
      <c r="AL92" s="328"/>
    </row>
    <row r="93" spans="1:38" ht="12">
      <c r="A93" s="538"/>
      <c r="B93" s="538"/>
      <c r="C93" s="822"/>
      <c r="D93" s="822"/>
      <c r="E93" s="822"/>
      <c r="F93" s="822"/>
      <c r="G93" s="822"/>
      <c r="H93" s="822"/>
      <c r="I93" s="822"/>
      <c r="J93" s="822"/>
      <c r="K93" s="822"/>
      <c r="L93" s="822"/>
      <c r="N93" s="328"/>
      <c r="O93" s="328"/>
      <c r="P93" s="764"/>
      <c r="Q93" s="764"/>
      <c r="R93" s="764"/>
      <c r="S93" s="764"/>
      <c r="T93" s="764"/>
      <c r="U93" s="764"/>
      <c r="V93" s="764"/>
      <c r="W93" s="764"/>
      <c r="X93" s="764"/>
      <c r="Y93" s="764"/>
      <c r="Z93" s="764"/>
      <c r="AA93" s="764"/>
      <c r="AB93" s="764"/>
      <c r="AC93" s="764"/>
      <c r="AD93" s="764"/>
      <c r="AE93" s="764"/>
      <c r="AF93" s="764"/>
      <c r="AG93" s="764"/>
      <c r="AH93" s="764"/>
      <c r="AI93" s="328"/>
      <c r="AJ93" s="328"/>
      <c r="AK93" s="328"/>
      <c r="AL93" s="328"/>
    </row>
    <row r="94" spans="1:38" ht="12">
      <c r="A94" s="538"/>
      <c r="B94" s="538"/>
      <c r="C94" s="822"/>
      <c r="D94" s="822"/>
      <c r="E94" s="822"/>
      <c r="F94" s="822"/>
      <c r="G94" s="822"/>
      <c r="H94" s="822"/>
      <c r="I94" s="822"/>
      <c r="J94" s="822"/>
      <c r="K94" s="822"/>
      <c r="L94" s="822"/>
      <c r="N94" s="328"/>
      <c r="O94" s="328"/>
      <c r="P94" s="764"/>
      <c r="Q94" s="764"/>
      <c r="R94" s="764"/>
      <c r="S94" s="764"/>
      <c r="T94" s="764"/>
      <c r="U94" s="764"/>
      <c r="V94" s="764"/>
      <c r="W94" s="764"/>
      <c r="X94" s="764"/>
      <c r="Y94" s="1950"/>
      <c r="Z94" s="1950"/>
      <c r="AA94" s="764"/>
      <c r="AB94" s="764"/>
      <c r="AC94" s="764"/>
      <c r="AD94" s="764"/>
      <c r="AE94" s="764"/>
      <c r="AF94" s="764"/>
      <c r="AG94" s="764"/>
      <c r="AH94" s="764"/>
      <c r="AI94" s="328"/>
      <c r="AJ94" s="328"/>
      <c r="AK94" s="328"/>
      <c r="AL94" s="328"/>
    </row>
    <row r="95" spans="1:38" ht="12">
      <c r="A95" s="538"/>
      <c r="B95" s="538"/>
      <c r="C95" s="822"/>
      <c r="D95" s="822"/>
      <c r="E95" s="822"/>
      <c r="F95" s="822"/>
      <c r="G95" s="822"/>
      <c r="H95" s="822"/>
      <c r="I95" s="822"/>
      <c r="J95" s="822"/>
      <c r="K95" s="822"/>
      <c r="L95" s="822"/>
      <c r="N95" s="328"/>
      <c r="O95" s="328"/>
      <c r="P95" s="764"/>
      <c r="Q95" s="764"/>
      <c r="R95" s="764"/>
      <c r="S95" s="764"/>
      <c r="T95" s="764"/>
      <c r="U95" s="764"/>
      <c r="V95" s="764"/>
      <c r="W95" s="764"/>
      <c r="X95" s="764"/>
      <c r="Y95" s="1950"/>
      <c r="Z95" s="1950"/>
      <c r="AA95" s="764"/>
      <c r="AB95" s="764"/>
      <c r="AC95" s="764"/>
      <c r="AD95" s="764"/>
      <c r="AE95" s="764"/>
      <c r="AF95" s="764"/>
      <c r="AG95" s="764"/>
      <c r="AH95" s="764"/>
      <c r="AI95" s="328"/>
      <c r="AJ95" s="328"/>
      <c r="AK95" s="328"/>
      <c r="AL95" s="328"/>
    </row>
    <row r="96" spans="1:38" ht="12">
      <c r="A96" s="538"/>
      <c r="B96" s="538"/>
      <c r="C96" s="538"/>
      <c r="D96" s="538"/>
      <c r="E96" s="538"/>
      <c r="F96" s="538"/>
      <c r="G96" s="538"/>
      <c r="H96" s="538"/>
      <c r="I96" s="538"/>
      <c r="J96" s="538"/>
      <c r="K96" s="538"/>
      <c r="L96" s="538"/>
      <c r="N96" s="328"/>
      <c r="O96" s="328"/>
      <c r="P96" s="764"/>
      <c r="Q96" s="764"/>
      <c r="R96" s="764"/>
      <c r="S96" s="764"/>
      <c r="T96" s="764"/>
      <c r="U96" s="764"/>
      <c r="V96" s="764"/>
      <c r="W96" s="764"/>
      <c r="X96" s="764"/>
      <c r="Y96" s="1950"/>
      <c r="Z96" s="1950"/>
      <c r="AA96" s="764"/>
      <c r="AB96" s="764"/>
      <c r="AC96" s="764"/>
      <c r="AD96" s="764"/>
      <c r="AE96" s="764"/>
      <c r="AF96" s="764"/>
      <c r="AG96" s="764"/>
      <c r="AH96" s="764"/>
      <c r="AI96" s="328"/>
      <c r="AJ96" s="328"/>
      <c r="AK96" s="328"/>
      <c r="AL96" s="328"/>
    </row>
    <row r="97" spans="1:38" ht="12">
      <c r="A97" s="538"/>
      <c r="B97" s="538"/>
      <c r="C97" s="538"/>
      <c r="D97" s="538"/>
      <c r="E97" s="538"/>
      <c r="F97" s="538"/>
      <c r="G97" s="538"/>
      <c r="H97" s="538"/>
      <c r="I97" s="538"/>
      <c r="J97" s="538"/>
      <c r="K97" s="538"/>
      <c r="L97" s="538"/>
      <c r="N97" s="328"/>
      <c r="O97" s="328"/>
      <c r="P97" s="764"/>
      <c r="Q97" s="764"/>
      <c r="R97" s="764"/>
      <c r="S97" s="764"/>
      <c r="T97" s="764"/>
      <c r="U97" s="764"/>
      <c r="V97" s="764"/>
      <c r="W97" s="764"/>
      <c r="X97" s="764"/>
      <c r="Y97" s="1951"/>
      <c r="Z97" s="1951"/>
      <c r="AA97" s="764"/>
      <c r="AB97" s="764"/>
      <c r="AC97" s="764"/>
      <c r="AD97" s="764"/>
      <c r="AE97" s="764"/>
      <c r="AF97" s="764"/>
      <c r="AG97" s="764"/>
      <c r="AH97" s="764"/>
      <c r="AI97" s="328"/>
      <c r="AJ97" s="328"/>
      <c r="AK97" s="328"/>
      <c r="AL97" s="328"/>
    </row>
    <row r="98" spans="1:38" ht="12">
      <c r="A98" s="538"/>
      <c r="B98" s="538"/>
      <c r="C98" s="538"/>
      <c r="D98" s="538"/>
      <c r="E98" s="538"/>
      <c r="F98" s="538"/>
      <c r="G98" s="538"/>
      <c r="H98" s="538"/>
      <c r="I98" s="538"/>
      <c r="J98" s="538"/>
      <c r="K98" s="538"/>
      <c r="L98" s="538"/>
      <c r="N98" s="328"/>
      <c r="O98" s="328"/>
      <c r="P98" s="764"/>
      <c r="Q98" s="764"/>
      <c r="R98" s="764"/>
      <c r="S98" s="764"/>
      <c r="T98" s="764"/>
      <c r="U98" s="764"/>
      <c r="V98" s="764"/>
      <c r="W98" s="764"/>
      <c r="X98" s="764"/>
      <c r="Y98" s="1951"/>
      <c r="Z98" s="1951"/>
      <c r="AA98" s="764"/>
      <c r="AB98" s="764"/>
      <c r="AC98" s="764"/>
      <c r="AD98" s="764"/>
      <c r="AE98" s="764"/>
      <c r="AF98" s="764"/>
      <c r="AG98" s="764"/>
      <c r="AH98" s="764"/>
      <c r="AI98" s="328"/>
      <c r="AJ98" s="328"/>
      <c r="AK98" s="328"/>
      <c r="AL98" s="328"/>
    </row>
    <row r="99" spans="1:38" ht="12">
      <c r="A99" s="538"/>
      <c r="B99" s="538"/>
      <c r="C99" s="538"/>
      <c r="D99" s="538"/>
      <c r="E99" s="538"/>
      <c r="F99" s="538"/>
      <c r="G99" s="538"/>
      <c r="H99" s="538"/>
      <c r="I99" s="538"/>
      <c r="J99" s="538"/>
      <c r="K99" s="538"/>
      <c r="L99" s="538"/>
      <c r="N99" s="328"/>
      <c r="O99" s="328"/>
      <c r="P99" s="764"/>
      <c r="Q99" s="764"/>
      <c r="R99" s="764"/>
      <c r="S99" s="764"/>
      <c r="T99" s="764"/>
      <c r="U99" s="764"/>
      <c r="V99" s="764"/>
      <c r="W99" s="764"/>
      <c r="X99" s="764"/>
      <c r="Y99" s="1951"/>
      <c r="Z99" s="1951"/>
      <c r="AA99" s="764"/>
      <c r="AB99" s="764"/>
      <c r="AC99" s="764"/>
      <c r="AD99" s="764"/>
      <c r="AE99" s="764"/>
      <c r="AF99" s="764"/>
      <c r="AG99" s="764"/>
      <c r="AH99" s="764"/>
      <c r="AI99" s="328"/>
      <c r="AJ99" s="328"/>
      <c r="AK99" s="328"/>
      <c r="AL99" s="328"/>
    </row>
    <row r="100" spans="1:38" ht="12">
      <c r="A100" s="538"/>
      <c r="B100" s="538"/>
      <c r="C100" s="538"/>
      <c r="D100" s="538"/>
      <c r="E100" s="538"/>
      <c r="F100" s="538"/>
      <c r="G100" s="538"/>
      <c r="H100" s="538"/>
      <c r="I100" s="538"/>
      <c r="J100" s="538"/>
      <c r="K100" s="538"/>
      <c r="L100" s="538"/>
      <c r="N100" s="328"/>
      <c r="O100" s="328"/>
      <c r="P100" s="764"/>
      <c r="Q100" s="764"/>
      <c r="R100" s="764"/>
      <c r="S100" s="764"/>
      <c r="T100" s="764"/>
      <c r="U100" s="764"/>
      <c r="V100" s="764"/>
      <c r="W100" s="764"/>
      <c r="X100" s="764"/>
      <c r="Y100" s="764"/>
      <c r="Z100" s="764"/>
      <c r="AA100" s="764"/>
      <c r="AB100" s="764"/>
      <c r="AC100" s="764"/>
      <c r="AD100" s="764"/>
      <c r="AE100" s="764"/>
      <c r="AF100" s="764"/>
      <c r="AG100" s="764"/>
      <c r="AH100" s="764"/>
      <c r="AI100" s="328"/>
      <c r="AJ100" s="328"/>
      <c r="AK100" s="328"/>
      <c r="AL100" s="328"/>
    </row>
    <row r="101" spans="1:38" ht="12">
      <c r="A101" s="538"/>
      <c r="B101" s="538"/>
      <c r="C101" s="538"/>
      <c r="D101" s="538"/>
      <c r="E101" s="538"/>
      <c r="F101" s="538"/>
      <c r="G101" s="538"/>
      <c r="H101" s="538"/>
      <c r="I101" s="538"/>
      <c r="J101" s="538"/>
      <c r="K101" s="538"/>
      <c r="L101" s="538"/>
      <c r="N101" s="328"/>
      <c r="O101" s="328"/>
      <c r="P101" s="764"/>
      <c r="Q101" s="764"/>
      <c r="R101" s="764"/>
      <c r="S101" s="764"/>
      <c r="T101" s="764"/>
      <c r="U101" s="764"/>
      <c r="V101" s="764"/>
      <c r="W101" s="764"/>
      <c r="X101" s="764"/>
      <c r="Y101" s="764"/>
      <c r="Z101" s="764"/>
      <c r="AA101" s="764"/>
      <c r="AB101" s="764"/>
      <c r="AC101" s="764"/>
      <c r="AD101" s="764"/>
      <c r="AE101" s="764"/>
      <c r="AF101" s="764"/>
      <c r="AG101" s="764"/>
      <c r="AH101" s="764"/>
      <c r="AI101" s="328"/>
      <c r="AJ101" s="328"/>
      <c r="AK101" s="328"/>
      <c r="AL101" s="328"/>
    </row>
    <row r="102" spans="1:38" ht="12">
      <c r="A102" s="538"/>
      <c r="B102" s="538"/>
      <c r="C102" s="538"/>
      <c r="D102" s="538"/>
      <c r="E102" s="538"/>
      <c r="F102" s="538"/>
      <c r="G102" s="538"/>
      <c r="H102" s="538"/>
      <c r="I102" s="538"/>
      <c r="J102" s="538"/>
      <c r="K102" s="538"/>
      <c r="L102" s="538"/>
      <c r="N102" s="328"/>
      <c r="O102" s="328"/>
      <c r="P102" s="764"/>
      <c r="Q102" s="764"/>
      <c r="R102" s="764"/>
      <c r="S102" s="764"/>
      <c r="T102" s="764"/>
      <c r="U102" s="764"/>
      <c r="V102" s="764"/>
      <c r="W102" s="764"/>
      <c r="X102" s="764"/>
      <c r="Y102" s="764"/>
      <c r="Z102" s="764"/>
      <c r="AA102" s="764"/>
      <c r="AB102" s="764"/>
      <c r="AC102" s="764"/>
      <c r="AD102" s="764"/>
      <c r="AE102" s="764"/>
      <c r="AF102" s="764"/>
      <c r="AG102" s="764"/>
      <c r="AH102" s="764"/>
      <c r="AI102" s="328"/>
      <c r="AJ102" s="328"/>
      <c r="AK102" s="328"/>
      <c r="AL102" s="328"/>
    </row>
    <row r="103" spans="1:38" ht="12">
      <c r="A103" s="538"/>
      <c r="B103" s="538"/>
      <c r="C103" s="538"/>
      <c r="D103" s="538"/>
      <c r="E103" s="538"/>
      <c r="F103" s="538"/>
      <c r="G103" s="538"/>
      <c r="H103" s="538"/>
      <c r="I103" s="538"/>
      <c r="J103" s="538"/>
      <c r="K103" s="538"/>
      <c r="L103" s="538"/>
      <c r="N103" s="328"/>
      <c r="O103" s="328"/>
      <c r="P103" s="764"/>
      <c r="Q103" s="764"/>
      <c r="R103" s="764"/>
      <c r="S103" s="764"/>
      <c r="T103" s="764"/>
      <c r="U103" s="764"/>
      <c r="V103" s="764"/>
      <c r="W103" s="764"/>
      <c r="X103" s="764"/>
      <c r="Y103" s="764"/>
      <c r="Z103" s="764"/>
      <c r="AA103" s="764"/>
      <c r="AB103" s="764"/>
      <c r="AC103" s="764"/>
      <c r="AD103" s="764"/>
      <c r="AE103" s="764"/>
      <c r="AF103" s="764"/>
      <c r="AG103" s="764"/>
      <c r="AH103" s="764"/>
      <c r="AI103" s="328"/>
      <c r="AJ103" s="328"/>
      <c r="AK103" s="328"/>
      <c r="AL103" s="328"/>
    </row>
    <row r="104" spans="1:38" ht="12">
      <c r="A104" s="538"/>
      <c r="B104" s="538"/>
      <c r="C104" s="538"/>
      <c r="D104" s="538"/>
      <c r="E104" s="538"/>
      <c r="F104" s="538"/>
      <c r="G104" s="538"/>
      <c r="H104" s="538"/>
      <c r="I104" s="538"/>
      <c r="J104" s="538"/>
      <c r="K104" s="538"/>
      <c r="L104" s="538"/>
      <c r="N104" s="328"/>
      <c r="O104" s="328"/>
      <c r="P104" s="764"/>
      <c r="Q104" s="764"/>
      <c r="R104" s="764"/>
      <c r="S104" s="764"/>
      <c r="T104" s="764"/>
      <c r="U104" s="764"/>
      <c r="V104" s="764"/>
      <c r="W104" s="764"/>
      <c r="X104" s="764"/>
      <c r="Y104" s="764"/>
      <c r="Z104" s="764"/>
      <c r="AA104" s="764"/>
      <c r="AB104" s="764"/>
      <c r="AC104" s="764"/>
      <c r="AD104" s="764"/>
      <c r="AE104" s="764"/>
      <c r="AF104" s="764"/>
      <c r="AG104" s="764"/>
      <c r="AH104" s="764"/>
      <c r="AI104" s="328"/>
      <c r="AJ104" s="328"/>
      <c r="AK104" s="328"/>
      <c r="AL104" s="328"/>
    </row>
    <row r="105" spans="1:38" ht="12">
      <c r="A105" s="538"/>
      <c r="B105" s="538"/>
      <c r="C105" s="538"/>
      <c r="D105" s="538"/>
      <c r="E105" s="538"/>
      <c r="F105" s="538"/>
      <c r="G105" s="538"/>
      <c r="H105" s="538"/>
      <c r="I105" s="538"/>
      <c r="J105" s="538"/>
      <c r="K105" s="538"/>
      <c r="L105" s="538"/>
      <c r="N105" s="328"/>
      <c r="O105" s="328"/>
      <c r="P105" s="764"/>
      <c r="Q105" s="764"/>
      <c r="R105" s="764"/>
      <c r="S105" s="764"/>
      <c r="T105" s="764"/>
      <c r="U105" s="764"/>
      <c r="V105" s="764"/>
      <c r="W105" s="764"/>
      <c r="X105" s="764"/>
      <c r="Y105" s="764"/>
      <c r="Z105" s="764"/>
      <c r="AA105" s="764"/>
      <c r="AB105" s="764"/>
      <c r="AC105" s="764"/>
      <c r="AD105" s="764"/>
      <c r="AE105" s="764"/>
      <c r="AF105" s="764"/>
      <c r="AG105" s="764"/>
      <c r="AH105" s="764"/>
      <c r="AI105" s="328"/>
      <c r="AJ105" s="328"/>
      <c r="AK105" s="328"/>
      <c r="AL105" s="328"/>
    </row>
    <row r="106" spans="1:38" ht="12">
      <c r="A106" s="538"/>
      <c r="B106" s="538"/>
      <c r="C106" s="538"/>
      <c r="D106" s="538"/>
      <c r="E106" s="538"/>
      <c r="F106" s="538"/>
      <c r="G106" s="538"/>
      <c r="H106" s="538"/>
      <c r="I106" s="538"/>
      <c r="J106" s="538"/>
      <c r="K106" s="538"/>
      <c r="L106" s="538"/>
      <c r="N106" s="328"/>
      <c r="O106" s="328"/>
      <c r="P106" s="764"/>
      <c r="Q106" s="764"/>
      <c r="R106" s="764"/>
      <c r="S106" s="764"/>
      <c r="T106" s="764"/>
      <c r="U106" s="764"/>
      <c r="V106" s="764"/>
      <c r="W106" s="764"/>
      <c r="X106" s="764"/>
      <c r="Y106" s="764"/>
      <c r="Z106" s="764"/>
      <c r="AA106" s="764"/>
      <c r="AB106" s="764"/>
      <c r="AC106" s="764"/>
      <c r="AD106" s="764"/>
      <c r="AE106" s="764"/>
      <c r="AF106" s="764"/>
      <c r="AG106" s="764"/>
      <c r="AH106" s="764"/>
      <c r="AI106" s="328"/>
      <c r="AJ106" s="328"/>
      <c r="AK106" s="328"/>
      <c r="AL106" s="328"/>
    </row>
    <row r="107" spans="1:38" ht="12">
      <c r="A107" s="538"/>
      <c r="B107" s="538"/>
      <c r="C107" s="538"/>
      <c r="D107" s="538"/>
      <c r="E107" s="538"/>
      <c r="F107" s="538"/>
      <c r="G107" s="538"/>
      <c r="H107" s="538"/>
      <c r="I107" s="538"/>
      <c r="J107" s="538"/>
      <c r="K107" s="538"/>
      <c r="L107" s="538"/>
      <c r="N107" s="328"/>
      <c r="O107" s="328"/>
      <c r="P107" s="764"/>
      <c r="Q107" s="764"/>
      <c r="R107" s="764"/>
      <c r="S107" s="764"/>
      <c r="T107" s="764"/>
      <c r="U107" s="764"/>
      <c r="V107" s="764"/>
      <c r="W107" s="764"/>
      <c r="X107" s="764"/>
      <c r="Y107" s="764"/>
      <c r="Z107" s="764"/>
      <c r="AA107" s="764"/>
      <c r="AB107" s="764"/>
      <c r="AC107" s="764"/>
      <c r="AD107" s="764"/>
      <c r="AE107" s="764"/>
      <c r="AF107" s="764"/>
      <c r="AG107" s="764"/>
      <c r="AH107" s="764"/>
      <c r="AI107" s="328"/>
      <c r="AJ107" s="328"/>
      <c r="AK107" s="328"/>
      <c r="AL107" s="328"/>
    </row>
    <row r="108" spans="1:38" ht="12">
      <c r="A108" s="538"/>
      <c r="B108" s="538"/>
      <c r="C108" s="538"/>
      <c r="D108" s="538"/>
      <c r="E108" s="538"/>
      <c r="F108" s="538"/>
      <c r="G108" s="538"/>
      <c r="H108" s="538"/>
      <c r="I108" s="538"/>
      <c r="J108" s="538"/>
      <c r="K108" s="538"/>
      <c r="L108" s="538"/>
      <c r="N108" s="328"/>
      <c r="O108" s="328"/>
      <c r="P108" s="764"/>
      <c r="Q108" s="764"/>
      <c r="R108" s="764"/>
      <c r="S108" s="764"/>
      <c r="T108" s="764"/>
      <c r="U108" s="764"/>
      <c r="V108" s="764"/>
      <c r="W108" s="764"/>
      <c r="X108" s="764"/>
      <c r="Y108" s="764"/>
      <c r="Z108" s="764"/>
      <c r="AA108" s="764"/>
      <c r="AB108" s="764"/>
      <c r="AC108" s="764"/>
      <c r="AD108" s="764"/>
      <c r="AE108" s="764"/>
      <c r="AF108" s="764"/>
      <c r="AG108" s="764"/>
      <c r="AH108" s="764"/>
      <c r="AI108" s="328"/>
      <c r="AJ108" s="328"/>
      <c r="AK108" s="328"/>
      <c r="AL108" s="328"/>
    </row>
    <row r="109" spans="1:38" ht="12">
      <c r="A109" s="538"/>
      <c r="B109" s="538"/>
      <c r="C109" s="538"/>
      <c r="D109" s="538"/>
      <c r="E109" s="538"/>
      <c r="F109" s="538"/>
      <c r="G109" s="538"/>
      <c r="H109" s="538"/>
      <c r="I109" s="538"/>
      <c r="J109" s="538"/>
      <c r="K109" s="538"/>
      <c r="L109" s="538"/>
      <c r="N109" s="328"/>
      <c r="O109" s="328"/>
      <c r="P109" s="764"/>
      <c r="Q109" s="764"/>
      <c r="R109" s="764"/>
      <c r="S109" s="764"/>
      <c r="T109" s="764"/>
      <c r="U109" s="764"/>
      <c r="V109" s="764"/>
      <c r="W109" s="764"/>
      <c r="X109" s="764"/>
      <c r="Y109" s="764"/>
      <c r="Z109" s="764"/>
      <c r="AA109" s="764"/>
      <c r="AB109" s="764"/>
      <c r="AC109" s="764"/>
      <c r="AD109" s="764"/>
      <c r="AE109" s="764"/>
      <c r="AF109" s="764"/>
      <c r="AG109" s="764"/>
      <c r="AH109" s="764"/>
      <c r="AI109" s="328"/>
      <c r="AJ109" s="328"/>
      <c r="AK109" s="328"/>
      <c r="AL109" s="328"/>
    </row>
    <row r="110" spans="1:38" ht="12">
      <c r="A110" s="538"/>
      <c r="B110" s="538"/>
      <c r="C110" s="538"/>
      <c r="D110" s="538"/>
      <c r="E110" s="538"/>
      <c r="F110" s="538"/>
      <c r="G110" s="538"/>
      <c r="H110" s="538"/>
      <c r="I110" s="538"/>
      <c r="J110" s="538"/>
      <c r="K110" s="538"/>
      <c r="L110" s="538"/>
      <c r="N110" s="328"/>
      <c r="O110" s="328"/>
      <c r="P110" s="764"/>
      <c r="Q110" s="764"/>
      <c r="R110" s="764"/>
      <c r="S110" s="764"/>
      <c r="T110" s="764"/>
      <c r="U110" s="764"/>
      <c r="V110" s="764"/>
      <c r="W110" s="764"/>
      <c r="X110" s="764"/>
      <c r="Y110" s="764"/>
      <c r="Z110" s="764"/>
      <c r="AA110" s="764"/>
      <c r="AB110" s="764"/>
      <c r="AC110" s="764"/>
      <c r="AD110" s="764"/>
      <c r="AE110" s="764"/>
      <c r="AF110" s="764"/>
      <c r="AG110" s="764"/>
      <c r="AH110" s="764"/>
      <c r="AI110" s="328"/>
      <c r="AJ110" s="328"/>
      <c r="AK110" s="328"/>
      <c r="AL110" s="328"/>
    </row>
    <row r="111" spans="1:38" ht="12">
      <c r="A111" s="538"/>
      <c r="B111" s="538"/>
      <c r="C111" s="538"/>
      <c r="D111" s="538"/>
      <c r="E111" s="538"/>
      <c r="F111" s="538"/>
      <c r="G111" s="538"/>
      <c r="H111" s="538"/>
      <c r="I111" s="538"/>
      <c r="J111" s="538"/>
      <c r="K111" s="538"/>
      <c r="L111" s="538"/>
      <c r="N111" s="328"/>
      <c r="O111" s="328"/>
      <c r="P111" s="764"/>
      <c r="Q111" s="764"/>
      <c r="R111" s="764"/>
      <c r="S111" s="764"/>
      <c r="T111" s="764"/>
      <c r="U111" s="764"/>
      <c r="V111" s="764"/>
      <c r="W111" s="764"/>
      <c r="X111" s="764"/>
      <c r="Y111" s="764"/>
      <c r="Z111" s="764"/>
      <c r="AA111" s="764"/>
      <c r="AB111" s="764"/>
      <c r="AC111" s="764"/>
      <c r="AD111" s="764"/>
      <c r="AE111" s="764"/>
      <c r="AF111" s="764"/>
      <c r="AG111" s="764"/>
      <c r="AH111" s="764"/>
      <c r="AI111" s="328"/>
      <c r="AJ111" s="328"/>
      <c r="AK111" s="328"/>
      <c r="AL111" s="328"/>
    </row>
    <row r="112" spans="1:38" ht="12">
      <c r="A112" s="538"/>
      <c r="B112" s="538"/>
      <c r="C112" s="538"/>
      <c r="D112" s="538"/>
      <c r="E112" s="538"/>
      <c r="F112" s="538"/>
      <c r="G112" s="538"/>
      <c r="H112" s="538"/>
      <c r="I112" s="538"/>
      <c r="J112" s="538"/>
      <c r="K112" s="538"/>
      <c r="L112" s="538"/>
      <c r="N112" s="328"/>
      <c r="O112" s="328"/>
      <c r="P112" s="764"/>
      <c r="Q112" s="764"/>
      <c r="R112" s="764"/>
      <c r="S112" s="764"/>
      <c r="T112" s="764"/>
      <c r="U112" s="764"/>
      <c r="V112" s="764"/>
      <c r="W112" s="764"/>
      <c r="X112" s="764"/>
      <c r="Y112" s="764"/>
      <c r="Z112" s="764"/>
      <c r="AA112" s="764"/>
      <c r="AB112" s="764"/>
      <c r="AC112" s="764"/>
      <c r="AD112" s="764"/>
      <c r="AE112" s="764"/>
      <c r="AF112" s="764"/>
      <c r="AG112" s="764"/>
      <c r="AH112" s="764"/>
      <c r="AI112" s="328"/>
      <c r="AJ112" s="328"/>
      <c r="AK112" s="328"/>
      <c r="AL112" s="328"/>
    </row>
    <row r="113" spans="1:38" ht="12">
      <c r="A113" s="538"/>
      <c r="B113" s="538"/>
      <c r="C113" s="538"/>
      <c r="D113" s="538"/>
      <c r="E113" s="538"/>
      <c r="F113" s="538"/>
      <c r="G113" s="538"/>
      <c r="H113" s="538"/>
      <c r="I113" s="538"/>
      <c r="J113" s="538"/>
      <c r="K113" s="538"/>
      <c r="L113" s="538"/>
      <c r="N113" s="328"/>
      <c r="O113" s="328"/>
      <c r="P113" s="764"/>
      <c r="Q113" s="764"/>
      <c r="R113" s="764"/>
      <c r="S113" s="764"/>
      <c r="T113" s="764"/>
      <c r="U113" s="764"/>
      <c r="V113" s="764"/>
      <c r="W113" s="764"/>
      <c r="X113" s="764"/>
      <c r="Y113" s="764"/>
      <c r="Z113" s="764"/>
      <c r="AA113" s="764"/>
      <c r="AB113" s="764"/>
      <c r="AC113" s="764"/>
      <c r="AD113" s="764"/>
      <c r="AE113" s="764"/>
      <c r="AF113" s="764"/>
      <c r="AG113" s="764"/>
      <c r="AH113" s="764"/>
      <c r="AI113" s="328"/>
      <c r="AJ113" s="328"/>
      <c r="AK113" s="328"/>
      <c r="AL113" s="328"/>
    </row>
    <row r="114" spans="1:38" ht="12">
      <c r="A114" s="538"/>
      <c r="B114" s="538"/>
      <c r="C114" s="538"/>
      <c r="D114" s="538"/>
      <c r="E114" s="538"/>
      <c r="F114" s="538"/>
      <c r="G114" s="538"/>
      <c r="H114" s="538"/>
      <c r="I114" s="538"/>
      <c r="J114" s="538"/>
      <c r="K114" s="538"/>
      <c r="L114" s="538"/>
      <c r="N114" s="328"/>
      <c r="O114" s="328"/>
      <c r="P114" s="764"/>
      <c r="Q114" s="764"/>
      <c r="R114" s="764"/>
      <c r="S114" s="764"/>
      <c r="T114" s="764"/>
      <c r="U114" s="764"/>
      <c r="V114" s="764"/>
      <c r="W114" s="764"/>
      <c r="X114" s="764"/>
      <c r="Y114" s="764"/>
      <c r="Z114" s="764"/>
      <c r="AA114" s="764"/>
      <c r="AB114" s="764"/>
      <c r="AC114" s="764"/>
      <c r="AD114" s="764"/>
      <c r="AE114" s="764"/>
      <c r="AF114" s="764"/>
      <c r="AG114" s="764"/>
      <c r="AH114" s="764"/>
      <c r="AI114" s="328"/>
      <c r="AJ114" s="328"/>
      <c r="AK114" s="328"/>
      <c r="AL114" s="328"/>
    </row>
    <row r="115" spans="1:38" ht="12">
      <c r="A115" s="538"/>
      <c r="B115" s="538"/>
      <c r="C115" s="538"/>
      <c r="D115" s="538"/>
      <c r="E115" s="538"/>
      <c r="F115" s="538"/>
      <c r="G115" s="538"/>
      <c r="H115" s="538"/>
      <c r="I115" s="538"/>
      <c r="J115" s="538"/>
      <c r="K115" s="538"/>
      <c r="L115" s="538"/>
      <c r="N115" s="328"/>
      <c r="O115" s="328"/>
      <c r="P115" s="764"/>
      <c r="Q115" s="764"/>
      <c r="R115" s="764"/>
      <c r="S115" s="764"/>
      <c r="T115" s="764"/>
      <c r="U115" s="764"/>
      <c r="V115" s="764"/>
      <c r="W115" s="764"/>
      <c r="X115" s="764"/>
      <c r="Y115" s="764"/>
      <c r="Z115" s="764"/>
      <c r="AA115" s="764"/>
      <c r="AB115" s="764"/>
      <c r="AC115" s="764"/>
      <c r="AD115" s="764"/>
      <c r="AE115" s="764"/>
      <c r="AF115" s="764"/>
      <c r="AG115" s="764"/>
      <c r="AH115" s="764"/>
      <c r="AI115" s="328"/>
      <c r="AJ115" s="328"/>
      <c r="AK115" s="328"/>
      <c r="AL115" s="328"/>
    </row>
    <row r="116" spans="1:38" ht="12">
      <c r="A116" s="538"/>
      <c r="B116" s="538"/>
      <c r="C116" s="538"/>
      <c r="D116" s="538"/>
      <c r="E116" s="538"/>
      <c r="F116" s="538"/>
      <c r="G116" s="538"/>
      <c r="H116" s="538"/>
      <c r="I116" s="538"/>
      <c r="J116" s="538"/>
      <c r="K116" s="538"/>
      <c r="L116" s="538"/>
      <c r="N116" s="328"/>
      <c r="O116" s="328"/>
      <c r="P116" s="764"/>
      <c r="Q116" s="764"/>
      <c r="R116" s="764"/>
      <c r="S116" s="764"/>
      <c r="T116" s="764"/>
      <c r="U116" s="764"/>
      <c r="V116" s="764"/>
      <c r="W116" s="764"/>
      <c r="X116" s="764"/>
      <c r="Y116" s="764"/>
      <c r="Z116" s="764"/>
      <c r="AA116" s="764"/>
      <c r="AB116" s="764"/>
      <c r="AC116" s="764"/>
      <c r="AD116" s="764"/>
      <c r="AE116" s="764"/>
      <c r="AF116" s="764"/>
      <c r="AG116" s="764"/>
      <c r="AH116" s="764"/>
      <c r="AI116" s="328"/>
      <c r="AJ116" s="328"/>
      <c r="AK116" s="328"/>
      <c r="AL116" s="328"/>
    </row>
    <row r="117" spans="1:38" ht="12">
      <c r="A117" s="538"/>
      <c r="B117" s="538"/>
      <c r="C117" s="538"/>
      <c r="D117" s="538"/>
      <c r="E117" s="538"/>
      <c r="F117" s="538"/>
      <c r="G117" s="538"/>
      <c r="H117" s="538"/>
      <c r="I117" s="538"/>
      <c r="J117" s="538"/>
      <c r="K117" s="538"/>
      <c r="L117" s="538"/>
      <c r="N117" s="328"/>
      <c r="O117" s="328"/>
      <c r="P117" s="764"/>
      <c r="Q117" s="764"/>
      <c r="R117" s="764"/>
      <c r="S117" s="764"/>
      <c r="T117" s="764"/>
      <c r="U117" s="764"/>
      <c r="V117" s="764"/>
      <c r="W117" s="764"/>
      <c r="X117" s="764"/>
      <c r="Y117" s="764"/>
      <c r="Z117" s="764"/>
      <c r="AA117" s="764"/>
      <c r="AB117" s="764"/>
      <c r="AC117" s="764"/>
      <c r="AD117" s="764"/>
      <c r="AE117" s="764"/>
      <c r="AF117" s="764"/>
      <c r="AG117" s="764"/>
      <c r="AH117" s="764"/>
      <c r="AI117" s="328"/>
      <c r="AJ117" s="328"/>
      <c r="AK117" s="328"/>
      <c r="AL117" s="328"/>
    </row>
    <row r="118" spans="1:38" ht="12">
      <c r="A118" s="538"/>
      <c r="B118" s="538"/>
      <c r="C118" s="538"/>
      <c r="D118" s="538"/>
      <c r="E118" s="538"/>
      <c r="F118" s="538"/>
      <c r="G118" s="538"/>
      <c r="H118" s="538"/>
      <c r="I118" s="538"/>
      <c r="J118" s="538"/>
      <c r="K118" s="538"/>
      <c r="L118" s="538"/>
      <c r="N118" s="328"/>
      <c r="O118" s="328"/>
      <c r="P118" s="764"/>
      <c r="Q118" s="764"/>
      <c r="R118" s="764"/>
      <c r="S118" s="764"/>
      <c r="T118" s="764"/>
      <c r="U118" s="764"/>
      <c r="V118" s="764"/>
      <c r="W118" s="764"/>
      <c r="X118" s="764"/>
      <c r="Y118" s="764"/>
      <c r="Z118" s="764"/>
      <c r="AA118" s="764"/>
      <c r="AB118" s="764"/>
      <c r="AC118" s="764"/>
      <c r="AD118" s="764"/>
      <c r="AE118" s="764"/>
      <c r="AF118" s="764"/>
      <c r="AG118" s="764"/>
      <c r="AH118" s="764"/>
      <c r="AI118" s="328"/>
      <c r="AJ118" s="328"/>
      <c r="AK118" s="328"/>
      <c r="AL118" s="328"/>
    </row>
    <row r="119" spans="1:12" ht="12">
      <c r="A119" s="538"/>
      <c r="B119" s="538"/>
      <c r="C119" s="538"/>
      <c r="D119" s="538"/>
      <c r="E119" s="538"/>
      <c r="F119" s="538"/>
      <c r="G119" s="538"/>
      <c r="H119" s="538"/>
      <c r="I119" s="538"/>
      <c r="J119" s="538"/>
      <c r="K119" s="538"/>
      <c r="L119" s="538"/>
    </row>
    <row r="120" spans="1:12" ht="12">
      <c r="A120" s="538"/>
      <c r="B120" s="538"/>
      <c r="C120" s="538"/>
      <c r="D120" s="538"/>
      <c r="E120" s="538"/>
      <c r="F120" s="538"/>
      <c r="G120" s="538"/>
      <c r="H120" s="538"/>
      <c r="I120" s="538"/>
      <c r="J120" s="538"/>
      <c r="K120" s="538"/>
      <c r="L120" s="538"/>
    </row>
    <row r="121" spans="1:12" ht="12">
      <c r="A121" s="538"/>
      <c r="B121" s="538"/>
      <c r="C121" s="538"/>
      <c r="D121" s="538"/>
      <c r="E121" s="538"/>
      <c r="F121" s="538"/>
      <c r="G121" s="538"/>
      <c r="H121" s="538"/>
      <c r="I121" s="538"/>
      <c r="J121" s="538"/>
      <c r="K121" s="538"/>
      <c r="L121" s="538"/>
    </row>
    <row r="122" spans="1:12" ht="12">
      <c r="A122" s="538"/>
      <c r="B122" s="538"/>
      <c r="C122" s="538"/>
      <c r="D122" s="538"/>
      <c r="E122" s="538"/>
      <c r="F122" s="538"/>
      <c r="G122" s="538"/>
      <c r="H122" s="538"/>
      <c r="I122" s="538"/>
      <c r="J122" s="538"/>
      <c r="K122" s="538"/>
      <c r="L122" s="538"/>
    </row>
    <row r="123" spans="1:12" ht="12">
      <c r="A123" s="538"/>
      <c r="B123" s="538"/>
      <c r="C123" s="538"/>
      <c r="D123" s="538"/>
      <c r="E123" s="538"/>
      <c r="F123" s="538"/>
      <c r="G123" s="538"/>
      <c r="H123" s="538"/>
      <c r="I123" s="538"/>
      <c r="J123" s="538"/>
      <c r="K123" s="538"/>
      <c r="L123" s="538"/>
    </row>
    <row r="124" spans="1:12" ht="12">
      <c r="A124" s="538"/>
      <c r="B124" s="538"/>
      <c r="C124" s="538"/>
      <c r="D124" s="538"/>
      <c r="E124" s="538"/>
      <c r="F124" s="538"/>
      <c r="G124" s="538"/>
      <c r="H124" s="538"/>
      <c r="I124" s="538"/>
      <c r="J124" s="538"/>
      <c r="K124" s="538"/>
      <c r="L124" s="538"/>
    </row>
    <row r="125" spans="1:12" ht="12">
      <c r="A125" s="538"/>
      <c r="B125" s="538"/>
      <c r="C125" s="538"/>
      <c r="D125" s="538"/>
      <c r="E125" s="538"/>
      <c r="F125" s="538"/>
      <c r="G125" s="538"/>
      <c r="H125" s="538"/>
      <c r="I125" s="538"/>
      <c r="J125" s="538"/>
      <c r="K125" s="538"/>
      <c r="L125" s="538"/>
    </row>
    <row r="126" spans="1:12" ht="12">
      <c r="A126" s="538"/>
      <c r="B126" s="538"/>
      <c r="C126" s="538"/>
      <c r="D126" s="538"/>
      <c r="E126" s="538"/>
      <c r="F126" s="538"/>
      <c r="G126" s="538"/>
      <c r="H126" s="538"/>
      <c r="I126" s="538"/>
      <c r="J126" s="538"/>
      <c r="K126" s="538"/>
      <c r="L126" s="538"/>
    </row>
    <row r="127" spans="1:12" ht="12">
      <c r="A127" s="538"/>
      <c r="B127" s="538"/>
      <c r="C127" s="538"/>
      <c r="D127" s="538"/>
      <c r="E127" s="538"/>
      <c r="F127" s="538"/>
      <c r="G127" s="538"/>
      <c r="H127" s="538"/>
      <c r="I127" s="538"/>
      <c r="J127" s="538"/>
      <c r="K127" s="538"/>
      <c r="L127" s="538"/>
    </row>
    <row r="128" spans="1:12" ht="12">
      <c r="A128" s="538"/>
      <c r="B128" s="538"/>
      <c r="C128" s="538"/>
      <c r="D128" s="538"/>
      <c r="E128" s="538"/>
      <c r="F128" s="538"/>
      <c r="G128" s="538"/>
      <c r="H128" s="538"/>
      <c r="I128" s="538"/>
      <c r="J128" s="538"/>
      <c r="K128" s="538"/>
      <c r="L128" s="538"/>
    </row>
    <row r="129" spans="1:12" ht="12">
      <c r="A129" s="538"/>
      <c r="B129" s="538"/>
      <c r="C129" s="538"/>
      <c r="D129" s="538"/>
      <c r="E129" s="538"/>
      <c r="F129" s="538"/>
      <c r="G129" s="538"/>
      <c r="H129" s="538"/>
      <c r="I129" s="538"/>
      <c r="J129" s="538"/>
      <c r="K129" s="538"/>
      <c r="L129" s="538"/>
    </row>
  </sheetData>
  <sheetProtection/>
  <mergeCells count="3">
    <mergeCell ref="A3:A4"/>
    <mergeCell ref="B3:B4"/>
    <mergeCell ref="A62:B63"/>
  </mergeCells>
  <printOptions horizontalCentered="1"/>
  <pageMargins left="0.15748031496062992" right="0.15748031496062992" top="0.3937007874015748" bottom="0.2755905511811024" header="0.15748031496062992" footer="0.1968503937007874"/>
  <pageSetup blackAndWhite="1" firstPageNumber="72" useFirstPageNumber="1" horizontalDpi="300" verticalDpi="300" orientation="portrait" pageOrder="overThenDown" paperSize="9" scale="88" r:id="rId1"/>
  <headerFooter alignWithMargins="0">
    <oddFooter>&amp;C&amp;A</oddFooter>
  </headerFooter>
  <colBreaks count="1" manualBreakCount="1">
    <brk id="12" max="68" man="1"/>
  </colBreaks>
</worksheet>
</file>

<file path=xl/worksheets/sheet23.xml><?xml version="1.0" encoding="utf-8"?>
<worksheet xmlns="http://schemas.openxmlformats.org/spreadsheetml/2006/main" xmlns:r="http://schemas.openxmlformats.org/officeDocument/2006/relationships">
  <sheetPr>
    <tabColor theme="0"/>
  </sheetPr>
  <dimension ref="A1:AF59"/>
  <sheetViews>
    <sheetView view="pageBreakPreview" zoomScaleSheetLayoutView="100" zoomScalePageLayoutView="0" workbookViewId="0" topLeftCell="A1">
      <selection activeCell="A1" sqref="A1"/>
    </sheetView>
  </sheetViews>
  <sheetFormatPr defaultColWidth="9.00390625" defaultRowHeight="15.75" customHeight="1"/>
  <cols>
    <col min="1" max="1" width="7.625" style="1006" customWidth="1"/>
    <col min="2" max="2" width="16.00390625" style="1006" customWidth="1"/>
    <col min="3" max="3" width="19.375" style="1006" customWidth="1"/>
    <col min="4" max="4" width="12.875" style="1006" customWidth="1"/>
    <col min="5" max="8" width="6.75390625" style="1006" customWidth="1"/>
    <col min="9" max="9" width="25.00390625" style="1327" customWidth="1"/>
    <col min="10" max="14" width="7.75390625" style="1006" customWidth="1"/>
    <col min="15" max="28" width="6.75390625" style="1006" customWidth="1"/>
    <col min="29" max="31" width="8.75390625" style="1006" customWidth="1"/>
    <col min="32" max="32" width="10.75390625" style="1006" customWidth="1"/>
    <col min="33" max="16384" width="9.125" style="1006" customWidth="1"/>
  </cols>
  <sheetData>
    <row r="1" spans="1:32" ht="21" customHeight="1" thickBot="1">
      <c r="A1" s="1002"/>
      <c r="B1" s="1003" t="s">
        <v>842</v>
      </c>
      <c r="C1" s="1002"/>
      <c r="D1" s="1002"/>
      <c r="E1" s="1004"/>
      <c r="F1" s="1004"/>
      <c r="G1" s="1004"/>
      <c r="H1" s="1004"/>
      <c r="I1" s="1005"/>
      <c r="J1" s="1002"/>
      <c r="K1" s="1002"/>
      <c r="L1" s="1002"/>
      <c r="M1" s="1002"/>
      <c r="N1" s="1002"/>
      <c r="O1" s="1002"/>
      <c r="P1" s="1002"/>
      <c r="Q1" s="1002"/>
      <c r="R1" s="1002"/>
      <c r="S1" s="1002"/>
      <c r="T1" s="1002"/>
      <c r="U1" s="1002"/>
      <c r="V1" s="1002"/>
      <c r="W1" s="1002"/>
      <c r="X1" s="1002"/>
      <c r="Y1" s="1002"/>
      <c r="Z1" s="1002"/>
      <c r="AA1" s="1002"/>
      <c r="AB1" s="1002"/>
      <c r="AC1" s="1002"/>
      <c r="AD1" s="1002"/>
      <c r="AE1" s="1002"/>
      <c r="AF1" s="1002"/>
    </row>
    <row r="2" spans="1:32" s="1010" customFormat="1" ht="17.25" customHeight="1" thickBot="1">
      <c r="A2" s="1995" t="s">
        <v>843</v>
      </c>
      <c r="B2" s="1007" t="s">
        <v>844</v>
      </c>
      <c r="C2" s="1998" t="s">
        <v>845</v>
      </c>
      <c r="D2" s="2001" t="s">
        <v>846</v>
      </c>
      <c r="E2" s="2001" t="s">
        <v>847</v>
      </c>
      <c r="F2" s="2004"/>
      <c r="G2" s="2004"/>
      <c r="H2" s="2005"/>
      <c r="I2" s="2008" t="s">
        <v>848</v>
      </c>
      <c r="J2" s="2011" t="s">
        <v>849</v>
      </c>
      <c r="K2" s="2012"/>
      <c r="L2" s="2012"/>
      <c r="M2" s="2012"/>
      <c r="N2" s="2012"/>
      <c r="O2" s="2015" t="s">
        <v>850</v>
      </c>
      <c r="P2" s="2016"/>
      <c r="Q2" s="2016"/>
      <c r="R2" s="2016"/>
      <c r="S2" s="2016"/>
      <c r="T2" s="2016"/>
      <c r="U2" s="2016"/>
      <c r="V2" s="2016"/>
      <c r="W2" s="2016"/>
      <c r="X2" s="2016"/>
      <c r="Y2" s="2016"/>
      <c r="Z2" s="2016"/>
      <c r="AA2" s="2016"/>
      <c r="AB2" s="2016"/>
      <c r="AC2" s="2016"/>
      <c r="AD2" s="2016"/>
      <c r="AE2" s="2017"/>
      <c r="AF2" s="1009" t="s">
        <v>851</v>
      </c>
    </row>
    <row r="3" spans="1:32" s="1010" customFormat="1" ht="15.75" customHeight="1" thickBot="1">
      <c r="A3" s="1996"/>
      <c r="B3" s="1011"/>
      <c r="C3" s="1999"/>
      <c r="D3" s="2002"/>
      <c r="E3" s="2003"/>
      <c r="F3" s="2006"/>
      <c r="G3" s="2006"/>
      <c r="H3" s="2007"/>
      <c r="I3" s="2009"/>
      <c r="J3" s="2013"/>
      <c r="K3" s="2014"/>
      <c r="L3" s="2014"/>
      <c r="M3" s="2014"/>
      <c r="N3" s="2014"/>
      <c r="O3" s="2015" t="s">
        <v>852</v>
      </c>
      <c r="P3" s="2018"/>
      <c r="Q3" s="2019" t="s">
        <v>853</v>
      </c>
      <c r="R3" s="2018"/>
      <c r="S3" s="2019" t="s">
        <v>854</v>
      </c>
      <c r="T3" s="2018"/>
      <c r="U3" s="2019" t="s">
        <v>855</v>
      </c>
      <c r="V3" s="2018"/>
      <c r="W3" s="2019" t="s">
        <v>856</v>
      </c>
      <c r="X3" s="2018"/>
      <c r="Y3" s="2019" t="s">
        <v>857</v>
      </c>
      <c r="Z3" s="2018"/>
      <c r="AA3" s="2019" t="s">
        <v>858</v>
      </c>
      <c r="AB3" s="2016"/>
      <c r="AC3" s="2020" t="s">
        <v>859</v>
      </c>
      <c r="AD3" s="2021"/>
      <c r="AE3" s="2022"/>
      <c r="AF3" s="1013"/>
    </row>
    <row r="4" spans="1:32" s="1010" customFormat="1" ht="15.75" customHeight="1" thickBot="1">
      <c r="A4" s="1997"/>
      <c r="B4" s="1014" t="s">
        <v>860</v>
      </c>
      <c r="C4" s="2000"/>
      <c r="D4" s="2003"/>
      <c r="E4" s="1015" t="s">
        <v>861</v>
      </c>
      <c r="F4" s="1016" t="s">
        <v>862</v>
      </c>
      <c r="G4" s="1016" t="s">
        <v>863</v>
      </c>
      <c r="H4" s="1017" t="s">
        <v>864</v>
      </c>
      <c r="I4" s="2010"/>
      <c r="J4" s="1018" t="s">
        <v>865</v>
      </c>
      <c r="K4" s="1019" t="s">
        <v>866</v>
      </c>
      <c r="L4" s="1019" t="s">
        <v>867</v>
      </c>
      <c r="M4" s="1019" t="s">
        <v>868</v>
      </c>
      <c r="N4" s="1020" t="s">
        <v>869</v>
      </c>
      <c r="O4" s="1021" t="s">
        <v>870</v>
      </c>
      <c r="P4" s="1022" t="s">
        <v>871</v>
      </c>
      <c r="Q4" s="1023" t="s">
        <v>870</v>
      </c>
      <c r="R4" s="1022" t="s">
        <v>871</v>
      </c>
      <c r="S4" s="1023" t="s">
        <v>870</v>
      </c>
      <c r="T4" s="1022" t="s">
        <v>871</v>
      </c>
      <c r="U4" s="1023" t="s">
        <v>870</v>
      </c>
      <c r="V4" s="1022" t="s">
        <v>871</v>
      </c>
      <c r="W4" s="1023" t="s">
        <v>870</v>
      </c>
      <c r="X4" s="1022" t="s">
        <v>871</v>
      </c>
      <c r="Y4" s="1023" t="s">
        <v>870</v>
      </c>
      <c r="Z4" s="1022" t="s">
        <v>871</v>
      </c>
      <c r="AA4" s="1023" t="s">
        <v>870</v>
      </c>
      <c r="AB4" s="1022" t="s">
        <v>871</v>
      </c>
      <c r="AC4" s="1021" t="s">
        <v>870</v>
      </c>
      <c r="AD4" s="1022" t="s">
        <v>871</v>
      </c>
      <c r="AE4" s="1024" t="s">
        <v>872</v>
      </c>
      <c r="AF4" s="1025" t="s">
        <v>873</v>
      </c>
    </row>
    <row r="5" spans="1:32" s="1010" customFormat="1" ht="6.75" customHeight="1">
      <c r="A5" s="1026"/>
      <c r="B5" s="1027"/>
      <c r="C5" s="1027"/>
      <c r="D5" s="1012"/>
      <c r="E5" s="1028"/>
      <c r="F5" s="1007"/>
      <c r="G5" s="1007"/>
      <c r="H5" s="1008"/>
      <c r="I5" s="1029"/>
      <c r="J5" s="1030"/>
      <c r="K5" s="1031"/>
      <c r="L5" s="1031"/>
      <c r="M5" s="1031"/>
      <c r="N5" s="1032"/>
      <c r="O5" s="1033"/>
      <c r="P5" s="1034"/>
      <c r="Q5" s="1035"/>
      <c r="R5" s="1034"/>
      <c r="S5" s="1035"/>
      <c r="T5" s="1034"/>
      <c r="U5" s="1035"/>
      <c r="V5" s="1034"/>
      <c r="W5" s="1035"/>
      <c r="X5" s="1034"/>
      <c r="Y5" s="1035"/>
      <c r="Z5" s="1034"/>
      <c r="AA5" s="1035"/>
      <c r="AB5" s="1034"/>
      <c r="AC5" s="1033"/>
      <c r="AD5" s="1034"/>
      <c r="AE5" s="1036"/>
      <c r="AF5" s="1013"/>
    </row>
    <row r="6" spans="1:32" s="1010" customFormat="1" ht="18" customHeight="1">
      <c r="A6" s="1037"/>
      <c r="B6" s="1038" t="s">
        <v>874</v>
      </c>
      <c r="C6" s="1039"/>
      <c r="D6" s="1040"/>
      <c r="E6" s="1041">
        <v>9</v>
      </c>
      <c r="F6" s="1042">
        <v>25</v>
      </c>
      <c r="G6" s="1042">
        <v>4</v>
      </c>
      <c r="H6" s="1043">
        <v>0</v>
      </c>
      <c r="I6" s="1044"/>
      <c r="J6" s="1045">
        <v>65</v>
      </c>
      <c r="K6" s="1046">
        <v>0</v>
      </c>
      <c r="L6" s="1046">
        <v>0</v>
      </c>
      <c r="M6" s="1046">
        <v>0</v>
      </c>
      <c r="N6" s="1047">
        <v>65</v>
      </c>
      <c r="O6" s="1048">
        <v>40</v>
      </c>
      <c r="P6" s="1049">
        <v>10</v>
      </c>
      <c r="Q6" s="1050">
        <v>7</v>
      </c>
      <c r="R6" s="1049">
        <v>2</v>
      </c>
      <c r="S6" s="1050">
        <v>2</v>
      </c>
      <c r="T6" s="1049">
        <v>0</v>
      </c>
      <c r="U6" s="1050">
        <v>64</v>
      </c>
      <c r="V6" s="1049">
        <v>7</v>
      </c>
      <c r="W6" s="1050">
        <v>87</v>
      </c>
      <c r="X6" s="1049">
        <v>17</v>
      </c>
      <c r="Y6" s="1050">
        <v>60</v>
      </c>
      <c r="Z6" s="1049">
        <v>10</v>
      </c>
      <c r="AA6" s="1050">
        <v>24</v>
      </c>
      <c r="AB6" s="1049">
        <v>1</v>
      </c>
      <c r="AC6" s="1048">
        <v>284</v>
      </c>
      <c r="AD6" s="1049">
        <v>47</v>
      </c>
      <c r="AE6" s="1051">
        <v>331</v>
      </c>
      <c r="AF6" s="1052">
        <v>23</v>
      </c>
    </row>
    <row r="7" spans="1:32" s="1010" customFormat="1" ht="18" customHeight="1">
      <c r="A7" s="1037"/>
      <c r="B7" s="1038" t="s">
        <v>875</v>
      </c>
      <c r="C7" s="1039"/>
      <c r="D7" s="1040"/>
      <c r="E7" s="1041">
        <v>8</v>
      </c>
      <c r="F7" s="1042">
        <v>25</v>
      </c>
      <c r="G7" s="1042">
        <v>4</v>
      </c>
      <c r="H7" s="1043">
        <v>0</v>
      </c>
      <c r="I7" s="1044"/>
      <c r="J7" s="1045">
        <v>65</v>
      </c>
      <c r="K7" s="1046">
        <v>0</v>
      </c>
      <c r="L7" s="1046">
        <v>0</v>
      </c>
      <c r="M7" s="1046">
        <v>0</v>
      </c>
      <c r="N7" s="1047">
        <v>65</v>
      </c>
      <c r="O7" s="1048">
        <v>38</v>
      </c>
      <c r="P7" s="1049">
        <v>11</v>
      </c>
      <c r="Q7" s="1050">
        <v>7</v>
      </c>
      <c r="R7" s="1049">
        <v>1</v>
      </c>
      <c r="S7" s="1050">
        <v>2</v>
      </c>
      <c r="T7" s="1049">
        <v>0</v>
      </c>
      <c r="U7" s="1050">
        <v>72</v>
      </c>
      <c r="V7" s="1049">
        <v>6</v>
      </c>
      <c r="W7" s="1050">
        <v>58</v>
      </c>
      <c r="X7" s="1049">
        <v>6</v>
      </c>
      <c r="Y7" s="1050">
        <v>66</v>
      </c>
      <c r="Z7" s="1049">
        <v>11</v>
      </c>
      <c r="AA7" s="1050">
        <v>18</v>
      </c>
      <c r="AB7" s="1049">
        <v>1</v>
      </c>
      <c r="AC7" s="1048">
        <v>261</v>
      </c>
      <c r="AD7" s="1049">
        <v>36</v>
      </c>
      <c r="AE7" s="1051">
        <v>297</v>
      </c>
      <c r="AF7" s="1052">
        <v>24</v>
      </c>
    </row>
    <row r="8" spans="1:32" s="1010" customFormat="1" ht="18" customHeight="1">
      <c r="A8" s="1037"/>
      <c r="B8" s="1038" t="s">
        <v>876</v>
      </c>
      <c r="C8" s="1039"/>
      <c r="D8" s="1040"/>
      <c r="E8" s="1040">
        <v>7</v>
      </c>
      <c r="F8" s="1039">
        <v>24</v>
      </c>
      <c r="G8" s="1042">
        <v>4</v>
      </c>
      <c r="H8" s="1053">
        <v>0</v>
      </c>
      <c r="I8" s="1044"/>
      <c r="J8" s="1045">
        <v>65</v>
      </c>
      <c r="K8" s="1046">
        <v>0</v>
      </c>
      <c r="L8" s="1046">
        <v>0</v>
      </c>
      <c r="M8" s="1046">
        <v>0</v>
      </c>
      <c r="N8" s="1047">
        <v>65</v>
      </c>
      <c r="O8" s="1048">
        <v>46</v>
      </c>
      <c r="P8" s="1049">
        <v>8</v>
      </c>
      <c r="Q8" s="1050">
        <v>8</v>
      </c>
      <c r="R8" s="1049">
        <v>1</v>
      </c>
      <c r="S8" s="1050">
        <v>1</v>
      </c>
      <c r="T8" s="1049">
        <v>0</v>
      </c>
      <c r="U8" s="1050">
        <v>63</v>
      </c>
      <c r="V8" s="1049">
        <v>5</v>
      </c>
      <c r="W8" s="1050">
        <v>68</v>
      </c>
      <c r="X8" s="1049">
        <v>9</v>
      </c>
      <c r="Y8" s="1050">
        <v>67</v>
      </c>
      <c r="Z8" s="1049">
        <v>12</v>
      </c>
      <c r="AA8" s="1050">
        <v>14</v>
      </c>
      <c r="AB8" s="1049">
        <v>0</v>
      </c>
      <c r="AC8" s="1048">
        <v>267</v>
      </c>
      <c r="AD8" s="1049">
        <v>35</v>
      </c>
      <c r="AE8" s="1051">
        <v>302</v>
      </c>
      <c r="AF8" s="1052">
        <v>25</v>
      </c>
    </row>
    <row r="9" spans="1:32" s="1054" customFormat="1" ht="18" customHeight="1">
      <c r="A9" s="1037"/>
      <c r="B9" s="1038" t="s">
        <v>877</v>
      </c>
      <c r="C9" s="1039"/>
      <c r="D9" s="1040"/>
      <c r="E9" s="1040">
        <v>7</v>
      </c>
      <c r="F9" s="1039">
        <v>24</v>
      </c>
      <c r="G9" s="1042">
        <v>4</v>
      </c>
      <c r="H9" s="1053">
        <v>0</v>
      </c>
      <c r="I9" s="1044"/>
      <c r="J9" s="1045">
        <v>65</v>
      </c>
      <c r="K9" s="1046">
        <v>0</v>
      </c>
      <c r="L9" s="1046">
        <v>0</v>
      </c>
      <c r="M9" s="1046">
        <v>0</v>
      </c>
      <c r="N9" s="1047">
        <v>65</v>
      </c>
      <c r="O9" s="1048">
        <v>50</v>
      </c>
      <c r="P9" s="1049">
        <v>7</v>
      </c>
      <c r="Q9" s="1050">
        <v>9</v>
      </c>
      <c r="R9" s="1049">
        <v>1</v>
      </c>
      <c r="S9" s="1050">
        <v>1</v>
      </c>
      <c r="T9" s="1049">
        <v>0</v>
      </c>
      <c r="U9" s="1050">
        <v>61</v>
      </c>
      <c r="V9" s="1049">
        <v>5</v>
      </c>
      <c r="W9" s="1050">
        <v>71</v>
      </c>
      <c r="X9" s="1049">
        <v>10</v>
      </c>
      <c r="Y9" s="1050">
        <v>69</v>
      </c>
      <c r="Z9" s="1049">
        <v>17</v>
      </c>
      <c r="AA9" s="1050">
        <v>13</v>
      </c>
      <c r="AB9" s="1049">
        <v>0</v>
      </c>
      <c r="AC9" s="1048">
        <v>274</v>
      </c>
      <c r="AD9" s="1049">
        <v>40</v>
      </c>
      <c r="AE9" s="1051">
        <v>314</v>
      </c>
      <c r="AF9" s="1052">
        <v>26</v>
      </c>
    </row>
    <row r="10" spans="1:32" s="1054" customFormat="1" ht="18" customHeight="1">
      <c r="A10" s="1037"/>
      <c r="B10" s="1038" t="s">
        <v>878</v>
      </c>
      <c r="C10" s="1039"/>
      <c r="D10" s="1040"/>
      <c r="E10" s="1040">
        <f>SUM(E12:E56)-E17-E22-E26-E29-E31-E35-E41-E47-E50-E55</f>
        <v>8</v>
      </c>
      <c r="F10" s="1042">
        <f>SUM(F12:F56)-F17-F22-F26-F29-F31-F35-F41-F47-F50-F55</f>
        <v>23</v>
      </c>
      <c r="G10" s="1042">
        <f>SUM(G12:G56)-G17-G22-G26-G29-G31-G35-G41-G47-G50-G55</f>
        <v>4</v>
      </c>
      <c r="H10" s="1053">
        <f>SUM(H12:H56)-H17-H22-H26-H29-H31-H35-H41-H47-H50-H55</f>
        <v>0</v>
      </c>
      <c r="I10" s="1044"/>
      <c r="J10" s="1045">
        <f aca="true" t="shared" si="0" ref="J10:AE10">SUM(J12:J56)-J17-J22-J26-J29-J31-J35-J41-J47-J50-J55</f>
        <v>65</v>
      </c>
      <c r="K10" s="1046">
        <f t="shared" si="0"/>
        <v>0</v>
      </c>
      <c r="L10" s="1046">
        <f t="shared" si="0"/>
        <v>0</v>
      </c>
      <c r="M10" s="1046">
        <f t="shared" si="0"/>
        <v>0</v>
      </c>
      <c r="N10" s="1047">
        <f t="shared" si="0"/>
        <v>65</v>
      </c>
      <c r="O10" s="1048">
        <f t="shared" si="0"/>
        <v>50</v>
      </c>
      <c r="P10" s="1049">
        <f t="shared" si="0"/>
        <v>7</v>
      </c>
      <c r="Q10" s="1050">
        <f t="shared" si="0"/>
        <v>9</v>
      </c>
      <c r="R10" s="1049">
        <f t="shared" si="0"/>
        <v>1</v>
      </c>
      <c r="S10" s="1050">
        <f t="shared" si="0"/>
        <v>1</v>
      </c>
      <c r="T10" s="1049">
        <f t="shared" si="0"/>
        <v>0</v>
      </c>
      <c r="U10" s="1050">
        <f t="shared" si="0"/>
        <v>58</v>
      </c>
      <c r="V10" s="1049">
        <f t="shared" si="0"/>
        <v>9</v>
      </c>
      <c r="W10" s="1050">
        <f t="shared" si="0"/>
        <v>69</v>
      </c>
      <c r="X10" s="1049">
        <f t="shared" si="0"/>
        <v>12</v>
      </c>
      <c r="Y10" s="1050">
        <f t="shared" si="0"/>
        <v>64</v>
      </c>
      <c r="Z10" s="1049">
        <f t="shared" si="0"/>
        <v>11</v>
      </c>
      <c r="AA10" s="1050">
        <f t="shared" si="0"/>
        <v>10</v>
      </c>
      <c r="AB10" s="1049">
        <f t="shared" si="0"/>
        <v>0</v>
      </c>
      <c r="AC10" s="1048">
        <f t="shared" si="0"/>
        <v>261</v>
      </c>
      <c r="AD10" s="1049">
        <f t="shared" si="0"/>
        <v>40</v>
      </c>
      <c r="AE10" s="1051">
        <f t="shared" si="0"/>
        <v>301</v>
      </c>
      <c r="AF10" s="1052">
        <v>27</v>
      </c>
    </row>
    <row r="11" spans="1:32" s="1010" customFormat="1" ht="6.75" customHeight="1" thickBot="1">
      <c r="A11" s="1055"/>
      <c r="B11" s="1056"/>
      <c r="C11" s="1057"/>
      <c r="D11" s="1058"/>
      <c r="E11" s="1059"/>
      <c r="F11" s="1060"/>
      <c r="G11" s="1060"/>
      <c r="H11" s="1057"/>
      <c r="I11" s="1061"/>
      <c r="J11" s="1062"/>
      <c r="K11" s="1063"/>
      <c r="L11" s="1063"/>
      <c r="M11" s="1063"/>
      <c r="N11" s="1064"/>
      <c r="O11" s="1065"/>
      <c r="P11" s="1066"/>
      <c r="Q11" s="1067"/>
      <c r="R11" s="1066"/>
      <c r="S11" s="1067"/>
      <c r="T11" s="1066"/>
      <c r="U11" s="1067"/>
      <c r="V11" s="1066"/>
      <c r="W11" s="1067"/>
      <c r="X11" s="1066"/>
      <c r="Y11" s="1067"/>
      <c r="Z11" s="1066"/>
      <c r="AA11" s="1067"/>
      <c r="AB11" s="1068"/>
      <c r="AC11" s="1065"/>
      <c r="AD11" s="1066"/>
      <c r="AE11" s="1069"/>
      <c r="AF11" s="1070"/>
    </row>
    <row r="12" spans="1:32" s="1010" customFormat="1" ht="18" customHeight="1">
      <c r="A12" s="1071">
        <v>2</v>
      </c>
      <c r="B12" s="1072" t="s">
        <v>879</v>
      </c>
      <c r="C12" s="1073" t="s">
        <v>880</v>
      </c>
      <c r="D12" s="1074" t="s">
        <v>881</v>
      </c>
      <c r="E12" s="1075"/>
      <c r="F12" s="1076">
        <v>1</v>
      </c>
      <c r="G12" s="1077"/>
      <c r="H12" s="1078"/>
      <c r="I12" s="1079" t="s">
        <v>882</v>
      </c>
      <c r="J12" s="1080">
        <v>0</v>
      </c>
      <c r="K12" s="1081">
        <v>0</v>
      </c>
      <c r="L12" s="1081">
        <v>0</v>
      </c>
      <c r="M12" s="1081">
        <v>0</v>
      </c>
      <c r="N12" s="1082">
        <v>0</v>
      </c>
      <c r="O12" s="1083">
        <v>2</v>
      </c>
      <c r="P12" s="1084"/>
      <c r="Q12" s="1085"/>
      <c r="R12" s="1084"/>
      <c r="S12" s="1085"/>
      <c r="T12" s="1084"/>
      <c r="U12" s="1085">
        <v>3</v>
      </c>
      <c r="V12" s="1084"/>
      <c r="W12" s="1085">
        <v>2</v>
      </c>
      <c r="X12" s="1084"/>
      <c r="Y12" s="1085">
        <v>3</v>
      </c>
      <c r="Z12" s="1084"/>
      <c r="AA12" s="1085"/>
      <c r="AB12" s="1084"/>
      <c r="AC12" s="1086">
        <v>10</v>
      </c>
      <c r="AD12" s="1084">
        <v>0</v>
      </c>
      <c r="AE12" s="1078">
        <f>SUM(AC12,AD12)</f>
        <v>10</v>
      </c>
      <c r="AF12" s="1087" t="s">
        <v>883</v>
      </c>
    </row>
    <row r="13" spans="1:32" s="1010" customFormat="1" ht="18" customHeight="1">
      <c r="A13" s="2023">
        <v>6</v>
      </c>
      <c r="B13" s="2026" t="s">
        <v>884</v>
      </c>
      <c r="C13" s="1088" t="s">
        <v>885</v>
      </c>
      <c r="D13" s="1089" t="s">
        <v>886</v>
      </c>
      <c r="E13" s="1090">
        <v>1</v>
      </c>
      <c r="F13" s="1091"/>
      <c r="G13" s="1091"/>
      <c r="H13" s="1092"/>
      <c r="I13" s="1093" t="s">
        <v>887</v>
      </c>
      <c r="J13" s="1094">
        <v>0</v>
      </c>
      <c r="K13" s="1091">
        <v>0</v>
      </c>
      <c r="L13" s="1091">
        <v>0</v>
      </c>
      <c r="M13" s="1091">
        <v>0</v>
      </c>
      <c r="N13" s="1095">
        <v>0</v>
      </c>
      <c r="O13" s="1096">
        <v>1</v>
      </c>
      <c r="P13" s="1097">
        <v>1</v>
      </c>
      <c r="Q13" s="1098"/>
      <c r="R13" s="1097"/>
      <c r="S13" s="1098"/>
      <c r="T13" s="1097"/>
      <c r="U13" s="1098"/>
      <c r="V13" s="1097"/>
      <c r="W13" s="1098">
        <v>1</v>
      </c>
      <c r="X13" s="1097"/>
      <c r="Y13" s="1098">
        <v>1</v>
      </c>
      <c r="Z13" s="1097"/>
      <c r="AA13" s="1098"/>
      <c r="AB13" s="1097"/>
      <c r="AC13" s="1099">
        <v>3</v>
      </c>
      <c r="AD13" s="1097">
        <v>1</v>
      </c>
      <c r="AE13" s="1100">
        <f aca="true" t="shared" si="1" ref="AE13:AE56">SUM(AC13,AD13)</f>
        <v>4</v>
      </c>
      <c r="AF13" s="1101" t="s">
        <v>888</v>
      </c>
    </row>
    <row r="14" spans="1:32" s="1010" customFormat="1" ht="18" customHeight="1">
      <c r="A14" s="2024"/>
      <c r="B14" s="2027"/>
      <c r="C14" s="1102" t="s">
        <v>889</v>
      </c>
      <c r="D14" s="1103" t="s">
        <v>890</v>
      </c>
      <c r="E14" s="1104"/>
      <c r="F14" s="1105"/>
      <c r="G14" s="1106">
        <v>1</v>
      </c>
      <c r="H14" s="1107"/>
      <c r="I14" s="1108" t="s">
        <v>891</v>
      </c>
      <c r="J14" s="1109">
        <v>19</v>
      </c>
      <c r="K14" s="1105">
        <v>0</v>
      </c>
      <c r="L14" s="1105">
        <v>0</v>
      </c>
      <c r="M14" s="1105">
        <v>0</v>
      </c>
      <c r="N14" s="1110">
        <v>19</v>
      </c>
      <c r="O14" s="1111">
        <v>3</v>
      </c>
      <c r="P14" s="1112"/>
      <c r="Q14" s="1113"/>
      <c r="R14" s="1112"/>
      <c r="S14" s="1113">
        <v>1</v>
      </c>
      <c r="T14" s="1112"/>
      <c r="U14" s="1113">
        <v>6</v>
      </c>
      <c r="V14" s="1112"/>
      <c r="W14" s="1113">
        <v>16</v>
      </c>
      <c r="X14" s="1112"/>
      <c r="Y14" s="1113">
        <v>6</v>
      </c>
      <c r="Z14" s="1112"/>
      <c r="AA14" s="1113">
        <v>8</v>
      </c>
      <c r="AB14" s="1112"/>
      <c r="AC14" s="1114">
        <v>40</v>
      </c>
      <c r="AD14" s="1112">
        <v>0</v>
      </c>
      <c r="AE14" s="1100">
        <f t="shared" si="1"/>
        <v>40</v>
      </c>
      <c r="AF14" s="1115" t="s">
        <v>892</v>
      </c>
    </row>
    <row r="15" spans="1:32" s="1010" customFormat="1" ht="18" customHeight="1">
      <c r="A15" s="2024"/>
      <c r="B15" s="2027"/>
      <c r="C15" s="1102" t="s">
        <v>893</v>
      </c>
      <c r="D15" s="1103" t="s">
        <v>894</v>
      </c>
      <c r="E15" s="1104"/>
      <c r="F15" s="1106"/>
      <c r="G15" s="1106">
        <v>1</v>
      </c>
      <c r="H15" s="1107"/>
      <c r="I15" s="1116" t="s">
        <v>895</v>
      </c>
      <c r="J15" s="1109">
        <v>19</v>
      </c>
      <c r="K15" s="1105">
        <v>0</v>
      </c>
      <c r="L15" s="1105">
        <v>0</v>
      </c>
      <c r="M15" s="1105">
        <v>0</v>
      </c>
      <c r="N15" s="1110">
        <v>19</v>
      </c>
      <c r="O15" s="1111">
        <v>1</v>
      </c>
      <c r="P15" s="1112"/>
      <c r="Q15" s="1113"/>
      <c r="R15" s="1112"/>
      <c r="S15" s="1113"/>
      <c r="T15" s="1112"/>
      <c r="U15" s="1113">
        <v>1</v>
      </c>
      <c r="V15" s="1112"/>
      <c r="W15" s="1113">
        <v>3</v>
      </c>
      <c r="X15" s="1112">
        <v>1</v>
      </c>
      <c r="Y15" s="1113">
        <v>2</v>
      </c>
      <c r="Z15" s="1112"/>
      <c r="AA15" s="1113"/>
      <c r="AB15" s="1112"/>
      <c r="AC15" s="1114">
        <v>7</v>
      </c>
      <c r="AD15" s="1112">
        <v>1</v>
      </c>
      <c r="AE15" s="1100">
        <f t="shared" si="1"/>
        <v>8</v>
      </c>
      <c r="AF15" s="1115" t="s">
        <v>896</v>
      </c>
    </row>
    <row r="16" spans="1:32" s="1010" customFormat="1" ht="18" customHeight="1">
      <c r="A16" s="2024"/>
      <c r="B16" s="2027"/>
      <c r="C16" s="1102" t="s">
        <v>897</v>
      </c>
      <c r="D16" s="1117" t="s">
        <v>898</v>
      </c>
      <c r="E16" s="1118"/>
      <c r="F16" s="1106">
        <v>1</v>
      </c>
      <c r="G16" s="1119"/>
      <c r="H16" s="1107"/>
      <c r="I16" s="1120" t="s">
        <v>899</v>
      </c>
      <c r="J16" s="1121">
        <v>0</v>
      </c>
      <c r="K16" s="1122">
        <v>0</v>
      </c>
      <c r="L16" s="1122">
        <v>0</v>
      </c>
      <c r="M16" s="1122">
        <v>0</v>
      </c>
      <c r="N16" s="1123">
        <v>0</v>
      </c>
      <c r="O16" s="1124">
        <v>2</v>
      </c>
      <c r="P16" s="1125">
        <v>2</v>
      </c>
      <c r="Q16" s="1126"/>
      <c r="R16" s="1125"/>
      <c r="S16" s="1126"/>
      <c r="T16" s="1125"/>
      <c r="U16" s="1126">
        <v>1</v>
      </c>
      <c r="V16" s="1125">
        <v>1</v>
      </c>
      <c r="W16" s="1126">
        <v>1</v>
      </c>
      <c r="X16" s="1125">
        <v>1</v>
      </c>
      <c r="Y16" s="1126">
        <v>2</v>
      </c>
      <c r="Z16" s="1125">
        <v>2</v>
      </c>
      <c r="AA16" s="1126"/>
      <c r="AB16" s="1125"/>
      <c r="AC16" s="1127">
        <v>6</v>
      </c>
      <c r="AD16" s="1125">
        <v>6</v>
      </c>
      <c r="AE16" s="1100">
        <f t="shared" si="1"/>
        <v>12</v>
      </c>
      <c r="AF16" s="1128" t="s">
        <v>900</v>
      </c>
    </row>
    <row r="17" spans="1:32" s="1010" customFormat="1" ht="18" customHeight="1">
      <c r="A17" s="2025"/>
      <c r="B17" s="2028"/>
      <c r="C17" s="1129" t="s">
        <v>901</v>
      </c>
      <c r="D17" s="1103"/>
      <c r="E17" s="1130">
        <f>SUM(E13:E16)</f>
        <v>1</v>
      </c>
      <c r="F17" s="1131">
        <f>SUM(F13:F16)</f>
        <v>1</v>
      </c>
      <c r="G17" s="1131">
        <f>SUM(G13:G16)</f>
        <v>2</v>
      </c>
      <c r="H17" s="1132">
        <f>SUM(H13:H16)</f>
        <v>0</v>
      </c>
      <c r="I17" s="1133"/>
      <c r="J17" s="1134">
        <f>SUM(J13:J16)</f>
        <v>38</v>
      </c>
      <c r="K17" s="1135">
        <f aca="true" t="shared" si="2" ref="K17:AD17">SUM(K13:K16)</f>
        <v>0</v>
      </c>
      <c r="L17" s="1135">
        <f t="shared" si="2"/>
        <v>0</v>
      </c>
      <c r="M17" s="1135">
        <f t="shared" si="2"/>
        <v>0</v>
      </c>
      <c r="N17" s="1136">
        <f t="shared" si="2"/>
        <v>38</v>
      </c>
      <c r="O17" s="1137">
        <f t="shared" si="2"/>
        <v>7</v>
      </c>
      <c r="P17" s="1138">
        <f t="shared" si="2"/>
        <v>3</v>
      </c>
      <c r="Q17" s="1139">
        <f t="shared" si="2"/>
        <v>0</v>
      </c>
      <c r="R17" s="1138">
        <f t="shared" si="2"/>
        <v>0</v>
      </c>
      <c r="S17" s="1139">
        <f t="shared" si="2"/>
        <v>1</v>
      </c>
      <c r="T17" s="1138">
        <f t="shared" si="2"/>
        <v>0</v>
      </c>
      <c r="U17" s="1139">
        <f t="shared" si="2"/>
        <v>8</v>
      </c>
      <c r="V17" s="1138">
        <f t="shared" si="2"/>
        <v>1</v>
      </c>
      <c r="W17" s="1139">
        <f t="shared" si="2"/>
        <v>21</v>
      </c>
      <c r="X17" s="1138">
        <f t="shared" si="2"/>
        <v>2</v>
      </c>
      <c r="Y17" s="1139">
        <f t="shared" si="2"/>
        <v>11</v>
      </c>
      <c r="Z17" s="1138">
        <f t="shared" si="2"/>
        <v>2</v>
      </c>
      <c r="AA17" s="1139">
        <f t="shared" si="2"/>
        <v>8</v>
      </c>
      <c r="AB17" s="1138">
        <f t="shared" si="2"/>
        <v>0</v>
      </c>
      <c r="AC17" s="1140">
        <f t="shared" si="2"/>
        <v>56</v>
      </c>
      <c r="AD17" s="1138">
        <f t="shared" si="2"/>
        <v>8</v>
      </c>
      <c r="AE17" s="1132">
        <f t="shared" si="1"/>
        <v>64</v>
      </c>
      <c r="AF17" s="1141" t="s">
        <v>902</v>
      </c>
    </row>
    <row r="18" spans="1:32" s="1010" customFormat="1" ht="18" customHeight="1">
      <c r="A18" s="1142" t="s">
        <v>903</v>
      </c>
      <c r="B18" s="1143" t="s">
        <v>904</v>
      </c>
      <c r="C18" s="1144" t="s">
        <v>905</v>
      </c>
      <c r="D18" s="1145" t="s">
        <v>906</v>
      </c>
      <c r="E18" s="1146"/>
      <c r="F18" s="1147">
        <v>1</v>
      </c>
      <c r="G18" s="1148"/>
      <c r="H18" s="1149"/>
      <c r="I18" s="1150" t="s">
        <v>907</v>
      </c>
      <c r="J18" s="1151">
        <v>0</v>
      </c>
      <c r="K18" s="1152">
        <v>0</v>
      </c>
      <c r="L18" s="1152">
        <v>0</v>
      </c>
      <c r="M18" s="1152">
        <v>0</v>
      </c>
      <c r="N18" s="1153">
        <v>0</v>
      </c>
      <c r="O18" s="1154">
        <v>1</v>
      </c>
      <c r="P18" s="1155"/>
      <c r="Q18" s="1156">
        <v>2</v>
      </c>
      <c r="R18" s="1155"/>
      <c r="S18" s="1156"/>
      <c r="T18" s="1155"/>
      <c r="U18" s="1156">
        <v>2</v>
      </c>
      <c r="V18" s="1155"/>
      <c r="W18" s="1156">
        <v>4</v>
      </c>
      <c r="X18" s="1155"/>
      <c r="Y18" s="1156"/>
      <c r="Z18" s="1155"/>
      <c r="AA18" s="1156"/>
      <c r="AB18" s="1155"/>
      <c r="AC18" s="1157">
        <v>9</v>
      </c>
      <c r="AD18" s="1155">
        <v>0</v>
      </c>
      <c r="AE18" s="1149">
        <f t="shared" si="1"/>
        <v>9</v>
      </c>
      <c r="AF18" s="1158" t="s">
        <v>908</v>
      </c>
    </row>
    <row r="19" spans="1:32" s="1010" customFormat="1" ht="18" customHeight="1">
      <c r="A19" s="1142">
        <v>27</v>
      </c>
      <c r="B19" s="1143" t="s">
        <v>909</v>
      </c>
      <c r="C19" s="1159" t="s">
        <v>910</v>
      </c>
      <c r="D19" s="1160" t="s">
        <v>911</v>
      </c>
      <c r="E19" s="1146"/>
      <c r="F19" s="1147">
        <v>1</v>
      </c>
      <c r="G19" s="1148"/>
      <c r="H19" s="1149"/>
      <c r="I19" s="1150" t="s">
        <v>912</v>
      </c>
      <c r="J19" s="1151">
        <v>0</v>
      </c>
      <c r="K19" s="1152">
        <v>0</v>
      </c>
      <c r="L19" s="1152">
        <v>0</v>
      </c>
      <c r="M19" s="1152">
        <v>0</v>
      </c>
      <c r="N19" s="1153">
        <v>0</v>
      </c>
      <c r="O19" s="1154">
        <v>1</v>
      </c>
      <c r="P19" s="1155"/>
      <c r="Q19" s="1156"/>
      <c r="R19" s="1155"/>
      <c r="S19" s="1156"/>
      <c r="T19" s="1155"/>
      <c r="U19" s="1156">
        <v>2</v>
      </c>
      <c r="V19" s="1155"/>
      <c r="W19" s="1156"/>
      <c r="X19" s="1155"/>
      <c r="Y19" s="1156">
        <v>2</v>
      </c>
      <c r="Z19" s="1155"/>
      <c r="AA19" s="1156"/>
      <c r="AB19" s="1155"/>
      <c r="AC19" s="1157">
        <v>5</v>
      </c>
      <c r="AD19" s="1155">
        <v>0</v>
      </c>
      <c r="AE19" s="1161">
        <f t="shared" si="1"/>
        <v>5</v>
      </c>
      <c r="AF19" s="1162" t="s">
        <v>913</v>
      </c>
    </row>
    <row r="20" spans="1:32" s="1054" customFormat="1" ht="18" customHeight="1">
      <c r="A20" s="2029">
        <v>50</v>
      </c>
      <c r="B20" s="2030" t="s">
        <v>914</v>
      </c>
      <c r="C20" s="1163" t="s">
        <v>915</v>
      </c>
      <c r="D20" s="1089" t="s">
        <v>916</v>
      </c>
      <c r="E20" s="1090"/>
      <c r="F20" s="1164">
        <v>1</v>
      </c>
      <c r="G20" s="1165"/>
      <c r="H20" s="1166"/>
      <c r="I20" s="1167" t="s">
        <v>917</v>
      </c>
      <c r="J20" s="1094">
        <v>0</v>
      </c>
      <c r="K20" s="1091">
        <v>0</v>
      </c>
      <c r="L20" s="1091">
        <v>0</v>
      </c>
      <c r="M20" s="1091">
        <v>0</v>
      </c>
      <c r="N20" s="1095">
        <v>0</v>
      </c>
      <c r="O20" s="1096">
        <v>1</v>
      </c>
      <c r="P20" s="1097"/>
      <c r="Q20" s="1098"/>
      <c r="R20" s="1097"/>
      <c r="S20" s="1098"/>
      <c r="T20" s="1097"/>
      <c r="U20" s="1098">
        <v>3</v>
      </c>
      <c r="V20" s="1097"/>
      <c r="W20" s="1098"/>
      <c r="X20" s="1097"/>
      <c r="Y20" s="1098">
        <v>3</v>
      </c>
      <c r="Z20" s="1097"/>
      <c r="AA20" s="1098"/>
      <c r="AB20" s="1097"/>
      <c r="AC20" s="1099">
        <v>7</v>
      </c>
      <c r="AD20" s="1168">
        <v>0</v>
      </c>
      <c r="AE20" s="1166">
        <f t="shared" si="1"/>
        <v>7</v>
      </c>
      <c r="AF20" s="1169" t="s">
        <v>918</v>
      </c>
    </row>
    <row r="21" spans="1:32" s="1054" customFormat="1" ht="18" customHeight="1">
      <c r="A21" s="2024"/>
      <c r="B21" s="2027"/>
      <c r="C21" s="1170" t="s">
        <v>919</v>
      </c>
      <c r="D21" s="1171" t="s">
        <v>920</v>
      </c>
      <c r="E21" s="1104"/>
      <c r="F21" s="1106">
        <v>1</v>
      </c>
      <c r="G21" s="1119"/>
      <c r="H21" s="1107"/>
      <c r="I21" s="1116" t="s">
        <v>921</v>
      </c>
      <c r="J21" s="1172">
        <v>0</v>
      </c>
      <c r="K21" s="1173">
        <v>0</v>
      </c>
      <c r="L21" s="1173">
        <v>0</v>
      </c>
      <c r="M21" s="1173">
        <v>0</v>
      </c>
      <c r="N21" s="1174">
        <v>0</v>
      </c>
      <c r="O21" s="1175">
        <v>1</v>
      </c>
      <c r="P21" s="1176"/>
      <c r="Q21" s="1177"/>
      <c r="R21" s="1176"/>
      <c r="S21" s="1177"/>
      <c r="T21" s="1176"/>
      <c r="U21" s="1177">
        <v>3</v>
      </c>
      <c r="V21" s="1176"/>
      <c r="W21" s="1177"/>
      <c r="X21" s="1176"/>
      <c r="Y21" s="1177">
        <v>4</v>
      </c>
      <c r="Z21" s="1176"/>
      <c r="AA21" s="1177"/>
      <c r="AB21" s="1176"/>
      <c r="AC21" s="1178">
        <v>8</v>
      </c>
      <c r="AD21" s="1176">
        <v>0</v>
      </c>
      <c r="AE21" s="1107">
        <f t="shared" si="1"/>
        <v>8</v>
      </c>
      <c r="AF21" s="1115" t="s">
        <v>922</v>
      </c>
    </row>
    <row r="22" spans="1:32" s="1054" customFormat="1" ht="18" customHeight="1">
      <c r="A22" s="2025"/>
      <c r="B22" s="2028"/>
      <c r="C22" s="1179" t="s">
        <v>901</v>
      </c>
      <c r="D22" s="1180"/>
      <c r="E22" s="1181">
        <f>SUM(E20:E21)</f>
        <v>0</v>
      </c>
      <c r="F22" s="1182">
        <f>SUM(F20:F21)</f>
        <v>2</v>
      </c>
      <c r="G22" s="1182">
        <f>SUM(G20:G21)</f>
        <v>0</v>
      </c>
      <c r="H22" s="1183">
        <f>SUM(H20:H21)</f>
        <v>0</v>
      </c>
      <c r="I22" s="1184"/>
      <c r="J22" s="1134">
        <f>SUM(J20:J21)</f>
        <v>0</v>
      </c>
      <c r="K22" s="1135">
        <f aca="true" t="shared" si="3" ref="K22:AD22">SUM(K20,K21)</f>
        <v>0</v>
      </c>
      <c r="L22" s="1135">
        <f t="shared" si="3"/>
        <v>0</v>
      </c>
      <c r="M22" s="1135">
        <f t="shared" si="3"/>
        <v>0</v>
      </c>
      <c r="N22" s="1136">
        <f t="shared" si="3"/>
        <v>0</v>
      </c>
      <c r="O22" s="1185">
        <f t="shared" si="3"/>
        <v>2</v>
      </c>
      <c r="P22" s="1186">
        <f t="shared" si="3"/>
        <v>0</v>
      </c>
      <c r="Q22" s="1187">
        <f t="shared" si="3"/>
        <v>0</v>
      </c>
      <c r="R22" s="1186">
        <f t="shared" si="3"/>
        <v>0</v>
      </c>
      <c r="S22" s="1187">
        <f t="shared" si="3"/>
        <v>0</v>
      </c>
      <c r="T22" s="1186">
        <f t="shared" si="3"/>
        <v>0</v>
      </c>
      <c r="U22" s="1187">
        <f t="shared" si="3"/>
        <v>6</v>
      </c>
      <c r="V22" s="1186">
        <f t="shared" si="3"/>
        <v>0</v>
      </c>
      <c r="W22" s="1187">
        <f t="shared" si="3"/>
        <v>0</v>
      </c>
      <c r="X22" s="1186">
        <f t="shared" si="3"/>
        <v>0</v>
      </c>
      <c r="Y22" s="1187">
        <f t="shared" si="3"/>
        <v>7</v>
      </c>
      <c r="Z22" s="1186">
        <f t="shared" si="3"/>
        <v>0</v>
      </c>
      <c r="AA22" s="1187">
        <f t="shared" si="3"/>
        <v>0</v>
      </c>
      <c r="AB22" s="1138">
        <f t="shared" si="3"/>
        <v>0</v>
      </c>
      <c r="AC22" s="1185">
        <f t="shared" si="3"/>
        <v>15</v>
      </c>
      <c r="AD22" s="1186">
        <f t="shared" si="3"/>
        <v>0</v>
      </c>
      <c r="AE22" s="1132">
        <f t="shared" si="1"/>
        <v>15</v>
      </c>
      <c r="AF22" s="1141" t="s">
        <v>902</v>
      </c>
    </row>
    <row r="23" spans="1:32" s="1054" customFormat="1" ht="18" customHeight="1">
      <c r="A23" s="2029">
        <v>57</v>
      </c>
      <c r="B23" s="2030" t="s">
        <v>923</v>
      </c>
      <c r="C23" s="1144" t="s">
        <v>924</v>
      </c>
      <c r="D23" s="1145" t="s">
        <v>925</v>
      </c>
      <c r="E23" s="1146"/>
      <c r="F23" s="1147">
        <v>1</v>
      </c>
      <c r="G23" s="1148"/>
      <c r="H23" s="1149"/>
      <c r="I23" s="1150" t="s">
        <v>926</v>
      </c>
      <c r="J23" s="1151">
        <v>0</v>
      </c>
      <c r="K23" s="1152">
        <v>0</v>
      </c>
      <c r="L23" s="1152">
        <v>0</v>
      </c>
      <c r="M23" s="1152">
        <v>0</v>
      </c>
      <c r="N23" s="1153">
        <v>0</v>
      </c>
      <c r="O23" s="1154">
        <v>1</v>
      </c>
      <c r="P23" s="1155"/>
      <c r="Q23" s="1156"/>
      <c r="R23" s="1155"/>
      <c r="S23" s="1156"/>
      <c r="T23" s="1155"/>
      <c r="U23" s="1156"/>
      <c r="V23" s="1155"/>
      <c r="W23" s="1156">
        <v>2</v>
      </c>
      <c r="X23" s="1155"/>
      <c r="Y23" s="1156">
        <v>2</v>
      </c>
      <c r="Z23" s="1155"/>
      <c r="AA23" s="1156"/>
      <c r="AB23" s="1155"/>
      <c r="AC23" s="1157">
        <v>5</v>
      </c>
      <c r="AD23" s="1155">
        <v>0</v>
      </c>
      <c r="AE23" s="1149">
        <f t="shared" si="1"/>
        <v>5</v>
      </c>
      <c r="AF23" s="1158" t="s">
        <v>927</v>
      </c>
    </row>
    <row r="24" spans="1:32" s="1054" customFormat="1" ht="18" customHeight="1">
      <c r="A24" s="2031"/>
      <c r="B24" s="2033"/>
      <c r="C24" s="1163" t="s">
        <v>928</v>
      </c>
      <c r="D24" s="1089" t="s">
        <v>929</v>
      </c>
      <c r="E24" s="1090">
        <v>1</v>
      </c>
      <c r="F24" s="1164"/>
      <c r="G24" s="1165"/>
      <c r="H24" s="1166"/>
      <c r="I24" s="1188" t="s">
        <v>887</v>
      </c>
      <c r="J24" s="1094">
        <v>0</v>
      </c>
      <c r="K24" s="1091">
        <v>0</v>
      </c>
      <c r="L24" s="1091">
        <v>0</v>
      </c>
      <c r="M24" s="1091">
        <v>0</v>
      </c>
      <c r="N24" s="1095">
        <v>0</v>
      </c>
      <c r="O24" s="1096">
        <v>1</v>
      </c>
      <c r="P24" s="1097"/>
      <c r="Q24" s="1098"/>
      <c r="R24" s="1168"/>
      <c r="S24" s="1098"/>
      <c r="T24" s="1097"/>
      <c r="U24" s="1098">
        <v>1</v>
      </c>
      <c r="V24" s="1097">
        <v>1</v>
      </c>
      <c r="W24" s="1098">
        <v>1</v>
      </c>
      <c r="X24" s="1097">
        <v>1</v>
      </c>
      <c r="Y24" s="1098">
        <v>2</v>
      </c>
      <c r="Z24" s="1097">
        <v>2</v>
      </c>
      <c r="AA24" s="1189"/>
      <c r="AB24" s="1097"/>
      <c r="AC24" s="1099">
        <v>5</v>
      </c>
      <c r="AD24" s="1097">
        <v>4</v>
      </c>
      <c r="AE24" s="1166">
        <f t="shared" si="1"/>
        <v>9</v>
      </c>
      <c r="AF24" s="1169" t="s">
        <v>930</v>
      </c>
    </row>
    <row r="25" spans="1:32" s="1054" customFormat="1" ht="18" customHeight="1">
      <c r="A25" s="2031"/>
      <c r="B25" s="2033"/>
      <c r="C25" s="1190" t="s">
        <v>931</v>
      </c>
      <c r="D25" s="1191" t="s">
        <v>932</v>
      </c>
      <c r="E25" s="1192">
        <v>1</v>
      </c>
      <c r="F25" s="1193"/>
      <c r="G25" s="1042"/>
      <c r="H25" s="1043"/>
      <c r="I25" s="1108" t="s">
        <v>887</v>
      </c>
      <c r="J25" s="1045">
        <v>0</v>
      </c>
      <c r="K25" s="1046">
        <v>0</v>
      </c>
      <c r="L25" s="1046">
        <v>0</v>
      </c>
      <c r="M25" s="1046">
        <v>0</v>
      </c>
      <c r="N25" s="1047">
        <v>0</v>
      </c>
      <c r="O25" s="1194">
        <v>1</v>
      </c>
      <c r="P25" s="1195"/>
      <c r="Q25" s="1039"/>
      <c r="R25" s="1195"/>
      <c r="S25" s="1039"/>
      <c r="T25" s="1195"/>
      <c r="U25" s="1039">
        <v>1</v>
      </c>
      <c r="V25" s="1195"/>
      <c r="W25" s="1039">
        <v>1</v>
      </c>
      <c r="X25" s="1195"/>
      <c r="Y25" s="1039">
        <v>2</v>
      </c>
      <c r="Z25" s="1195"/>
      <c r="AA25" s="1039"/>
      <c r="AB25" s="1195"/>
      <c r="AC25" s="1040">
        <v>5</v>
      </c>
      <c r="AD25" s="1195">
        <v>0</v>
      </c>
      <c r="AE25" s="1043">
        <f t="shared" si="1"/>
        <v>5</v>
      </c>
      <c r="AF25" s="1196" t="s">
        <v>933</v>
      </c>
    </row>
    <row r="26" spans="1:32" s="1054" customFormat="1" ht="18" customHeight="1">
      <c r="A26" s="2031"/>
      <c r="B26" s="2033"/>
      <c r="C26" s="1197" t="s">
        <v>901</v>
      </c>
      <c r="D26" s="1198"/>
      <c r="E26" s="1199">
        <f>SUM(E24:E25)</f>
        <v>2</v>
      </c>
      <c r="F26" s="1200">
        <f>SUM(F24:F25)</f>
        <v>0</v>
      </c>
      <c r="G26" s="1200">
        <f>SUM(G24:G25)</f>
        <v>0</v>
      </c>
      <c r="H26" s="1183">
        <f>SUM(H24:H25)</f>
        <v>0</v>
      </c>
      <c r="I26" s="1133"/>
      <c r="J26" s="1121">
        <f aca="true" t="shared" si="4" ref="J26:AD26">SUM(J24:J25)</f>
        <v>0</v>
      </c>
      <c r="K26" s="1122">
        <f t="shared" si="4"/>
        <v>0</v>
      </c>
      <c r="L26" s="1122">
        <f t="shared" si="4"/>
        <v>0</v>
      </c>
      <c r="M26" s="1122">
        <f t="shared" si="4"/>
        <v>0</v>
      </c>
      <c r="N26" s="1123">
        <f t="shared" si="4"/>
        <v>0</v>
      </c>
      <c r="O26" s="1124">
        <f t="shared" si="4"/>
        <v>2</v>
      </c>
      <c r="P26" s="1125">
        <f t="shared" si="4"/>
        <v>0</v>
      </c>
      <c r="Q26" s="1126">
        <f t="shared" si="4"/>
        <v>0</v>
      </c>
      <c r="R26" s="1125">
        <f t="shared" si="4"/>
        <v>0</v>
      </c>
      <c r="S26" s="1126">
        <f t="shared" si="4"/>
        <v>0</v>
      </c>
      <c r="T26" s="1125">
        <f t="shared" si="4"/>
        <v>0</v>
      </c>
      <c r="U26" s="1126">
        <f t="shared" si="4"/>
        <v>2</v>
      </c>
      <c r="V26" s="1125">
        <f t="shared" si="4"/>
        <v>1</v>
      </c>
      <c r="W26" s="1126">
        <f t="shared" si="4"/>
        <v>2</v>
      </c>
      <c r="X26" s="1125">
        <f t="shared" si="4"/>
        <v>1</v>
      </c>
      <c r="Y26" s="1126">
        <f t="shared" si="4"/>
        <v>4</v>
      </c>
      <c r="Z26" s="1125">
        <f t="shared" si="4"/>
        <v>2</v>
      </c>
      <c r="AA26" s="1126">
        <f t="shared" si="4"/>
        <v>0</v>
      </c>
      <c r="AB26" s="1125">
        <f t="shared" si="4"/>
        <v>0</v>
      </c>
      <c r="AC26" s="1127">
        <f t="shared" si="4"/>
        <v>10</v>
      </c>
      <c r="AD26" s="1125">
        <f t="shared" si="4"/>
        <v>4</v>
      </c>
      <c r="AE26" s="1100">
        <f t="shared" si="1"/>
        <v>14</v>
      </c>
      <c r="AF26" s="1128" t="s">
        <v>902</v>
      </c>
    </row>
    <row r="27" spans="1:32" s="1054" customFormat="1" ht="18" customHeight="1">
      <c r="A27" s="2031"/>
      <c r="B27" s="2033"/>
      <c r="C27" s="1144" t="s">
        <v>934</v>
      </c>
      <c r="D27" s="1201" t="s">
        <v>935</v>
      </c>
      <c r="E27" s="1090"/>
      <c r="F27" s="1164">
        <v>1</v>
      </c>
      <c r="G27" s="1148"/>
      <c r="H27" s="1149"/>
      <c r="I27" s="1150" t="s">
        <v>936</v>
      </c>
      <c r="J27" s="1151">
        <v>0</v>
      </c>
      <c r="K27" s="1152">
        <v>0</v>
      </c>
      <c r="L27" s="1152">
        <v>0</v>
      </c>
      <c r="M27" s="1152">
        <v>0</v>
      </c>
      <c r="N27" s="1153">
        <v>0</v>
      </c>
      <c r="O27" s="1154"/>
      <c r="P27" s="1155"/>
      <c r="Q27" s="1156">
        <v>1</v>
      </c>
      <c r="R27" s="1155"/>
      <c r="S27" s="1156"/>
      <c r="T27" s="1155"/>
      <c r="U27" s="1156"/>
      <c r="V27" s="1155"/>
      <c r="W27" s="1156">
        <v>7</v>
      </c>
      <c r="X27" s="1155"/>
      <c r="Y27" s="1156">
        <v>1</v>
      </c>
      <c r="Z27" s="1155"/>
      <c r="AA27" s="1156"/>
      <c r="AB27" s="1155"/>
      <c r="AC27" s="1157">
        <v>9</v>
      </c>
      <c r="AD27" s="1155">
        <v>0</v>
      </c>
      <c r="AE27" s="1149">
        <f t="shared" si="1"/>
        <v>9</v>
      </c>
      <c r="AF27" s="1158" t="s">
        <v>937</v>
      </c>
    </row>
    <row r="28" spans="1:32" s="1054" customFormat="1" ht="18" customHeight="1">
      <c r="A28" s="2031"/>
      <c r="B28" s="2033"/>
      <c r="C28" s="1202" t="s">
        <v>938</v>
      </c>
      <c r="D28" s="1117" t="s">
        <v>939</v>
      </c>
      <c r="E28" s="1104">
        <v>1</v>
      </c>
      <c r="F28" s="1105"/>
      <c r="G28" s="1203"/>
      <c r="H28" s="1100"/>
      <c r="I28" s="1120" t="s">
        <v>936</v>
      </c>
      <c r="J28" s="1121">
        <v>0</v>
      </c>
      <c r="K28" s="1122">
        <v>0</v>
      </c>
      <c r="L28" s="1122">
        <v>0</v>
      </c>
      <c r="M28" s="1122">
        <v>0</v>
      </c>
      <c r="N28" s="1123">
        <v>0</v>
      </c>
      <c r="O28" s="1124"/>
      <c r="P28" s="1125"/>
      <c r="Q28" s="1126">
        <v>1</v>
      </c>
      <c r="R28" s="1125">
        <v>1</v>
      </c>
      <c r="S28" s="1126"/>
      <c r="T28" s="1125"/>
      <c r="U28" s="1126"/>
      <c r="V28" s="1125"/>
      <c r="W28" s="1126">
        <v>7</v>
      </c>
      <c r="X28" s="1125">
        <v>7</v>
      </c>
      <c r="Y28" s="1126">
        <v>1</v>
      </c>
      <c r="Z28" s="1125">
        <v>1</v>
      </c>
      <c r="AA28" s="1126"/>
      <c r="AB28" s="1125"/>
      <c r="AC28" s="1127">
        <v>9</v>
      </c>
      <c r="AD28" s="1125">
        <v>9</v>
      </c>
      <c r="AE28" s="1100">
        <f t="shared" si="1"/>
        <v>18</v>
      </c>
      <c r="AF28" s="1128" t="s">
        <v>940</v>
      </c>
    </row>
    <row r="29" spans="1:32" s="1054" customFormat="1" ht="18" customHeight="1">
      <c r="A29" s="2031"/>
      <c r="B29" s="2033"/>
      <c r="C29" s="1197" t="s">
        <v>901</v>
      </c>
      <c r="D29" s="1198"/>
      <c r="E29" s="1181">
        <f>SUM(E27:E28)</f>
        <v>1</v>
      </c>
      <c r="F29" s="1135">
        <f>SUM(F27:F28)</f>
        <v>1</v>
      </c>
      <c r="G29" s="1203">
        <f>SUM(G27:G28)</f>
        <v>0</v>
      </c>
      <c r="H29" s="1100">
        <f>SUM(H27:H28)</f>
        <v>0</v>
      </c>
      <c r="I29" s="1133"/>
      <c r="J29" s="1121">
        <f>SUM(J27,J28)</f>
        <v>0</v>
      </c>
      <c r="K29" s="1122">
        <f aca="true" t="shared" si="5" ref="K29:AD29">SUM(K27,K28)</f>
        <v>0</v>
      </c>
      <c r="L29" s="1122">
        <f t="shared" si="5"/>
        <v>0</v>
      </c>
      <c r="M29" s="1122">
        <f t="shared" si="5"/>
        <v>0</v>
      </c>
      <c r="N29" s="1123">
        <f t="shared" si="5"/>
        <v>0</v>
      </c>
      <c r="O29" s="1124">
        <f t="shared" si="5"/>
        <v>0</v>
      </c>
      <c r="P29" s="1125">
        <f t="shared" si="5"/>
        <v>0</v>
      </c>
      <c r="Q29" s="1126">
        <f t="shared" si="5"/>
        <v>2</v>
      </c>
      <c r="R29" s="1125">
        <f t="shared" si="5"/>
        <v>1</v>
      </c>
      <c r="S29" s="1126">
        <f t="shared" si="5"/>
        <v>0</v>
      </c>
      <c r="T29" s="1125">
        <f t="shared" si="5"/>
        <v>0</v>
      </c>
      <c r="U29" s="1126">
        <f t="shared" si="5"/>
        <v>0</v>
      </c>
      <c r="V29" s="1125">
        <f t="shared" si="5"/>
        <v>0</v>
      </c>
      <c r="W29" s="1126">
        <f t="shared" si="5"/>
        <v>14</v>
      </c>
      <c r="X29" s="1125">
        <f t="shared" si="5"/>
        <v>7</v>
      </c>
      <c r="Y29" s="1126">
        <f t="shared" si="5"/>
        <v>2</v>
      </c>
      <c r="Z29" s="1125">
        <f t="shared" si="5"/>
        <v>1</v>
      </c>
      <c r="AA29" s="1126">
        <f t="shared" si="5"/>
        <v>0</v>
      </c>
      <c r="AB29" s="1125">
        <f t="shared" si="5"/>
        <v>0</v>
      </c>
      <c r="AC29" s="1127">
        <f t="shared" si="5"/>
        <v>18</v>
      </c>
      <c r="AD29" s="1125">
        <f t="shared" si="5"/>
        <v>9</v>
      </c>
      <c r="AE29" s="1100">
        <f t="shared" si="1"/>
        <v>27</v>
      </c>
      <c r="AF29" s="1128" t="s">
        <v>902</v>
      </c>
    </row>
    <row r="30" spans="1:32" s="1054" customFormat="1" ht="18" customHeight="1">
      <c r="A30" s="2031"/>
      <c r="B30" s="2033"/>
      <c r="C30" s="1144" t="s">
        <v>941</v>
      </c>
      <c r="D30" s="1160" t="s">
        <v>942</v>
      </c>
      <c r="E30" s="1146"/>
      <c r="F30" s="1147">
        <v>1</v>
      </c>
      <c r="G30" s="1148"/>
      <c r="H30" s="1149"/>
      <c r="I30" s="1150" t="s">
        <v>943</v>
      </c>
      <c r="J30" s="1151">
        <v>0</v>
      </c>
      <c r="K30" s="1152">
        <v>0</v>
      </c>
      <c r="L30" s="1152">
        <v>0</v>
      </c>
      <c r="M30" s="1152">
        <v>0</v>
      </c>
      <c r="N30" s="1153">
        <v>0</v>
      </c>
      <c r="O30" s="1154">
        <v>1</v>
      </c>
      <c r="P30" s="1155"/>
      <c r="Q30" s="1156">
        <v>2</v>
      </c>
      <c r="R30" s="1155"/>
      <c r="S30" s="1156"/>
      <c r="T30" s="1155"/>
      <c r="U30" s="1156">
        <v>2</v>
      </c>
      <c r="V30" s="1155"/>
      <c r="W30" s="1156"/>
      <c r="X30" s="1155"/>
      <c r="Y30" s="1156">
        <v>2</v>
      </c>
      <c r="Z30" s="1155"/>
      <c r="AA30" s="1156"/>
      <c r="AB30" s="1155"/>
      <c r="AC30" s="1157">
        <v>7</v>
      </c>
      <c r="AD30" s="1155">
        <v>0</v>
      </c>
      <c r="AE30" s="1149">
        <f t="shared" si="1"/>
        <v>7</v>
      </c>
      <c r="AF30" s="1158" t="s">
        <v>944</v>
      </c>
    </row>
    <row r="31" spans="1:32" s="1054" customFormat="1" ht="18" customHeight="1">
      <c r="A31" s="2032"/>
      <c r="B31" s="2034"/>
      <c r="C31" s="1204" t="s">
        <v>945</v>
      </c>
      <c r="D31" s="1205"/>
      <c r="E31" s="1146">
        <f>+E30+E29+E26+E23</f>
        <v>3</v>
      </c>
      <c r="F31" s="1147">
        <f>+F30+F29+F26+F23</f>
        <v>3</v>
      </c>
      <c r="G31" s="1148">
        <f>+G30+G29+G26+G23</f>
        <v>0</v>
      </c>
      <c r="H31" s="1149">
        <f>+H30+H29+H26+H23</f>
        <v>0</v>
      </c>
      <c r="I31" s="1150"/>
      <c r="J31" s="1151">
        <f aca="true" t="shared" si="6" ref="J31:AE31">+J30+J29+J26+J23</f>
        <v>0</v>
      </c>
      <c r="K31" s="1152">
        <f t="shared" si="6"/>
        <v>0</v>
      </c>
      <c r="L31" s="1152">
        <f t="shared" si="6"/>
        <v>0</v>
      </c>
      <c r="M31" s="1152">
        <f t="shared" si="6"/>
        <v>0</v>
      </c>
      <c r="N31" s="1153">
        <f t="shared" si="6"/>
        <v>0</v>
      </c>
      <c r="O31" s="1154">
        <f t="shared" si="6"/>
        <v>4</v>
      </c>
      <c r="P31" s="1155">
        <f t="shared" si="6"/>
        <v>0</v>
      </c>
      <c r="Q31" s="1156">
        <f t="shared" si="6"/>
        <v>4</v>
      </c>
      <c r="R31" s="1155">
        <f t="shared" si="6"/>
        <v>1</v>
      </c>
      <c r="S31" s="1156">
        <f t="shared" si="6"/>
        <v>0</v>
      </c>
      <c r="T31" s="1155">
        <f t="shared" si="6"/>
        <v>0</v>
      </c>
      <c r="U31" s="1156">
        <f t="shared" si="6"/>
        <v>4</v>
      </c>
      <c r="V31" s="1155">
        <f t="shared" si="6"/>
        <v>1</v>
      </c>
      <c r="W31" s="1156">
        <f t="shared" si="6"/>
        <v>18</v>
      </c>
      <c r="X31" s="1155">
        <f t="shared" si="6"/>
        <v>8</v>
      </c>
      <c r="Y31" s="1156">
        <f t="shared" si="6"/>
        <v>10</v>
      </c>
      <c r="Z31" s="1155">
        <f t="shared" si="6"/>
        <v>3</v>
      </c>
      <c r="AA31" s="1156">
        <f t="shared" si="6"/>
        <v>0</v>
      </c>
      <c r="AB31" s="1155">
        <f t="shared" si="6"/>
        <v>0</v>
      </c>
      <c r="AC31" s="1157">
        <f t="shared" si="6"/>
        <v>40</v>
      </c>
      <c r="AD31" s="1155">
        <f t="shared" si="6"/>
        <v>13</v>
      </c>
      <c r="AE31" s="1149">
        <f t="shared" si="6"/>
        <v>53</v>
      </c>
      <c r="AF31" s="1158" t="s">
        <v>945</v>
      </c>
    </row>
    <row r="32" spans="1:32" s="1054" customFormat="1" ht="18" customHeight="1">
      <c r="A32" s="2029">
        <v>62</v>
      </c>
      <c r="B32" s="2030" t="s">
        <v>946</v>
      </c>
      <c r="C32" s="1144" t="s">
        <v>947</v>
      </c>
      <c r="D32" s="1205" t="s">
        <v>948</v>
      </c>
      <c r="E32" s="1146"/>
      <c r="F32" s="1147">
        <v>1</v>
      </c>
      <c r="G32" s="1148"/>
      <c r="H32" s="1149"/>
      <c r="I32" s="1150" t="s">
        <v>949</v>
      </c>
      <c r="J32" s="1151">
        <v>0</v>
      </c>
      <c r="K32" s="1152">
        <v>0</v>
      </c>
      <c r="L32" s="1152">
        <v>0</v>
      </c>
      <c r="M32" s="1152">
        <v>0</v>
      </c>
      <c r="N32" s="1153">
        <v>0</v>
      </c>
      <c r="O32" s="1154">
        <v>1</v>
      </c>
      <c r="P32" s="1155"/>
      <c r="Q32" s="1156"/>
      <c r="R32" s="1155"/>
      <c r="S32" s="1156"/>
      <c r="T32" s="1155"/>
      <c r="U32" s="1156">
        <v>1</v>
      </c>
      <c r="V32" s="1155"/>
      <c r="W32" s="1156"/>
      <c r="X32" s="1155"/>
      <c r="Y32" s="1156"/>
      <c r="Z32" s="1155"/>
      <c r="AA32" s="1156"/>
      <c r="AB32" s="1155"/>
      <c r="AC32" s="1157">
        <v>2</v>
      </c>
      <c r="AD32" s="1155">
        <v>0</v>
      </c>
      <c r="AE32" s="1149">
        <f t="shared" si="1"/>
        <v>2</v>
      </c>
      <c r="AF32" s="1158" t="s">
        <v>950</v>
      </c>
    </row>
    <row r="33" spans="1:32" s="1054" customFormat="1" ht="18" customHeight="1">
      <c r="A33" s="2031"/>
      <c r="B33" s="2033"/>
      <c r="C33" s="1144" t="s">
        <v>951</v>
      </c>
      <c r="D33" s="1206">
        <v>20911</v>
      </c>
      <c r="E33" s="1207">
        <v>1</v>
      </c>
      <c r="F33" s="1208"/>
      <c r="G33" s="1148"/>
      <c r="H33" s="1149"/>
      <c r="I33" s="1150" t="s">
        <v>949</v>
      </c>
      <c r="J33" s="1151">
        <v>0</v>
      </c>
      <c r="K33" s="1152">
        <v>0</v>
      </c>
      <c r="L33" s="1152">
        <v>0</v>
      </c>
      <c r="M33" s="1152">
        <v>0</v>
      </c>
      <c r="N33" s="1153">
        <v>0</v>
      </c>
      <c r="O33" s="1154">
        <v>1</v>
      </c>
      <c r="P33" s="1155">
        <v>1</v>
      </c>
      <c r="Q33" s="1156"/>
      <c r="R33" s="1155"/>
      <c r="S33" s="1156"/>
      <c r="T33" s="1155"/>
      <c r="U33" s="1156">
        <v>1</v>
      </c>
      <c r="V33" s="1155">
        <v>1</v>
      </c>
      <c r="W33" s="1156"/>
      <c r="X33" s="1155"/>
      <c r="Y33" s="1156"/>
      <c r="Z33" s="1155"/>
      <c r="AA33" s="1156"/>
      <c r="AB33" s="1155"/>
      <c r="AC33" s="1157">
        <v>2</v>
      </c>
      <c r="AD33" s="1155">
        <v>2</v>
      </c>
      <c r="AE33" s="1149">
        <f>SUM(AC33,AD33)</f>
        <v>4</v>
      </c>
      <c r="AF33" s="1158" t="s">
        <v>952</v>
      </c>
    </row>
    <row r="34" spans="1:32" s="1054" customFormat="1" ht="18" customHeight="1">
      <c r="A34" s="2031"/>
      <c r="B34" s="2033"/>
      <c r="C34" s="1144" t="s">
        <v>953</v>
      </c>
      <c r="D34" s="1209" t="s">
        <v>954</v>
      </c>
      <c r="E34" s="1207"/>
      <c r="F34" s="1208">
        <v>1</v>
      </c>
      <c r="G34" s="1148"/>
      <c r="H34" s="1149"/>
      <c r="I34" s="1150" t="s">
        <v>955</v>
      </c>
      <c r="J34" s="1151">
        <v>0</v>
      </c>
      <c r="K34" s="1152">
        <v>0</v>
      </c>
      <c r="L34" s="1152">
        <v>0</v>
      </c>
      <c r="M34" s="1152">
        <v>0</v>
      </c>
      <c r="N34" s="1153">
        <v>0</v>
      </c>
      <c r="O34" s="1154"/>
      <c r="P34" s="1155"/>
      <c r="Q34" s="1156">
        <v>2</v>
      </c>
      <c r="R34" s="1155"/>
      <c r="S34" s="1156"/>
      <c r="T34" s="1155"/>
      <c r="U34" s="1156"/>
      <c r="V34" s="1155"/>
      <c r="W34" s="1156">
        <v>4</v>
      </c>
      <c r="X34" s="1155"/>
      <c r="Y34" s="1156"/>
      <c r="Z34" s="1155"/>
      <c r="AA34" s="1156"/>
      <c r="AB34" s="1155"/>
      <c r="AC34" s="1157">
        <v>6</v>
      </c>
      <c r="AD34" s="1155">
        <v>0</v>
      </c>
      <c r="AE34" s="1149">
        <f t="shared" si="1"/>
        <v>6</v>
      </c>
      <c r="AF34" s="1158" t="s">
        <v>956</v>
      </c>
    </row>
    <row r="35" spans="1:32" s="1054" customFormat="1" ht="18" customHeight="1">
      <c r="A35" s="2032"/>
      <c r="B35" s="2034"/>
      <c r="C35" s="1204" t="s">
        <v>945</v>
      </c>
      <c r="D35" s="1209"/>
      <c r="E35" s="1207">
        <f>SUM(E32:E34)</f>
        <v>1</v>
      </c>
      <c r="F35" s="1208">
        <f>SUM(F32:F34)</f>
        <v>2</v>
      </c>
      <c r="G35" s="1148">
        <f>SUM(G32:G34)</f>
        <v>0</v>
      </c>
      <c r="H35" s="1149">
        <f>SUM(H32:H34)</f>
        <v>0</v>
      </c>
      <c r="I35" s="1150"/>
      <c r="J35" s="1151">
        <f aca="true" t="shared" si="7" ref="J35:AE35">SUM(J32:J34)</f>
        <v>0</v>
      </c>
      <c r="K35" s="1152">
        <f t="shared" si="7"/>
        <v>0</v>
      </c>
      <c r="L35" s="1152">
        <f t="shared" si="7"/>
        <v>0</v>
      </c>
      <c r="M35" s="1152">
        <f t="shared" si="7"/>
        <v>0</v>
      </c>
      <c r="N35" s="1153">
        <f t="shared" si="7"/>
        <v>0</v>
      </c>
      <c r="O35" s="1154">
        <f t="shared" si="7"/>
        <v>2</v>
      </c>
      <c r="P35" s="1155">
        <f t="shared" si="7"/>
        <v>1</v>
      </c>
      <c r="Q35" s="1156">
        <f t="shared" si="7"/>
        <v>2</v>
      </c>
      <c r="R35" s="1155">
        <f t="shared" si="7"/>
        <v>0</v>
      </c>
      <c r="S35" s="1156">
        <f t="shared" si="7"/>
        <v>0</v>
      </c>
      <c r="T35" s="1155">
        <f t="shared" si="7"/>
        <v>0</v>
      </c>
      <c r="U35" s="1156">
        <f t="shared" si="7"/>
        <v>2</v>
      </c>
      <c r="V35" s="1155">
        <f t="shared" si="7"/>
        <v>1</v>
      </c>
      <c r="W35" s="1156">
        <f t="shared" si="7"/>
        <v>4</v>
      </c>
      <c r="X35" s="1155">
        <f t="shared" si="7"/>
        <v>0</v>
      </c>
      <c r="Y35" s="1156">
        <f t="shared" si="7"/>
        <v>0</v>
      </c>
      <c r="Z35" s="1155">
        <f t="shared" si="7"/>
        <v>0</v>
      </c>
      <c r="AA35" s="1156">
        <f t="shared" si="7"/>
        <v>0</v>
      </c>
      <c r="AB35" s="1155">
        <f t="shared" si="7"/>
        <v>0</v>
      </c>
      <c r="AC35" s="1157">
        <f t="shared" si="7"/>
        <v>10</v>
      </c>
      <c r="AD35" s="1155">
        <f t="shared" si="7"/>
        <v>2</v>
      </c>
      <c r="AE35" s="1149">
        <f t="shared" si="7"/>
        <v>12</v>
      </c>
      <c r="AF35" s="1158" t="s">
        <v>945</v>
      </c>
    </row>
    <row r="36" spans="1:32" s="1054" customFormat="1" ht="18" customHeight="1">
      <c r="A36" s="2029">
        <v>65</v>
      </c>
      <c r="B36" s="2030" t="s">
        <v>957</v>
      </c>
      <c r="C36" s="1210" t="s">
        <v>958</v>
      </c>
      <c r="D36" s="1211" t="s">
        <v>959</v>
      </c>
      <c r="E36" s="1212"/>
      <c r="F36" s="1213">
        <v>1</v>
      </c>
      <c r="G36" s="1214"/>
      <c r="H36" s="1215"/>
      <c r="I36" s="1216" t="s">
        <v>960</v>
      </c>
      <c r="J36" s="1217">
        <v>0</v>
      </c>
      <c r="K36" s="1218">
        <v>0</v>
      </c>
      <c r="L36" s="1218">
        <v>0</v>
      </c>
      <c r="M36" s="1218">
        <v>0</v>
      </c>
      <c r="N36" s="1219">
        <v>0</v>
      </c>
      <c r="O36" s="1220">
        <v>1</v>
      </c>
      <c r="P36" s="1221"/>
      <c r="Q36" s="1222"/>
      <c r="R36" s="1221"/>
      <c r="S36" s="1222"/>
      <c r="T36" s="1221"/>
      <c r="U36" s="1222">
        <v>2</v>
      </c>
      <c r="V36" s="1221"/>
      <c r="W36" s="1222"/>
      <c r="X36" s="1221"/>
      <c r="Y36" s="1222">
        <v>1</v>
      </c>
      <c r="Z36" s="1221"/>
      <c r="AA36" s="1222"/>
      <c r="AB36" s="1221"/>
      <c r="AC36" s="1223">
        <v>4</v>
      </c>
      <c r="AD36" s="1221">
        <v>0</v>
      </c>
      <c r="AE36" s="1215">
        <f t="shared" si="1"/>
        <v>4</v>
      </c>
      <c r="AF36" s="1224" t="s">
        <v>961</v>
      </c>
    </row>
    <row r="37" spans="1:32" s="1054" customFormat="1" ht="18" customHeight="1">
      <c r="A37" s="2031"/>
      <c r="B37" s="2033"/>
      <c r="C37" s="1225" t="s">
        <v>962</v>
      </c>
      <c r="D37" s="1226">
        <v>11846</v>
      </c>
      <c r="E37" s="1227"/>
      <c r="F37" s="1228">
        <v>1</v>
      </c>
      <c r="G37" s="1229"/>
      <c r="H37" s="1230"/>
      <c r="I37" s="1231" t="s">
        <v>887</v>
      </c>
      <c r="J37" s="1232">
        <v>0</v>
      </c>
      <c r="K37" s="1233">
        <v>0</v>
      </c>
      <c r="L37" s="1233">
        <v>0</v>
      </c>
      <c r="M37" s="1233">
        <v>0</v>
      </c>
      <c r="N37" s="1234">
        <v>0</v>
      </c>
      <c r="O37" s="1235">
        <v>2</v>
      </c>
      <c r="P37" s="1236"/>
      <c r="Q37" s="1237"/>
      <c r="R37" s="1236"/>
      <c r="S37" s="1237"/>
      <c r="T37" s="1236"/>
      <c r="U37" s="1237">
        <v>3</v>
      </c>
      <c r="V37" s="1236"/>
      <c r="W37" s="1237"/>
      <c r="X37" s="1236"/>
      <c r="Y37" s="1237">
        <v>1</v>
      </c>
      <c r="Z37" s="1236"/>
      <c r="AA37" s="1237"/>
      <c r="AB37" s="1236"/>
      <c r="AC37" s="1238">
        <v>6</v>
      </c>
      <c r="AD37" s="1236">
        <v>0</v>
      </c>
      <c r="AE37" s="1230">
        <f t="shared" si="1"/>
        <v>6</v>
      </c>
      <c r="AF37" s="1239" t="s">
        <v>963</v>
      </c>
    </row>
    <row r="38" spans="1:32" s="1010" customFormat="1" ht="18" customHeight="1">
      <c r="A38" s="2031"/>
      <c r="B38" s="2033"/>
      <c r="C38" s="1210" t="s">
        <v>964</v>
      </c>
      <c r="D38" s="1240">
        <v>25903</v>
      </c>
      <c r="E38" s="1212"/>
      <c r="F38" s="1213">
        <v>1</v>
      </c>
      <c r="G38" s="1214"/>
      <c r="H38" s="1215"/>
      <c r="I38" s="1216" t="s">
        <v>936</v>
      </c>
      <c r="J38" s="1217">
        <v>0</v>
      </c>
      <c r="K38" s="1218">
        <v>0</v>
      </c>
      <c r="L38" s="1218">
        <v>0</v>
      </c>
      <c r="M38" s="1218">
        <v>0</v>
      </c>
      <c r="N38" s="1219">
        <v>0</v>
      </c>
      <c r="O38" s="1220"/>
      <c r="P38" s="1221"/>
      <c r="Q38" s="1222">
        <v>1</v>
      </c>
      <c r="R38" s="1221"/>
      <c r="S38" s="1222"/>
      <c r="T38" s="1221"/>
      <c r="U38" s="1222"/>
      <c r="V38" s="1221"/>
      <c r="W38" s="1222">
        <v>1</v>
      </c>
      <c r="X38" s="1221"/>
      <c r="Y38" s="1222">
        <v>1</v>
      </c>
      <c r="Z38" s="1221"/>
      <c r="AA38" s="1222">
        <v>1</v>
      </c>
      <c r="AB38" s="1221"/>
      <c r="AC38" s="1223">
        <v>4</v>
      </c>
      <c r="AD38" s="1221">
        <v>0</v>
      </c>
      <c r="AE38" s="1215">
        <f t="shared" si="1"/>
        <v>4</v>
      </c>
      <c r="AF38" s="1224" t="s">
        <v>965</v>
      </c>
    </row>
    <row r="39" spans="1:32" s="1010" customFormat="1" ht="18" customHeight="1">
      <c r="A39" s="2031"/>
      <c r="B39" s="2033"/>
      <c r="C39" s="1241" t="s">
        <v>966</v>
      </c>
      <c r="D39" s="1240">
        <v>30042</v>
      </c>
      <c r="E39" s="1212"/>
      <c r="F39" s="1242">
        <v>1</v>
      </c>
      <c r="G39" s="1214"/>
      <c r="H39" s="1215"/>
      <c r="I39" s="1216" t="s">
        <v>967</v>
      </c>
      <c r="J39" s="1217">
        <v>0</v>
      </c>
      <c r="K39" s="1218">
        <v>0</v>
      </c>
      <c r="L39" s="1218">
        <v>0</v>
      </c>
      <c r="M39" s="1218">
        <v>0</v>
      </c>
      <c r="N39" s="1219">
        <v>0</v>
      </c>
      <c r="O39" s="1220">
        <v>1</v>
      </c>
      <c r="P39" s="1221"/>
      <c r="Q39" s="1222"/>
      <c r="R39" s="1221"/>
      <c r="S39" s="1222"/>
      <c r="T39" s="1221"/>
      <c r="U39" s="1222"/>
      <c r="V39" s="1221"/>
      <c r="W39" s="1222">
        <v>2</v>
      </c>
      <c r="X39" s="1221"/>
      <c r="Y39" s="1222">
        <v>1</v>
      </c>
      <c r="Z39" s="1221"/>
      <c r="AA39" s="1222"/>
      <c r="AB39" s="1221"/>
      <c r="AC39" s="1223">
        <v>4</v>
      </c>
      <c r="AD39" s="1221">
        <v>0</v>
      </c>
      <c r="AE39" s="1215">
        <f t="shared" si="1"/>
        <v>4</v>
      </c>
      <c r="AF39" s="1224" t="s">
        <v>968</v>
      </c>
    </row>
    <row r="40" spans="1:32" s="1010" customFormat="1" ht="18" customHeight="1">
      <c r="A40" s="2031"/>
      <c r="B40" s="2033"/>
      <c r="C40" s="1241" t="s">
        <v>969</v>
      </c>
      <c r="D40" s="1240">
        <v>14655</v>
      </c>
      <c r="E40" s="1243"/>
      <c r="F40" s="1242">
        <v>1</v>
      </c>
      <c r="G40" s="1244"/>
      <c r="H40" s="1245"/>
      <c r="I40" s="1246" t="s">
        <v>887</v>
      </c>
      <c r="J40" s="1247">
        <v>0</v>
      </c>
      <c r="K40" s="1248">
        <v>0</v>
      </c>
      <c r="L40" s="1248">
        <v>0</v>
      </c>
      <c r="M40" s="1248">
        <v>0</v>
      </c>
      <c r="N40" s="1249">
        <v>0</v>
      </c>
      <c r="O40" s="1250">
        <v>1</v>
      </c>
      <c r="P40" s="1251"/>
      <c r="Q40" s="1252"/>
      <c r="R40" s="1251"/>
      <c r="S40" s="1252"/>
      <c r="T40" s="1251"/>
      <c r="U40" s="1252">
        <v>1</v>
      </c>
      <c r="V40" s="1251"/>
      <c r="W40" s="1252"/>
      <c r="X40" s="1251"/>
      <c r="Y40" s="1252">
        <v>1</v>
      </c>
      <c r="Z40" s="1251"/>
      <c r="AA40" s="1252"/>
      <c r="AB40" s="1251"/>
      <c r="AC40" s="1253">
        <v>3</v>
      </c>
      <c r="AD40" s="1251">
        <v>0</v>
      </c>
      <c r="AE40" s="1245">
        <f t="shared" si="1"/>
        <v>3</v>
      </c>
      <c r="AF40" s="1254" t="s">
        <v>970</v>
      </c>
    </row>
    <row r="41" spans="1:32" s="1010" customFormat="1" ht="18" customHeight="1">
      <c r="A41" s="2032"/>
      <c r="B41" s="2034"/>
      <c r="C41" s="1255" t="s">
        <v>945</v>
      </c>
      <c r="D41" s="1256"/>
      <c r="E41" s="1243">
        <f>SUM(E36:E40)</f>
        <v>0</v>
      </c>
      <c r="F41" s="1257">
        <f>SUM(F36:F40)</f>
        <v>5</v>
      </c>
      <c r="G41" s="1258">
        <f>SUM(G36:G40)</f>
        <v>0</v>
      </c>
      <c r="H41" s="1259">
        <f>SUM(H36:H40)</f>
        <v>0</v>
      </c>
      <c r="I41" s="1260"/>
      <c r="J41" s="1261">
        <f>SUM(J36:J40)</f>
        <v>0</v>
      </c>
      <c r="K41" s="1257">
        <f aca="true" t="shared" si="8" ref="K41:AE41">SUM(K36:K40)</f>
        <v>0</v>
      </c>
      <c r="L41" s="1257">
        <f t="shared" si="8"/>
        <v>0</v>
      </c>
      <c r="M41" s="1257">
        <f t="shared" si="8"/>
        <v>0</v>
      </c>
      <c r="N41" s="1262">
        <f t="shared" si="8"/>
        <v>0</v>
      </c>
      <c r="O41" s="1263">
        <f t="shared" si="8"/>
        <v>5</v>
      </c>
      <c r="P41" s="1264">
        <f t="shared" si="8"/>
        <v>0</v>
      </c>
      <c r="Q41" s="1265">
        <f t="shared" si="8"/>
        <v>1</v>
      </c>
      <c r="R41" s="1264">
        <f t="shared" si="8"/>
        <v>0</v>
      </c>
      <c r="S41" s="1265">
        <f t="shared" si="8"/>
        <v>0</v>
      </c>
      <c r="T41" s="1264">
        <f t="shared" si="8"/>
        <v>0</v>
      </c>
      <c r="U41" s="1265">
        <f t="shared" si="8"/>
        <v>6</v>
      </c>
      <c r="V41" s="1264">
        <f t="shared" si="8"/>
        <v>0</v>
      </c>
      <c r="W41" s="1265">
        <f t="shared" si="8"/>
        <v>3</v>
      </c>
      <c r="X41" s="1264">
        <f t="shared" si="8"/>
        <v>0</v>
      </c>
      <c r="Y41" s="1265">
        <f t="shared" si="8"/>
        <v>5</v>
      </c>
      <c r="Z41" s="1264">
        <f t="shared" si="8"/>
        <v>0</v>
      </c>
      <c r="AA41" s="1265">
        <f t="shared" si="8"/>
        <v>1</v>
      </c>
      <c r="AB41" s="1264">
        <f t="shared" si="8"/>
        <v>0</v>
      </c>
      <c r="AC41" s="1266">
        <f t="shared" si="8"/>
        <v>21</v>
      </c>
      <c r="AD41" s="1264">
        <f t="shared" si="8"/>
        <v>0</v>
      </c>
      <c r="AE41" s="1259">
        <f t="shared" si="8"/>
        <v>21</v>
      </c>
      <c r="AF41" s="1267" t="s">
        <v>945</v>
      </c>
    </row>
    <row r="42" spans="1:32" s="1010" customFormat="1" ht="18" customHeight="1">
      <c r="A42" s="1142">
        <v>73</v>
      </c>
      <c r="B42" s="1038" t="s">
        <v>971</v>
      </c>
      <c r="C42" s="1268" t="s">
        <v>972</v>
      </c>
      <c r="D42" s="1269" t="s">
        <v>973</v>
      </c>
      <c r="E42" s="1270"/>
      <c r="F42" s="1271"/>
      <c r="G42" s="1272">
        <v>1</v>
      </c>
      <c r="H42" s="1273"/>
      <c r="I42" s="1274" t="s">
        <v>974</v>
      </c>
      <c r="J42" s="1172">
        <v>8</v>
      </c>
      <c r="K42" s="1173">
        <v>0</v>
      </c>
      <c r="L42" s="1173">
        <v>0</v>
      </c>
      <c r="M42" s="1173">
        <v>0</v>
      </c>
      <c r="N42" s="1174">
        <v>8</v>
      </c>
      <c r="O42" s="1175">
        <v>4</v>
      </c>
      <c r="P42" s="1176"/>
      <c r="Q42" s="1177"/>
      <c r="R42" s="1176"/>
      <c r="S42" s="1177"/>
      <c r="T42" s="1176"/>
      <c r="U42" s="1177">
        <v>3</v>
      </c>
      <c r="V42" s="1176"/>
      <c r="W42" s="1177">
        <v>9</v>
      </c>
      <c r="X42" s="1176"/>
      <c r="Y42" s="1177">
        <v>6</v>
      </c>
      <c r="Z42" s="1176"/>
      <c r="AA42" s="1177"/>
      <c r="AB42" s="1176"/>
      <c r="AC42" s="1178">
        <v>22</v>
      </c>
      <c r="AD42" s="1176">
        <v>0</v>
      </c>
      <c r="AE42" s="1273">
        <f t="shared" si="1"/>
        <v>22</v>
      </c>
      <c r="AF42" s="1196" t="s">
        <v>975</v>
      </c>
    </row>
    <row r="43" spans="1:32" s="1010" customFormat="1" ht="18" customHeight="1">
      <c r="A43" s="2029" t="s">
        <v>976</v>
      </c>
      <c r="B43" s="2030" t="s">
        <v>977</v>
      </c>
      <c r="C43" s="1144" t="s">
        <v>978</v>
      </c>
      <c r="D43" s="1275" t="s">
        <v>979</v>
      </c>
      <c r="E43" s="1207"/>
      <c r="F43" s="1208">
        <v>1</v>
      </c>
      <c r="G43" s="1148"/>
      <c r="H43" s="1149"/>
      <c r="I43" s="1150" t="s">
        <v>917</v>
      </c>
      <c r="J43" s="1151">
        <v>0</v>
      </c>
      <c r="K43" s="1152">
        <v>0</v>
      </c>
      <c r="L43" s="1152">
        <v>0</v>
      </c>
      <c r="M43" s="1152">
        <v>0</v>
      </c>
      <c r="N43" s="1153">
        <v>0</v>
      </c>
      <c r="O43" s="1154">
        <v>1</v>
      </c>
      <c r="P43" s="1155"/>
      <c r="Q43" s="1156"/>
      <c r="R43" s="1155"/>
      <c r="S43" s="1156"/>
      <c r="T43" s="1155"/>
      <c r="U43" s="1156">
        <v>1</v>
      </c>
      <c r="V43" s="1155"/>
      <c r="W43" s="1156">
        <v>1</v>
      </c>
      <c r="X43" s="1155"/>
      <c r="Y43" s="1156">
        <v>2</v>
      </c>
      <c r="Z43" s="1155"/>
      <c r="AA43" s="1156"/>
      <c r="AB43" s="1155"/>
      <c r="AC43" s="1157">
        <v>5</v>
      </c>
      <c r="AD43" s="1155">
        <v>0</v>
      </c>
      <c r="AE43" s="1149">
        <f t="shared" si="1"/>
        <v>5</v>
      </c>
      <c r="AF43" s="1158" t="s">
        <v>980</v>
      </c>
    </row>
    <row r="44" spans="1:32" s="1010" customFormat="1" ht="18" customHeight="1">
      <c r="A44" s="2031"/>
      <c r="B44" s="2033"/>
      <c r="C44" s="1276" t="s">
        <v>981</v>
      </c>
      <c r="D44" s="1277" t="s">
        <v>982</v>
      </c>
      <c r="E44" s="1146">
        <v>1</v>
      </c>
      <c r="F44" s="1278"/>
      <c r="G44" s="1279"/>
      <c r="H44" s="1161"/>
      <c r="I44" s="1280" t="s">
        <v>917</v>
      </c>
      <c r="J44" s="1281">
        <v>0</v>
      </c>
      <c r="K44" s="1278">
        <v>0</v>
      </c>
      <c r="L44" s="1278">
        <v>0</v>
      </c>
      <c r="M44" s="1278">
        <v>0</v>
      </c>
      <c r="N44" s="1282">
        <v>0</v>
      </c>
      <c r="O44" s="1283">
        <v>1</v>
      </c>
      <c r="P44" s="1284">
        <v>1</v>
      </c>
      <c r="Q44" s="1285"/>
      <c r="R44" s="1284"/>
      <c r="S44" s="1285"/>
      <c r="T44" s="1284"/>
      <c r="U44" s="1285">
        <v>1</v>
      </c>
      <c r="V44" s="1284">
        <v>1</v>
      </c>
      <c r="W44" s="1285">
        <v>1</v>
      </c>
      <c r="X44" s="1284">
        <v>1</v>
      </c>
      <c r="Y44" s="1285">
        <v>2</v>
      </c>
      <c r="Z44" s="1284">
        <v>2</v>
      </c>
      <c r="AA44" s="1285">
        <v>1</v>
      </c>
      <c r="AB44" s="1284"/>
      <c r="AC44" s="1286">
        <v>6</v>
      </c>
      <c r="AD44" s="1284">
        <v>5</v>
      </c>
      <c r="AE44" s="1161">
        <f t="shared" si="1"/>
        <v>11</v>
      </c>
      <c r="AF44" s="1287" t="s">
        <v>983</v>
      </c>
    </row>
    <row r="45" spans="1:32" s="1010" customFormat="1" ht="18" customHeight="1">
      <c r="A45" s="2031"/>
      <c r="B45" s="2033"/>
      <c r="C45" s="1288" t="s">
        <v>984</v>
      </c>
      <c r="D45" s="1289" t="s">
        <v>985</v>
      </c>
      <c r="E45" s="1270"/>
      <c r="F45" s="1271">
        <v>1</v>
      </c>
      <c r="G45" s="1290"/>
      <c r="H45" s="1043"/>
      <c r="I45" s="1291" t="s">
        <v>986</v>
      </c>
      <c r="J45" s="1045">
        <v>0</v>
      </c>
      <c r="K45" s="1046">
        <v>0</v>
      </c>
      <c r="L45" s="1046">
        <v>0</v>
      </c>
      <c r="M45" s="1046">
        <v>0</v>
      </c>
      <c r="N45" s="1047">
        <v>0</v>
      </c>
      <c r="O45" s="1292">
        <v>5</v>
      </c>
      <c r="P45" s="1195"/>
      <c r="Q45" s="1039"/>
      <c r="R45" s="1195"/>
      <c r="S45" s="1039"/>
      <c r="T45" s="1195"/>
      <c r="U45" s="1039">
        <v>2</v>
      </c>
      <c r="V45" s="1195"/>
      <c r="W45" s="1039"/>
      <c r="X45" s="1195"/>
      <c r="Y45" s="1039">
        <v>2</v>
      </c>
      <c r="Z45" s="1195"/>
      <c r="AA45" s="1039"/>
      <c r="AB45" s="1195"/>
      <c r="AC45" s="1040">
        <v>9</v>
      </c>
      <c r="AD45" s="1195">
        <v>0</v>
      </c>
      <c r="AE45" s="1043">
        <f>SUM(AC45,AD45)</f>
        <v>9</v>
      </c>
      <c r="AF45" s="1196" t="s">
        <v>987</v>
      </c>
    </row>
    <row r="46" spans="1:32" s="1010" customFormat="1" ht="18" customHeight="1">
      <c r="A46" s="2031"/>
      <c r="B46" s="2033"/>
      <c r="C46" s="1276" t="s">
        <v>988</v>
      </c>
      <c r="D46" s="1205" t="s">
        <v>989</v>
      </c>
      <c r="E46" s="1146"/>
      <c r="F46" s="1147">
        <v>1</v>
      </c>
      <c r="G46" s="1278"/>
      <c r="H46" s="1149"/>
      <c r="I46" s="1150" t="s">
        <v>990</v>
      </c>
      <c r="J46" s="1151">
        <v>0</v>
      </c>
      <c r="K46" s="1152">
        <v>0</v>
      </c>
      <c r="L46" s="1152">
        <v>0</v>
      </c>
      <c r="M46" s="1152">
        <v>0</v>
      </c>
      <c r="N46" s="1153">
        <v>0</v>
      </c>
      <c r="O46" s="1157">
        <v>3</v>
      </c>
      <c r="P46" s="1155"/>
      <c r="Q46" s="1156"/>
      <c r="R46" s="1155"/>
      <c r="S46" s="1156"/>
      <c r="T46" s="1155"/>
      <c r="U46" s="1156">
        <v>1</v>
      </c>
      <c r="V46" s="1155"/>
      <c r="W46" s="1156"/>
      <c r="X46" s="1155"/>
      <c r="Y46" s="1156">
        <v>2</v>
      </c>
      <c r="Z46" s="1155">
        <v>1</v>
      </c>
      <c r="AA46" s="1156"/>
      <c r="AB46" s="1155"/>
      <c r="AC46" s="1157">
        <v>6</v>
      </c>
      <c r="AD46" s="1155">
        <v>1</v>
      </c>
      <c r="AE46" s="1149">
        <f t="shared" si="1"/>
        <v>7</v>
      </c>
      <c r="AF46" s="1158" t="s">
        <v>991</v>
      </c>
    </row>
    <row r="47" spans="1:32" s="1010" customFormat="1" ht="18" customHeight="1">
      <c r="A47" s="2032"/>
      <c r="B47" s="2034"/>
      <c r="C47" s="1293" t="s">
        <v>945</v>
      </c>
      <c r="D47" s="1205"/>
      <c r="E47" s="1146">
        <f>SUM(E43:E46)</f>
        <v>1</v>
      </c>
      <c r="F47" s="1147">
        <f>SUM(F43:F46)</f>
        <v>3</v>
      </c>
      <c r="G47" s="1147">
        <f>SUM(G43:G46)</f>
        <v>0</v>
      </c>
      <c r="H47" s="1149">
        <f>SUM(H43:H46)</f>
        <v>0</v>
      </c>
      <c r="I47" s="1150"/>
      <c r="J47" s="1151">
        <f aca="true" t="shared" si="9" ref="J47:AE47">SUM(J43:J46)</f>
        <v>0</v>
      </c>
      <c r="K47" s="1152">
        <f t="shared" si="9"/>
        <v>0</v>
      </c>
      <c r="L47" s="1152">
        <f t="shared" si="9"/>
        <v>0</v>
      </c>
      <c r="M47" s="1152">
        <f t="shared" si="9"/>
        <v>0</v>
      </c>
      <c r="N47" s="1153">
        <f t="shared" si="9"/>
        <v>0</v>
      </c>
      <c r="O47" s="1157">
        <f t="shared" si="9"/>
        <v>10</v>
      </c>
      <c r="P47" s="1155">
        <f t="shared" si="9"/>
        <v>1</v>
      </c>
      <c r="Q47" s="1156">
        <f t="shared" si="9"/>
        <v>0</v>
      </c>
      <c r="R47" s="1155">
        <f t="shared" si="9"/>
        <v>0</v>
      </c>
      <c r="S47" s="1156">
        <f t="shared" si="9"/>
        <v>0</v>
      </c>
      <c r="T47" s="1155">
        <f t="shared" si="9"/>
        <v>0</v>
      </c>
      <c r="U47" s="1156">
        <f t="shared" si="9"/>
        <v>5</v>
      </c>
      <c r="V47" s="1155">
        <f t="shared" si="9"/>
        <v>1</v>
      </c>
      <c r="W47" s="1156">
        <f t="shared" si="9"/>
        <v>2</v>
      </c>
      <c r="X47" s="1155">
        <f t="shared" si="9"/>
        <v>1</v>
      </c>
      <c r="Y47" s="1156">
        <f t="shared" si="9"/>
        <v>8</v>
      </c>
      <c r="Z47" s="1155">
        <f t="shared" si="9"/>
        <v>3</v>
      </c>
      <c r="AA47" s="1156">
        <f t="shared" si="9"/>
        <v>1</v>
      </c>
      <c r="AB47" s="1155">
        <f t="shared" si="9"/>
        <v>0</v>
      </c>
      <c r="AC47" s="1157">
        <f t="shared" si="9"/>
        <v>26</v>
      </c>
      <c r="AD47" s="1155">
        <f t="shared" si="9"/>
        <v>6</v>
      </c>
      <c r="AE47" s="1149">
        <f t="shared" si="9"/>
        <v>32</v>
      </c>
      <c r="AF47" s="1158" t="s">
        <v>945</v>
      </c>
    </row>
    <row r="48" spans="1:32" s="1010" customFormat="1" ht="18" customHeight="1">
      <c r="A48" s="2031">
        <v>86</v>
      </c>
      <c r="B48" s="2033" t="s">
        <v>992</v>
      </c>
      <c r="C48" s="1190" t="s">
        <v>993</v>
      </c>
      <c r="D48" s="1117" t="s">
        <v>994</v>
      </c>
      <c r="E48" s="1172"/>
      <c r="F48" s="1173"/>
      <c r="G48" s="1294">
        <v>1</v>
      </c>
      <c r="H48" s="1149"/>
      <c r="I48" s="1150" t="s">
        <v>995</v>
      </c>
      <c r="J48" s="1151">
        <v>19</v>
      </c>
      <c r="K48" s="1152">
        <v>0</v>
      </c>
      <c r="L48" s="1152">
        <v>0</v>
      </c>
      <c r="M48" s="1152">
        <v>0</v>
      </c>
      <c r="N48" s="1153">
        <v>19</v>
      </c>
      <c r="O48" s="1157">
        <v>6</v>
      </c>
      <c r="P48" s="1155"/>
      <c r="Q48" s="1156"/>
      <c r="R48" s="1155"/>
      <c r="S48" s="1156"/>
      <c r="T48" s="1155"/>
      <c r="U48" s="1156">
        <v>4</v>
      </c>
      <c r="V48" s="1155"/>
      <c r="W48" s="1156">
        <v>3</v>
      </c>
      <c r="X48" s="1155"/>
      <c r="Y48" s="1156">
        <v>6</v>
      </c>
      <c r="Z48" s="1155"/>
      <c r="AA48" s="1156"/>
      <c r="AB48" s="1155"/>
      <c r="AC48" s="1157">
        <v>19</v>
      </c>
      <c r="AD48" s="1155">
        <v>0</v>
      </c>
      <c r="AE48" s="1149">
        <f t="shared" si="1"/>
        <v>19</v>
      </c>
      <c r="AF48" s="1158" t="s">
        <v>996</v>
      </c>
    </row>
    <row r="49" spans="1:32" s="1010" customFormat="1" ht="18" customHeight="1">
      <c r="A49" s="2035"/>
      <c r="B49" s="2037"/>
      <c r="C49" s="1202" t="s">
        <v>997</v>
      </c>
      <c r="D49" s="1103" t="s">
        <v>998</v>
      </c>
      <c r="E49" s="1104">
        <v>1</v>
      </c>
      <c r="F49" s="1105"/>
      <c r="G49" s="1203"/>
      <c r="H49" s="1100"/>
      <c r="I49" s="1120" t="s">
        <v>999</v>
      </c>
      <c r="J49" s="1121">
        <v>0</v>
      </c>
      <c r="K49" s="1122">
        <v>0</v>
      </c>
      <c r="L49" s="1122">
        <v>0</v>
      </c>
      <c r="M49" s="1122">
        <v>0</v>
      </c>
      <c r="N49" s="1123">
        <v>0</v>
      </c>
      <c r="O49" s="1114">
        <v>1</v>
      </c>
      <c r="P49" s="1125">
        <v>1</v>
      </c>
      <c r="Q49" s="1126"/>
      <c r="R49" s="1125"/>
      <c r="S49" s="1126"/>
      <c r="T49" s="1125"/>
      <c r="U49" s="1126">
        <v>4</v>
      </c>
      <c r="V49" s="1125">
        <v>4</v>
      </c>
      <c r="W49" s="1126"/>
      <c r="X49" s="1125"/>
      <c r="Y49" s="1126">
        <v>3</v>
      </c>
      <c r="Z49" s="1125">
        <v>3</v>
      </c>
      <c r="AA49" s="1126"/>
      <c r="AB49" s="1125"/>
      <c r="AC49" s="1127">
        <v>8</v>
      </c>
      <c r="AD49" s="1125">
        <v>8</v>
      </c>
      <c r="AE49" s="1100">
        <f t="shared" si="1"/>
        <v>16</v>
      </c>
      <c r="AF49" s="1128" t="s">
        <v>1000</v>
      </c>
    </row>
    <row r="50" spans="1:32" s="1010" customFormat="1" ht="18" customHeight="1">
      <c r="A50" s="2036"/>
      <c r="B50" s="2038"/>
      <c r="C50" s="1179" t="s">
        <v>901</v>
      </c>
      <c r="D50" s="1198"/>
      <c r="E50" s="1134">
        <f>SUM(E48:E49)</f>
        <v>1</v>
      </c>
      <c r="F50" s="1135">
        <f>SUM(F48:F49)</f>
        <v>0</v>
      </c>
      <c r="G50" s="1131">
        <f>SUM(G48:G49)</f>
        <v>1</v>
      </c>
      <c r="H50" s="1132">
        <f>SUM(H48:H49)</f>
        <v>0</v>
      </c>
      <c r="I50" s="1295"/>
      <c r="J50" s="1134">
        <f>SUM(J48,J49)</f>
        <v>19</v>
      </c>
      <c r="K50" s="1135">
        <f aca="true" t="shared" si="10" ref="K50:AD50">SUM(K48,K49)</f>
        <v>0</v>
      </c>
      <c r="L50" s="1135">
        <f t="shared" si="10"/>
        <v>0</v>
      </c>
      <c r="M50" s="1135">
        <f t="shared" si="10"/>
        <v>0</v>
      </c>
      <c r="N50" s="1136">
        <f t="shared" si="10"/>
        <v>19</v>
      </c>
      <c r="O50" s="1140">
        <f t="shared" si="10"/>
        <v>7</v>
      </c>
      <c r="P50" s="1138">
        <f t="shared" si="10"/>
        <v>1</v>
      </c>
      <c r="Q50" s="1139">
        <f t="shared" si="10"/>
        <v>0</v>
      </c>
      <c r="R50" s="1138">
        <f t="shared" si="10"/>
        <v>0</v>
      </c>
      <c r="S50" s="1139">
        <f t="shared" si="10"/>
        <v>0</v>
      </c>
      <c r="T50" s="1138">
        <f t="shared" si="10"/>
        <v>0</v>
      </c>
      <c r="U50" s="1139">
        <f t="shared" si="10"/>
        <v>8</v>
      </c>
      <c r="V50" s="1138">
        <f t="shared" si="10"/>
        <v>4</v>
      </c>
      <c r="W50" s="1139">
        <f t="shared" si="10"/>
        <v>3</v>
      </c>
      <c r="X50" s="1138">
        <f t="shared" si="10"/>
        <v>0</v>
      </c>
      <c r="Y50" s="1139">
        <f t="shared" si="10"/>
        <v>9</v>
      </c>
      <c r="Z50" s="1138">
        <f t="shared" si="10"/>
        <v>3</v>
      </c>
      <c r="AA50" s="1139">
        <f t="shared" si="10"/>
        <v>0</v>
      </c>
      <c r="AB50" s="1138">
        <f t="shared" si="10"/>
        <v>0</v>
      </c>
      <c r="AC50" s="1140">
        <f>SUM(AC48,AC49)</f>
        <v>27</v>
      </c>
      <c r="AD50" s="1138">
        <f t="shared" si="10"/>
        <v>8</v>
      </c>
      <c r="AE50" s="1132">
        <f t="shared" si="1"/>
        <v>35</v>
      </c>
      <c r="AF50" s="1141" t="s">
        <v>902</v>
      </c>
    </row>
    <row r="51" spans="1:32" s="1010" customFormat="1" ht="18" customHeight="1">
      <c r="A51" s="2029">
        <v>93</v>
      </c>
      <c r="B51" s="2030" t="s">
        <v>1001</v>
      </c>
      <c r="C51" s="1296" t="s">
        <v>1002</v>
      </c>
      <c r="D51" s="1103" t="s">
        <v>1003</v>
      </c>
      <c r="E51" s="1041">
        <v>1</v>
      </c>
      <c r="F51" s="1294"/>
      <c r="G51" s="1165"/>
      <c r="H51" s="1043"/>
      <c r="I51" s="1150" t="s">
        <v>882</v>
      </c>
      <c r="J51" s="1151">
        <v>0</v>
      </c>
      <c r="K51" s="1152">
        <v>0</v>
      </c>
      <c r="L51" s="1152">
        <v>0</v>
      </c>
      <c r="M51" s="1152">
        <v>0</v>
      </c>
      <c r="N51" s="1153">
        <v>0</v>
      </c>
      <c r="O51" s="1157">
        <v>1</v>
      </c>
      <c r="P51" s="1155"/>
      <c r="Q51" s="1156"/>
      <c r="R51" s="1155"/>
      <c r="S51" s="1156"/>
      <c r="T51" s="1155"/>
      <c r="U51" s="1156">
        <v>1</v>
      </c>
      <c r="V51" s="1155"/>
      <c r="W51" s="1156">
        <v>1</v>
      </c>
      <c r="X51" s="1155"/>
      <c r="Y51" s="1156"/>
      <c r="Z51" s="1155"/>
      <c r="AA51" s="1156"/>
      <c r="AB51" s="1155"/>
      <c r="AC51" s="1157">
        <v>3</v>
      </c>
      <c r="AD51" s="1155">
        <v>0</v>
      </c>
      <c r="AE51" s="1149">
        <f t="shared" si="1"/>
        <v>3</v>
      </c>
      <c r="AF51" s="1158" t="s">
        <v>1004</v>
      </c>
    </row>
    <row r="52" spans="1:32" s="1010" customFormat="1" ht="18" customHeight="1">
      <c r="A52" s="2031"/>
      <c r="B52" s="2033"/>
      <c r="C52" s="1297" t="s">
        <v>1005</v>
      </c>
      <c r="D52" s="1103" t="s">
        <v>1006</v>
      </c>
      <c r="E52" s="1104"/>
      <c r="F52" s="1119">
        <v>1</v>
      </c>
      <c r="G52" s="1119"/>
      <c r="H52" s="1107"/>
      <c r="I52" s="1116" t="s">
        <v>949</v>
      </c>
      <c r="J52" s="1109">
        <v>0</v>
      </c>
      <c r="K52" s="1105">
        <v>0</v>
      </c>
      <c r="L52" s="1105">
        <v>0</v>
      </c>
      <c r="M52" s="1105">
        <v>0</v>
      </c>
      <c r="N52" s="1110">
        <v>0</v>
      </c>
      <c r="O52" s="1114">
        <v>1</v>
      </c>
      <c r="P52" s="1112">
        <v>1</v>
      </c>
      <c r="Q52" s="1113"/>
      <c r="R52" s="1112"/>
      <c r="S52" s="1113"/>
      <c r="T52" s="1112"/>
      <c r="U52" s="1113">
        <v>1</v>
      </c>
      <c r="V52" s="1112">
        <v>1</v>
      </c>
      <c r="W52" s="1113">
        <v>1</v>
      </c>
      <c r="X52" s="1112">
        <v>1</v>
      </c>
      <c r="Y52" s="1113"/>
      <c r="Z52" s="1112"/>
      <c r="AA52" s="1113"/>
      <c r="AB52" s="1112"/>
      <c r="AC52" s="1114">
        <v>3</v>
      </c>
      <c r="AD52" s="1112">
        <v>3</v>
      </c>
      <c r="AE52" s="1107">
        <f t="shared" si="1"/>
        <v>6</v>
      </c>
      <c r="AF52" s="1115" t="s">
        <v>1007</v>
      </c>
    </row>
    <row r="53" spans="1:32" s="1010" customFormat="1" ht="18" customHeight="1">
      <c r="A53" s="2031"/>
      <c r="B53" s="2033"/>
      <c r="C53" s="1297" t="s">
        <v>1008</v>
      </c>
      <c r="D53" s="1171" t="s">
        <v>1009</v>
      </c>
      <c r="E53" s="1118"/>
      <c r="F53" s="1106">
        <v>1</v>
      </c>
      <c r="G53" s="1119"/>
      <c r="H53" s="1107"/>
      <c r="I53" s="1108" t="s">
        <v>949</v>
      </c>
      <c r="J53" s="1109">
        <v>0</v>
      </c>
      <c r="K53" s="1105">
        <v>0</v>
      </c>
      <c r="L53" s="1105">
        <v>0</v>
      </c>
      <c r="M53" s="1105">
        <v>0</v>
      </c>
      <c r="N53" s="1110">
        <v>0</v>
      </c>
      <c r="O53" s="1114">
        <v>1</v>
      </c>
      <c r="P53" s="1112"/>
      <c r="Q53" s="1113"/>
      <c r="R53" s="1112"/>
      <c r="S53" s="1113"/>
      <c r="T53" s="1112"/>
      <c r="U53" s="1113">
        <v>2</v>
      </c>
      <c r="V53" s="1112"/>
      <c r="W53" s="1113">
        <v>1</v>
      </c>
      <c r="X53" s="1112"/>
      <c r="Y53" s="1113">
        <v>1</v>
      </c>
      <c r="Z53" s="1112"/>
      <c r="AA53" s="1113"/>
      <c r="AB53" s="1112"/>
      <c r="AC53" s="1114">
        <v>5</v>
      </c>
      <c r="AD53" s="1112">
        <v>0</v>
      </c>
      <c r="AE53" s="1107">
        <f>SUM(AC53,AD53)</f>
        <v>5</v>
      </c>
      <c r="AF53" s="1115" t="s">
        <v>1010</v>
      </c>
    </row>
    <row r="54" spans="1:32" s="1010" customFormat="1" ht="18" customHeight="1">
      <c r="A54" s="2031"/>
      <c r="B54" s="2033"/>
      <c r="C54" s="1297" t="s">
        <v>1011</v>
      </c>
      <c r="D54" s="1298">
        <v>29312</v>
      </c>
      <c r="E54" s="1118"/>
      <c r="F54" s="1106">
        <v>1</v>
      </c>
      <c r="G54" s="1119"/>
      <c r="H54" s="1107"/>
      <c r="I54" s="1108" t="s">
        <v>949</v>
      </c>
      <c r="J54" s="1109">
        <v>0</v>
      </c>
      <c r="K54" s="1105">
        <v>0</v>
      </c>
      <c r="L54" s="1105">
        <v>0</v>
      </c>
      <c r="M54" s="1105">
        <v>0</v>
      </c>
      <c r="N54" s="1110">
        <v>0</v>
      </c>
      <c r="O54" s="1114">
        <v>1</v>
      </c>
      <c r="P54" s="1112"/>
      <c r="Q54" s="1113"/>
      <c r="R54" s="1112"/>
      <c r="S54" s="1113"/>
      <c r="T54" s="1112"/>
      <c r="U54" s="1113">
        <v>2</v>
      </c>
      <c r="V54" s="1112"/>
      <c r="W54" s="1113"/>
      <c r="X54" s="1112"/>
      <c r="Y54" s="1113">
        <v>1</v>
      </c>
      <c r="Z54" s="1112"/>
      <c r="AA54" s="1113"/>
      <c r="AB54" s="1112"/>
      <c r="AC54" s="1114">
        <v>4</v>
      </c>
      <c r="AD54" s="1112">
        <v>0</v>
      </c>
      <c r="AE54" s="1107">
        <f>SUM(AC54,AD54)</f>
        <v>4</v>
      </c>
      <c r="AF54" s="1115" t="s">
        <v>1012</v>
      </c>
    </row>
    <row r="55" spans="1:32" s="1010" customFormat="1" ht="18" customHeight="1">
      <c r="A55" s="2032"/>
      <c r="B55" s="2034"/>
      <c r="C55" s="1299" t="s">
        <v>901</v>
      </c>
      <c r="D55" s="1300"/>
      <c r="E55" s="1041">
        <f>SUM(E51:E54)</f>
        <v>1</v>
      </c>
      <c r="F55" s="1042">
        <f>SUM(F51:F54)</f>
        <v>3</v>
      </c>
      <c r="G55" s="1042">
        <f>SUM(G51:G54)</f>
        <v>0</v>
      </c>
      <c r="H55" s="1043">
        <f>SUM(H51:H54)</f>
        <v>0</v>
      </c>
      <c r="I55" s="1301"/>
      <c r="J55" s="1045">
        <f>SUM(J51,J52)</f>
        <v>0</v>
      </c>
      <c r="K55" s="1046">
        <f>SUM(K51,K52)</f>
        <v>0</v>
      </c>
      <c r="L55" s="1046">
        <f>SUM(L51,L52)</f>
        <v>0</v>
      </c>
      <c r="M55" s="1046">
        <f>SUM(M51,M52)</f>
        <v>0</v>
      </c>
      <c r="N55" s="1302">
        <f>SUM(N51,N52)</f>
        <v>0</v>
      </c>
      <c r="O55" s="1040">
        <f>SUM(O51,O52:O54)</f>
        <v>4</v>
      </c>
      <c r="P55" s="1195">
        <f aca="true" t="shared" si="11" ref="P55:AB55">SUM(P51,P52:P54)</f>
        <v>1</v>
      </c>
      <c r="Q55" s="1039">
        <f t="shared" si="11"/>
        <v>0</v>
      </c>
      <c r="R55" s="1195">
        <f t="shared" si="11"/>
        <v>0</v>
      </c>
      <c r="S55" s="1039">
        <f t="shared" si="11"/>
        <v>0</v>
      </c>
      <c r="T55" s="1195">
        <f t="shared" si="11"/>
        <v>0</v>
      </c>
      <c r="U55" s="1039">
        <f t="shared" si="11"/>
        <v>6</v>
      </c>
      <c r="V55" s="1195">
        <f t="shared" si="11"/>
        <v>1</v>
      </c>
      <c r="W55" s="1039">
        <f t="shared" si="11"/>
        <v>3</v>
      </c>
      <c r="X55" s="1195">
        <f t="shared" si="11"/>
        <v>1</v>
      </c>
      <c r="Y55" s="1039">
        <f t="shared" si="11"/>
        <v>2</v>
      </c>
      <c r="Z55" s="1195">
        <f t="shared" si="11"/>
        <v>0</v>
      </c>
      <c r="AA55" s="1039">
        <f t="shared" si="11"/>
        <v>0</v>
      </c>
      <c r="AB55" s="1195">
        <f t="shared" si="11"/>
        <v>0</v>
      </c>
      <c r="AC55" s="1040">
        <f>SUM(AC51,AC52:AC54)</f>
        <v>15</v>
      </c>
      <c r="AD55" s="1195">
        <f>SUM(AD51,AD52:AD54)</f>
        <v>3</v>
      </c>
      <c r="AE55" s="1043">
        <f>SUM(AC55,AD55)</f>
        <v>18</v>
      </c>
      <c r="AF55" s="1196" t="s">
        <v>902</v>
      </c>
    </row>
    <row r="56" spans="1:32" s="1010" customFormat="1" ht="18" customHeight="1" thickBot="1">
      <c r="A56" s="1303">
        <v>95</v>
      </c>
      <c r="B56" s="1304" t="s">
        <v>1013</v>
      </c>
      <c r="C56" s="1305" t="s">
        <v>1014</v>
      </c>
      <c r="D56" s="1306" t="s">
        <v>1015</v>
      </c>
      <c r="E56" s="1307"/>
      <c r="F56" s="1308">
        <v>1</v>
      </c>
      <c r="G56" s="1309"/>
      <c r="H56" s="1310"/>
      <c r="I56" s="1311" t="s">
        <v>1016</v>
      </c>
      <c r="J56" s="1312">
        <v>0</v>
      </c>
      <c r="K56" s="1313">
        <v>0</v>
      </c>
      <c r="L56" s="1313">
        <v>0</v>
      </c>
      <c r="M56" s="1313">
        <v>0</v>
      </c>
      <c r="N56" s="1314">
        <v>0</v>
      </c>
      <c r="O56" s="1315">
        <v>1</v>
      </c>
      <c r="P56" s="1316"/>
      <c r="Q56" s="1317"/>
      <c r="R56" s="1316"/>
      <c r="S56" s="1317"/>
      <c r="T56" s="1316"/>
      <c r="U56" s="1317">
        <v>3</v>
      </c>
      <c r="V56" s="1316"/>
      <c r="W56" s="1317"/>
      <c r="X56" s="1316"/>
      <c r="Y56" s="1317">
        <v>1</v>
      </c>
      <c r="Z56" s="1316"/>
      <c r="AA56" s="1317"/>
      <c r="AB56" s="1316"/>
      <c r="AC56" s="1315">
        <v>5</v>
      </c>
      <c r="AD56" s="1316">
        <v>0</v>
      </c>
      <c r="AE56" s="1310">
        <f t="shared" si="1"/>
        <v>5</v>
      </c>
      <c r="AF56" s="1318" t="s">
        <v>1017</v>
      </c>
    </row>
    <row r="57" spans="1:32" s="1010" customFormat="1" ht="15" customHeight="1">
      <c r="A57" s="1319" t="s">
        <v>1018</v>
      </c>
      <c r="B57" s="1320" t="s">
        <v>1019</v>
      </c>
      <c r="C57" s="1321"/>
      <c r="D57" s="1321"/>
      <c r="E57" s="1321"/>
      <c r="F57" s="1321"/>
      <c r="G57" s="1321"/>
      <c r="H57" s="1321"/>
      <c r="I57" s="1321"/>
      <c r="J57" s="1321"/>
      <c r="K57" s="1321"/>
      <c r="L57" s="1321"/>
      <c r="M57" s="1321"/>
      <c r="N57" s="1321"/>
      <c r="O57" s="1321"/>
      <c r="P57" s="1321"/>
      <c r="Q57" s="1321"/>
      <c r="R57" s="1321"/>
      <c r="S57" s="1321"/>
      <c r="T57" s="1321"/>
      <c r="U57" s="1321"/>
      <c r="V57" s="1321"/>
      <c r="W57" s="1322"/>
      <c r="X57" s="1322"/>
      <c r="Y57" s="1322"/>
      <c r="Z57" s="1322"/>
      <c r="AA57" s="1322"/>
      <c r="AB57" s="1322"/>
      <c r="AC57" s="1322"/>
      <c r="AD57" s="1322"/>
      <c r="AE57" s="1322"/>
      <c r="AF57" s="1323"/>
    </row>
    <row r="58" spans="2:32" s="1010" customFormat="1" ht="15" customHeight="1">
      <c r="B58" s="1054" t="s">
        <v>1020</v>
      </c>
      <c r="C58" s="1054"/>
      <c r="D58" s="1054"/>
      <c r="E58" s="1054"/>
      <c r="F58" s="1054"/>
      <c r="G58" s="1054"/>
      <c r="H58" s="1054"/>
      <c r="I58" s="1054"/>
      <c r="J58" s="1054"/>
      <c r="K58" s="1054"/>
      <c r="L58" s="1054"/>
      <c r="M58" s="1054"/>
      <c r="N58" s="1054"/>
      <c r="O58" s="1054"/>
      <c r="P58" s="1324"/>
      <c r="Q58" s="1324"/>
      <c r="R58" s="1324"/>
      <c r="S58" s="1324"/>
      <c r="T58" s="1324"/>
      <c r="U58" s="1324"/>
      <c r="V58" s="1324"/>
      <c r="W58" s="1324"/>
      <c r="X58" s="1324"/>
      <c r="Y58" s="1324"/>
      <c r="Z58" s="1324"/>
      <c r="AA58" s="1054"/>
      <c r="AB58" s="1054"/>
      <c r="AC58" s="1054"/>
      <c r="AD58" s="1054"/>
      <c r="AE58" s="1054"/>
      <c r="AF58" s="1049"/>
    </row>
    <row r="59" spans="1:32" s="1010" customFormat="1" ht="15" customHeight="1">
      <c r="A59" s="1325"/>
      <c r="B59" s="1326" t="s">
        <v>1021</v>
      </c>
      <c r="C59" s="1326"/>
      <c r="D59" s="1326"/>
      <c r="E59" s="1326"/>
      <c r="F59" s="1326"/>
      <c r="G59" s="1326"/>
      <c r="H59" s="1326"/>
      <c r="I59" s="1326"/>
      <c r="J59" s="1326"/>
      <c r="K59" s="1326"/>
      <c r="L59" s="1326"/>
      <c r="M59" s="1326"/>
      <c r="N59" s="1326"/>
      <c r="O59" s="1326"/>
      <c r="P59" s="1326"/>
      <c r="Q59" s="1326"/>
      <c r="R59" s="1326"/>
      <c r="S59" s="1326"/>
      <c r="T59" s="1326"/>
      <c r="U59" s="1326"/>
      <c r="V59" s="1326"/>
      <c r="W59" s="1326"/>
      <c r="X59" s="1326"/>
      <c r="Y59" s="1326"/>
      <c r="Z59" s="1326"/>
      <c r="AA59" s="1054"/>
      <c r="AB59" s="1054"/>
      <c r="AC59" s="1054"/>
      <c r="AD59" s="1054"/>
      <c r="AE59" s="1054"/>
      <c r="AF59" s="1049"/>
    </row>
  </sheetData>
  <sheetProtection/>
  <mergeCells count="31">
    <mergeCell ref="A48:A50"/>
    <mergeCell ref="B48:B50"/>
    <mergeCell ref="A51:A55"/>
    <mergeCell ref="B51:B55"/>
    <mergeCell ref="A32:A35"/>
    <mergeCell ref="B32:B35"/>
    <mergeCell ref="A36:A41"/>
    <mergeCell ref="B36:B41"/>
    <mergeCell ref="A43:A47"/>
    <mergeCell ref="B43:B47"/>
    <mergeCell ref="A13:A17"/>
    <mergeCell ref="B13:B17"/>
    <mergeCell ref="A20:A22"/>
    <mergeCell ref="B20:B22"/>
    <mergeCell ref="A23:A31"/>
    <mergeCell ref="B23:B31"/>
    <mergeCell ref="O2:AE2"/>
    <mergeCell ref="O3:P3"/>
    <mergeCell ref="Q3:R3"/>
    <mergeCell ref="S3:T3"/>
    <mergeCell ref="U3:V3"/>
    <mergeCell ref="W3:X3"/>
    <mergeCell ref="Y3:Z3"/>
    <mergeCell ref="AA3:AB3"/>
    <mergeCell ref="AC3:AE3"/>
    <mergeCell ref="A2:A4"/>
    <mergeCell ref="C2:C4"/>
    <mergeCell ref="D2:D4"/>
    <mergeCell ref="E2:H3"/>
    <mergeCell ref="I2:I4"/>
    <mergeCell ref="J2:N3"/>
  </mergeCells>
  <printOptions horizontalCentered="1"/>
  <pageMargins left="0.15748031496062992" right="0.15748031496062992" top="0.3937007874015748" bottom="0.2755905511811024" header="0.15748031496062992" footer="0.1968503937007874"/>
  <pageSetup blackAndWhite="1" firstPageNumber="72" useFirstPageNumber="1" horizontalDpi="300" verticalDpi="300" orientation="landscape" pageOrder="overThenDown" paperSize="9" scale="53" r:id="rId1"/>
  <headerFooter alignWithMargins="0">
    <oddFooter>&amp;C&amp;A</oddFooter>
  </headerFooter>
</worksheet>
</file>

<file path=xl/worksheets/sheet24.xml><?xml version="1.0" encoding="utf-8"?>
<worksheet xmlns="http://schemas.openxmlformats.org/spreadsheetml/2006/main" xmlns:r="http://schemas.openxmlformats.org/officeDocument/2006/relationships">
  <sheetPr>
    <tabColor theme="0"/>
  </sheetPr>
  <dimension ref="A1:AP63"/>
  <sheetViews>
    <sheetView view="pageBreakPreview" zoomScaleSheetLayoutView="100" zoomScalePageLayoutView="0" workbookViewId="0" topLeftCell="A1">
      <pane xSplit="3" ySplit="10" topLeftCell="D11" activePane="bottomRight" state="frozen"/>
      <selection pane="topLeft" activeCell="H28" sqref="H28"/>
      <selection pane="topRight" activeCell="H28" sqref="H28"/>
      <selection pane="bottomLeft" activeCell="H28" sqref="H28"/>
      <selection pane="bottomRight" activeCell="A1" sqref="A1"/>
    </sheetView>
  </sheetViews>
  <sheetFormatPr defaultColWidth="9.00390625" defaultRowHeight="16.5" customHeight="1"/>
  <cols>
    <col min="1" max="1" width="7.75390625" style="1328" customWidth="1"/>
    <col min="2" max="2" width="12.75390625" style="1328" customWidth="1"/>
    <col min="3" max="3" width="20.75390625" style="1328" customWidth="1"/>
    <col min="4" max="15" width="13.75390625" style="1328" customWidth="1"/>
    <col min="16" max="18" width="15.75390625" style="1328" customWidth="1"/>
    <col min="19" max="19" width="14.75390625" style="1328" customWidth="1"/>
    <col min="20" max="20" width="7.75390625" style="1328" customWidth="1"/>
    <col min="21" max="21" width="12.75390625" style="1328" customWidth="1"/>
    <col min="22" max="22" width="20.75390625" style="1328" customWidth="1"/>
    <col min="23" max="24" width="13.75390625" style="1328" customWidth="1"/>
    <col min="25" max="25" width="15.75390625" style="1328" customWidth="1"/>
    <col min="26" max="27" width="13.75390625" style="1328" customWidth="1"/>
    <col min="28" max="28" width="15.75390625" style="1328" customWidth="1"/>
    <col min="29" max="30" width="13.75390625" style="1328" customWidth="1"/>
    <col min="31" max="31" width="15.75390625" style="1328" customWidth="1"/>
    <col min="32" max="33" width="13.75390625" style="1328" customWidth="1"/>
    <col min="34" max="37" width="15.75390625" style="1328" customWidth="1"/>
    <col min="38" max="38" width="14.75390625" style="1328" customWidth="1"/>
    <col min="39" max="41" width="9.125" style="1328" customWidth="1"/>
    <col min="42" max="42" width="16.25390625" style="1328" customWidth="1"/>
    <col min="43" max="44" width="9.125" style="1328" customWidth="1"/>
    <col min="45" max="16384" width="9.125" style="1328" customWidth="1"/>
  </cols>
  <sheetData>
    <row r="1" spans="2:24" ht="16.5" customHeight="1" thickBot="1">
      <c r="B1" s="1329" t="s">
        <v>1022</v>
      </c>
      <c r="C1" s="1330"/>
      <c r="D1" s="1330"/>
      <c r="T1" s="1329"/>
      <c r="U1" s="1329" t="s">
        <v>1023</v>
      </c>
      <c r="V1" s="1330"/>
      <c r="W1" s="1330"/>
      <c r="X1" s="1330"/>
    </row>
    <row r="2" spans="1:38" ht="16.5" customHeight="1" thickBot="1">
      <c r="A2" s="2039" t="s">
        <v>1024</v>
      </c>
      <c r="B2" s="1331" t="s">
        <v>1025</v>
      </c>
      <c r="C2" s="2042" t="s">
        <v>1026</v>
      </c>
      <c r="D2" s="2045" t="s">
        <v>1027</v>
      </c>
      <c r="E2" s="2046"/>
      <c r="F2" s="2046"/>
      <c r="G2" s="2046"/>
      <c r="H2" s="2046"/>
      <c r="I2" s="2046"/>
      <c r="J2" s="2046"/>
      <c r="K2" s="2046"/>
      <c r="L2" s="2046"/>
      <c r="M2" s="2046"/>
      <c r="N2" s="2046"/>
      <c r="O2" s="2046"/>
      <c r="P2" s="2046"/>
      <c r="Q2" s="2046"/>
      <c r="R2" s="2047"/>
      <c r="S2" s="1332" t="s">
        <v>1028</v>
      </c>
      <c r="T2" s="2039" t="s">
        <v>1024</v>
      </c>
      <c r="U2" s="1331" t="s">
        <v>1025</v>
      </c>
      <c r="V2" s="2042" t="s">
        <v>1026</v>
      </c>
      <c r="W2" s="2045" t="s">
        <v>1029</v>
      </c>
      <c r="X2" s="2046"/>
      <c r="Y2" s="2046"/>
      <c r="Z2" s="2046"/>
      <c r="AA2" s="2046"/>
      <c r="AB2" s="2046"/>
      <c r="AC2" s="2046"/>
      <c r="AD2" s="2046"/>
      <c r="AE2" s="2046"/>
      <c r="AF2" s="2046"/>
      <c r="AG2" s="2046"/>
      <c r="AH2" s="2046"/>
      <c r="AI2" s="2046"/>
      <c r="AJ2" s="2046"/>
      <c r="AK2" s="2047"/>
      <c r="AL2" s="1332" t="s">
        <v>1028</v>
      </c>
    </row>
    <row r="3" spans="1:38" ht="16.5" customHeight="1" thickBot="1">
      <c r="A3" s="2040"/>
      <c r="B3" s="1333" t="s">
        <v>269</v>
      </c>
      <c r="C3" s="2043"/>
      <c r="D3" s="2045" t="s">
        <v>1030</v>
      </c>
      <c r="E3" s="2046"/>
      <c r="F3" s="2047"/>
      <c r="G3" s="2045" t="s">
        <v>1031</v>
      </c>
      <c r="H3" s="2046"/>
      <c r="I3" s="2047"/>
      <c r="J3" s="2045" t="s">
        <v>1032</v>
      </c>
      <c r="K3" s="2046"/>
      <c r="L3" s="2047"/>
      <c r="M3" s="2048" t="s">
        <v>1033</v>
      </c>
      <c r="N3" s="2049"/>
      <c r="O3" s="2050"/>
      <c r="P3" s="2045" t="s">
        <v>1034</v>
      </c>
      <c r="Q3" s="2046"/>
      <c r="R3" s="2047"/>
      <c r="S3" s="1334"/>
      <c r="T3" s="2040"/>
      <c r="U3" s="1333"/>
      <c r="V3" s="2043"/>
      <c r="W3" s="2045" t="s">
        <v>1030</v>
      </c>
      <c r="X3" s="2046"/>
      <c r="Y3" s="2047"/>
      <c r="Z3" s="2045" t="s">
        <v>1031</v>
      </c>
      <c r="AA3" s="2046"/>
      <c r="AB3" s="2047"/>
      <c r="AC3" s="2045" t="s">
        <v>1032</v>
      </c>
      <c r="AD3" s="2046"/>
      <c r="AE3" s="2047"/>
      <c r="AF3" s="2048" t="s">
        <v>1033</v>
      </c>
      <c r="AG3" s="2049"/>
      <c r="AH3" s="2050"/>
      <c r="AI3" s="2045" t="s">
        <v>1034</v>
      </c>
      <c r="AJ3" s="2046"/>
      <c r="AK3" s="2047"/>
      <c r="AL3" s="1334"/>
    </row>
    <row r="4" spans="1:38" ht="16.5" customHeight="1" thickBot="1">
      <c r="A4" s="2041"/>
      <c r="B4" s="1335" t="s">
        <v>8</v>
      </c>
      <c r="C4" s="2044"/>
      <c r="D4" s="1336" t="s">
        <v>1035</v>
      </c>
      <c r="E4" s="1331" t="s">
        <v>1036</v>
      </c>
      <c r="F4" s="1331" t="s">
        <v>1037</v>
      </c>
      <c r="G4" s="1336" t="s">
        <v>1035</v>
      </c>
      <c r="H4" s="1331" t="s">
        <v>1036</v>
      </c>
      <c r="I4" s="1331" t="s">
        <v>1037</v>
      </c>
      <c r="J4" s="1336" t="s">
        <v>1035</v>
      </c>
      <c r="K4" s="1331" t="s">
        <v>1036</v>
      </c>
      <c r="L4" s="1331" t="s">
        <v>1037</v>
      </c>
      <c r="M4" s="1336" t="s">
        <v>1035</v>
      </c>
      <c r="N4" s="1331" t="s">
        <v>1038</v>
      </c>
      <c r="O4" s="1331" t="s">
        <v>1037</v>
      </c>
      <c r="P4" s="1336" t="s">
        <v>1035</v>
      </c>
      <c r="Q4" s="1331" t="s">
        <v>1036</v>
      </c>
      <c r="R4" s="1331" t="s">
        <v>1037</v>
      </c>
      <c r="S4" s="1337" t="s">
        <v>1039</v>
      </c>
      <c r="T4" s="2041"/>
      <c r="U4" s="1335" t="s">
        <v>8</v>
      </c>
      <c r="V4" s="2044"/>
      <c r="W4" s="1336" t="s">
        <v>1035</v>
      </c>
      <c r="X4" s="1331" t="s">
        <v>1036</v>
      </c>
      <c r="Y4" s="1331" t="s">
        <v>1037</v>
      </c>
      <c r="Z4" s="1336" t="s">
        <v>1035</v>
      </c>
      <c r="AA4" s="1331" t="s">
        <v>1036</v>
      </c>
      <c r="AB4" s="1331" t="s">
        <v>1037</v>
      </c>
      <c r="AC4" s="1336" t="s">
        <v>1035</v>
      </c>
      <c r="AD4" s="1331" t="s">
        <v>1036</v>
      </c>
      <c r="AE4" s="1331" t="s">
        <v>1037</v>
      </c>
      <c r="AF4" s="1336" t="s">
        <v>1035</v>
      </c>
      <c r="AG4" s="1331" t="s">
        <v>1040</v>
      </c>
      <c r="AH4" s="1331" t="s">
        <v>1037</v>
      </c>
      <c r="AI4" s="1336" t="s">
        <v>1035</v>
      </c>
      <c r="AJ4" s="1331" t="s">
        <v>1036</v>
      </c>
      <c r="AK4" s="1331" t="s">
        <v>1037</v>
      </c>
      <c r="AL4" s="1334" t="s">
        <v>1039</v>
      </c>
    </row>
    <row r="5" spans="1:38" ht="7.5" customHeight="1">
      <c r="A5" s="1338"/>
      <c r="B5" s="1339" t="s">
        <v>269</v>
      </c>
      <c r="C5" s="1340"/>
      <c r="D5" s="1341"/>
      <c r="E5" s="1340"/>
      <c r="F5" s="1342"/>
      <c r="G5" s="1343"/>
      <c r="H5" s="1340"/>
      <c r="I5" s="1340"/>
      <c r="J5" s="1341"/>
      <c r="K5" s="1340"/>
      <c r="L5" s="1342"/>
      <c r="M5" s="1343"/>
      <c r="N5" s="1344"/>
      <c r="O5" s="1343"/>
      <c r="P5" s="1341"/>
      <c r="Q5" s="1340"/>
      <c r="R5" s="1342"/>
      <c r="S5" s="1334" t="s">
        <v>269</v>
      </c>
      <c r="T5" s="1338"/>
      <c r="U5" s="1340"/>
      <c r="V5" s="1342"/>
      <c r="W5" s="1341"/>
      <c r="X5" s="1340"/>
      <c r="Y5" s="1340"/>
      <c r="Z5" s="1341"/>
      <c r="AA5" s="1340"/>
      <c r="AB5" s="1340"/>
      <c r="AC5" s="1341"/>
      <c r="AD5" s="1340"/>
      <c r="AE5" s="1340"/>
      <c r="AF5" s="1341"/>
      <c r="AG5" s="1344"/>
      <c r="AH5" s="1343"/>
      <c r="AI5" s="1341"/>
      <c r="AJ5" s="1340"/>
      <c r="AK5" s="1340"/>
      <c r="AL5" s="1345"/>
    </row>
    <row r="6" spans="1:38" ht="16.5" customHeight="1">
      <c r="A6" s="1346"/>
      <c r="B6" s="1333" t="s">
        <v>1041</v>
      </c>
      <c r="C6" s="1347"/>
      <c r="D6" s="1348">
        <v>24</v>
      </c>
      <c r="E6" s="1349">
        <v>369</v>
      </c>
      <c r="F6" s="1350">
        <v>3413070</v>
      </c>
      <c r="G6" s="1351">
        <v>47075</v>
      </c>
      <c r="H6" s="1349">
        <v>73123</v>
      </c>
      <c r="I6" s="1349">
        <v>630171134</v>
      </c>
      <c r="J6" s="1348">
        <v>7055</v>
      </c>
      <c r="K6" s="1349">
        <v>12180</v>
      </c>
      <c r="L6" s="1350">
        <v>88867777</v>
      </c>
      <c r="M6" s="1351">
        <v>28</v>
      </c>
      <c r="N6" s="1349">
        <v>970</v>
      </c>
      <c r="O6" s="1349">
        <v>520674</v>
      </c>
      <c r="P6" s="1348">
        <v>54154</v>
      </c>
      <c r="Q6" s="1349">
        <v>85672</v>
      </c>
      <c r="R6" s="1350">
        <v>722972655</v>
      </c>
      <c r="S6" s="1352">
        <v>23</v>
      </c>
      <c r="T6" s="1353"/>
      <c r="U6" s="1333" t="s">
        <v>874</v>
      </c>
      <c r="V6" s="1347"/>
      <c r="W6" s="1348">
        <v>307</v>
      </c>
      <c r="X6" s="1349">
        <v>4162</v>
      </c>
      <c r="Y6" s="1349">
        <v>40478520</v>
      </c>
      <c r="Z6" s="1348">
        <v>98457</v>
      </c>
      <c r="AA6" s="1349">
        <v>144102</v>
      </c>
      <c r="AB6" s="1349">
        <v>1255309946</v>
      </c>
      <c r="AC6" s="1348">
        <v>14869</v>
      </c>
      <c r="AD6" s="1349">
        <v>26155</v>
      </c>
      <c r="AE6" s="1349">
        <v>184957014</v>
      </c>
      <c r="AF6" s="1348">
        <v>281</v>
      </c>
      <c r="AG6" s="1349">
        <v>10415</v>
      </c>
      <c r="AH6" s="1349">
        <v>5781315</v>
      </c>
      <c r="AI6" s="1348">
        <v>113633</v>
      </c>
      <c r="AJ6" s="1349">
        <v>174419</v>
      </c>
      <c r="AK6" s="1349">
        <v>1486526795</v>
      </c>
      <c r="AL6" s="1352">
        <v>23</v>
      </c>
    </row>
    <row r="7" spans="1:38" ht="16.5" customHeight="1">
      <c r="A7" s="1346"/>
      <c r="B7" s="1333" t="s">
        <v>1042</v>
      </c>
      <c r="C7" s="1347"/>
      <c r="D7" s="1348">
        <v>14</v>
      </c>
      <c r="E7" s="1349">
        <v>212</v>
      </c>
      <c r="F7" s="1350">
        <v>2319279</v>
      </c>
      <c r="G7" s="1351">
        <v>44905</v>
      </c>
      <c r="H7" s="1349">
        <v>68463</v>
      </c>
      <c r="I7" s="1349">
        <v>589395595</v>
      </c>
      <c r="J7" s="1348">
        <v>6732</v>
      </c>
      <c r="K7" s="1349">
        <v>11509</v>
      </c>
      <c r="L7" s="1350">
        <v>85574094</v>
      </c>
      <c r="M7" s="1351">
        <v>14</v>
      </c>
      <c r="N7" s="1349">
        <v>612</v>
      </c>
      <c r="O7" s="1349">
        <v>288024</v>
      </c>
      <c r="P7" s="1348">
        <v>51651</v>
      </c>
      <c r="Q7" s="1349">
        <v>80184</v>
      </c>
      <c r="R7" s="1350">
        <v>677576992</v>
      </c>
      <c r="S7" s="1352">
        <v>24</v>
      </c>
      <c r="T7" s="1353"/>
      <c r="U7" s="1333" t="s">
        <v>875</v>
      </c>
      <c r="V7" s="1347"/>
      <c r="W7" s="1348">
        <v>248</v>
      </c>
      <c r="X7" s="1349">
        <v>3592</v>
      </c>
      <c r="Y7" s="1349">
        <v>41354560</v>
      </c>
      <c r="Z7" s="1348">
        <v>97655</v>
      </c>
      <c r="AA7" s="1349">
        <v>142035</v>
      </c>
      <c r="AB7" s="1349">
        <v>1185836952</v>
      </c>
      <c r="AC7" s="1348">
        <v>15538</v>
      </c>
      <c r="AD7" s="1349">
        <v>25881</v>
      </c>
      <c r="AE7" s="1349">
        <v>186478571</v>
      </c>
      <c r="AF7" s="1348">
        <v>237</v>
      </c>
      <c r="AG7" s="1349">
        <v>9646</v>
      </c>
      <c r="AH7" s="1349">
        <v>4884788</v>
      </c>
      <c r="AI7" s="1348">
        <v>113441</v>
      </c>
      <c r="AJ7" s="1349">
        <v>171508</v>
      </c>
      <c r="AK7" s="1349">
        <v>1418554871</v>
      </c>
      <c r="AL7" s="1352">
        <v>24</v>
      </c>
    </row>
    <row r="8" spans="1:38" ht="16.5" customHeight="1">
      <c r="A8" s="1346"/>
      <c r="B8" s="1354" t="s">
        <v>1043</v>
      </c>
      <c r="D8" s="1348">
        <v>33</v>
      </c>
      <c r="E8" s="1355">
        <v>586</v>
      </c>
      <c r="F8" s="1356">
        <v>5512814</v>
      </c>
      <c r="G8" s="1328">
        <v>43979</v>
      </c>
      <c r="H8" s="1355">
        <v>65674</v>
      </c>
      <c r="I8" s="1328">
        <v>576167273</v>
      </c>
      <c r="J8" s="1348">
        <v>6445</v>
      </c>
      <c r="K8" s="1355">
        <v>10726</v>
      </c>
      <c r="L8" s="1356">
        <v>76881131</v>
      </c>
      <c r="M8" s="1328">
        <v>31</v>
      </c>
      <c r="N8" s="1355">
        <v>1584</v>
      </c>
      <c r="O8" s="1328">
        <v>1104680</v>
      </c>
      <c r="P8" s="1348">
        <v>50457</v>
      </c>
      <c r="Q8" s="1355">
        <v>76986</v>
      </c>
      <c r="R8" s="1356">
        <v>659665898</v>
      </c>
      <c r="S8" s="1357">
        <v>25</v>
      </c>
      <c r="T8" s="1353"/>
      <c r="U8" s="1333" t="s">
        <v>876</v>
      </c>
      <c r="V8" s="1358"/>
      <c r="W8" s="1348">
        <v>195</v>
      </c>
      <c r="X8" s="1349">
        <v>2578</v>
      </c>
      <c r="Y8" s="1349">
        <v>26573405</v>
      </c>
      <c r="Z8" s="1348">
        <v>95292</v>
      </c>
      <c r="AA8" s="1349">
        <v>137546</v>
      </c>
      <c r="AB8" s="1349">
        <v>1192780543</v>
      </c>
      <c r="AC8" s="1348">
        <v>15753</v>
      </c>
      <c r="AD8" s="1349">
        <v>28069</v>
      </c>
      <c r="AE8" s="1349">
        <v>185455045</v>
      </c>
      <c r="AF8" s="1348">
        <v>187</v>
      </c>
      <c r="AG8" s="1349">
        <v>6858</v>
      </c>
      <c r="AH8" s="1349">
        <v>4684274</v>
      </c>
      <c r="AI8" s="1348">
        <v>111240</v>
      </c>
      <c r="AJ8" s="1349">
        <v>168193</v>
      </c>
      <c r="AK8" s="1349">
        <v>1409493267</v>
      </c>
      <c r="AL8" s="1352">
        <v>25</v>
      </c>
    </row>
    <row r="9" spans="1:38" ht="16.5" customHeight="1">
      <c r="A9" s="1346"/>
      <c r="B9" s="1354" t="s">
        <v>1044</v>
      </c>
      <c r="D9" s="1348">
        <v>4</v>
      </c>
      <c r="E9" s="1355">
        <v>63</v>
      </c>
      <c r="F9" s="1356">
        <v>480012</v>
      </c>
      <c r="G9" s="1328">
        <v>45466</v>
      </c>
      <c r="H9" s="1355">
        <v>66436</v>
      </c>
      <c r="I9" s="1328">
        <v>590910425</v>
      </c>
      <c r="J9" s="1348">
        <v>6652</v>
      </c>
      <c r="K9" s="1355">
        <v>11388</v>
      </c>
      <c r="L9" s="1356">
        <v>83909883</v>
      </c>
      <c r="M9" s="1328">
        <v>4</v>
      </c>
      <c r="N9" s="1355">
        <v>171</v>
      </c>
      <c r="O9" s="1328">
        <v>130986</v>
      </c>
      <c r="P9" s="1348">
        <v>52122</v>
      </c>
      <c r="Q9" s="1355">
        <v>77887</v>
      </c>
      <c r="R9" s="1356">
        <v>675431306</v>
      </c>
      <c r="S9" s="1357">
        <v>26</v>
      </c>
      <c r="T9" s="1353"/>
      <c r="U9" s="1333" t="s">
        <v>877</v>
      </c>
      <c r="V9" s="1358"/>
      <c r="W9" s="1348">
        <v>137</v>
      </c>
      <c r="X9" s="1349">
        <v>1793</v>
      </c>
      <c r="Y9" s="1349">
        <v>16669399</v>
      </c>
      <c r="Z9" s="1348">
        <v>91384</v>
      </c>
      <c r="AA9" s="1349">
        <v>127759</v>
      </c>
      <c r="AB9" s="1349">
        <v>1185704459</v>
      </c>
      <c r="AC9" s="1348">
        <v>15701</v>
      </c>
      <c r="AD9" s="1349">
        <v>26410</v>
      </c>
      <c r="AE9" s="1349">
        <v>193737424</v>
      </c>
      <c r="AF9" s="1348">
        <v>119</v>
      </c>
      <c r="AG9" s="1349">
        <v>4492</v>
      </c>
      <c r="AH9" s="1349">
        <v>3428422</v>
      </c>
      <c r="AI9" s="1348">
        <v>107222</v>
      </c>
      <c r="AJ9" s="1349">
        <v>155962</v>
      </c>
      <c r="AK9" s="1349">
        <v>1399539704</v>
      </c>
      <c r="AL9" s="1352">
        <v>26</v>
      </c>
    </row>
    <row r="10" spans="1:40" ht="16.5" customHeight="1" thickBot="1">
      <c r="A10" s="1346"/>
      <c r="B10" s="1333" t="s">
        <v>1045</v>
      </c>
      <c r="C10" s="1347"/>
      <c r="D10" s="1359">
        <f>SUM(D11:D55)-D16-D21-D25-D28-D49-D54-D30-D40-D46-D34</f>
        <v>12</v>
      </c>
      <c r="E10" s="1360">
        <f aca="true" t="shared" si="0" ref="E10:R10">SUM(E11:E55)-E16-E21-E25-E28-E49-E54-E30-E40-E46-E34</f>
        <v>204</v>
      </c>
      <c r="F10" s="1361">
        <f t="shared" si="0"/>
        <v>1523835</v>
      </c>
      <c r="G10" s="1362">
        <f t="shared" si="0"/>
        <v>39485</v>
      </c>
      <c r="H10" s="1355">
        <f t="shared" si="0"/>
        <v>55488</v>
      </c>
      <c r="I10" s="1349">
        <f t="shared" si="0"/>
        <v>487094093</v>
      </c>
      <c r="J10" s="1359">
        <f t="shared" si="0"/>
        <v>6360</v>
      </c>
      <c r="K10" s="1360">
        <f t="shared" si="0"/>
        <v>10589</v>
      </c>
      <c r="L10" s="1361">
        <f t="shared" si="0"/>
        <v>79485340</v>
      </c>
      <c r="M10" s="1362">
        <f t="shared" si="0"/>
        <v>11</v>
      </c>
      <c r="N10" s="1355">
        <f t="shared" si="0"/>
        <v>553</v>
      </c>
      <c r="O10" s="1349">
        <f t="shared" si="0"/>
        <v>407098</v>
      </c>
      <c r="P10" s="1359">
        <f t="shared" si="0"/>
        <v>45857</v>
      </c>
      <c r="Q10" s="1360">
        <f t="shared" si="0"/>
        <v>66281</v>
      </c>
      <c r="R10" s="1361">
        <f t="shared" si="0"/>
        <v>568510366</v>
      </c>
      <c r="S10" s="1363">
        <v>26</v>
      </c>
      <c r="T10" s="1353"/>
      <c r="U10" s="1333" t="s">
        <v>878</v>
      </c>
      <c r="V10" s="1358"/>
      <c r="W10" s="1364">
        <f aca="true" t="shared" si="1" ref="W10:AK10">SUM(W11:W55)-W16-W21-W25-W28-W49-W54-W30-W40-W46-W34</f>
        <v>121</v>
      </c>
      <c r="X10" s="1355">
        <f t="shared" si="1"/>
        <v>2030</v>
      </c>
      <c r="Y10" s="1350">
        <f t="shared" si="1"/>
        <v>18867515</v>
      </c>
      <c r="Z10" s="1364">
        <f t="shared" si="1"/>
        <v>84981</v>
      </c>
      <c r="AA10" s="1355">
        <f t="shared" si="1"/>
        <v>116689</v>
      </c>
      <c r="AB10" s="1350">
        <f t="shared" si="1"/>
        <v>1073780161</v>
      </c>
      <c r="AC10" s="1364">
        <f t="shared" si="1"/>
        <v>15699</v>
      </c>
      <c r="AD10" s="1355">
        <f t="shared" si="1"/>
        <v>26097</v>
      </c>
      <c r="AE10" s="1350">
        <f t="shared" si="1"/>
        <v>192848780</v>
      </c>
      <c r="AF10" s="1364">
        <f t="shared" si="1"/>
        <v>120</v>
      </c>
      <c r="AG10" s="1355">
        <f t="shared" si="1"/>
        <v>5827</v>
      </c>
      <c r="AH10" s="1350">
        <f t="shared" si="1"/>
        <v>4308738</v>
      </c>
      <c r="AI10" s="1359">
        <f t="shared" si="1"/>
        <v>100801</v>
      </c>
      <c r="AJ10" s="1360">
        <f t="shared" si="1"/>
        <v>144816</v>
      </c>
      <c r="AK10" s="1361">
        <f t="shared" si="1"/>
        <v>1289805194</v>
      </c>
      <c r="AL10" s="1352">
        <v>27</v>
      </c>
      <c r="AN10" s="1328" t="s">
        <v>1046</v>
      </c>
    </row>
    <row r="11" spans="1:42" ht="16.5" customHeight="1">
      <c r="A11" s="1365">
        <v>2</v>
      </c>
      <c r="B11" s="1366" t="s">
        <v>879</v>
      </c>
      <c r="C11" s="1367" t="s">
        <v>880</v>
      </c>
      <c r="D11" s="1368">
        <v>0</v>
      </c>
      <c r="E11" s="1369">
        <v>0</v>
      </c>
      <c r="F11" s="1369">
        <v>0</v>
      </c>
      <c r="G11" s="1368">
        <v>3362</v>
      </c>
      <c r="H11" s="1369">
        <v>4743</v>
      </c>
      <c r="I11" s="1369">
        <v>65136230</v>
      </c>
      <c r="J11" s="1368">
        <v>0</v>
      </c>
      <c r="K11" s="1369">
        <v>0</v>
      </c>
      <c r="L11" s="1369">
        <v>0</v>
      </c>
      <c r="M11" s="1368">
        <v>0</v>
      </c>
      <c r="N11" s="1370">
        <v>0</v>
      </c>
      <c r="O11" s="1371">
        <v>0</v>
      </c>
      <c r="P11" s="1368">
        <f>+J11+G11+D11</f>
        <v>3362</v>
      </c>
      <c r="Q11" s="1369">
        <f aca="true" t="shared" si="2" ref="Q11:Q55">+K11+H11+E11</f>
        <v>4743</v>
      </c>
      <c r="R11" s="1369">
        <f>+L11+I11+F11+O11</f>
        <v>65136230</v>
      </c>
      <c r="S11" s="1372" t="s">
        <v>883</v>
      </c>
      <c r="T11" s="1338">
        <v>2</v>
      </c>
      <c r="U11" s="1339" t="s">
        <v>879</v>
      </c>
      <c r="V11" s="1373" t="s">
        <v>880</v>
      </c>
      <c r="W11" s="1341">
        <v>0</v>
      </c>
      <c r="X11" s="1340">
        <v>0</v>
      </c>
      <c r="Y11" s="1340">
        <v>0</v>
      </c>
      <c r="Z11" s="1341">
        <v>9262</v>
      </c>
      <c r="AA11" s="1340">
        <v>14109</v>
      </c>
      <c r="AB11" s="1340">
        <v>173955920</v>
      </c>
      <c r="AC11" s="1341">
        <v>0</v>
      </c>
      <c r="AD11" s="1340">
        <v>0</v>
      </c>
      <c r="AE11" s="1340">
        <v>0</v>
      </c>
      <c r="AF11" s="1341">
        <v>0</v>
      </c>
      <c r="AG11" s="1344">
        <v>0</v>
      </c>
      <c r="AH11" s="1343">
        <v>0</v>
      </c>
      <c r="AI11" s="1341">
        <f>+AC11+Z11+W11</f>
        <v>9262</v>
      </c>
      <c r="AJ11" s="1340">
        <f aca="true" t="shared" si="3" ref="AJ11:AJ55">+AD11+AA11+X11</f>
        <v>14109</v>
      </c>
      <c r="AK11" s="1340">
        <f>+AE11+AB11+Y11+AH11</f>
        <v>173955920</v>
      </c>
      <c r="AL11" s="1332" t="s">
        <v>883</v>
      </c>
      <c r="AN11" s="1328">
        <f aca="true" t="shared" si="4" ref="AN11:AP15">P11+AI11</f>
        <v>12624</v>
      </c>
      <c r="AO11" s="1328">
        <f t="shared" si="4"/>
        <v>18852</v>
      </c>
      <c r="AP11" s="1328">
        <f t="shared" si="4"/>
        <v>239092150</v>
      </c>
    </row>
    <row r="12" spans="1:42" ht="16.5" customHeight="1">
      <c r="A12" s="2051">
        <v>6</v>
      </c>
      <c r="B12" s="2054" t="s">
        <v>730</v>
      </c>
      <c r="C12" s="1374" t="s">
        <v>885</v>
      </c>
      <c r="D12" s="1375">
        <v>0</v>
      </c>
      <c r="E12" s="1376">
        <v>0</v>
      </c>
      <c r="F12" s="1376">
        <v>0</v>
      </c>
      <c r="G12" s="1377">
        <v>44</v>
      </c>
      <c r="H12" s="1378">
        <v>46</v>
      </c>
      <c r="I12" s="1378">
        <v>249226</v>
      </c>
      <c r="J12" s="1375">
        <v>0</v>
      </c>
      <c r="K12" s="1376">
        <v>0</v>
      </c>
      <c r="L12" s="1376">
        <v>0</v>
      </c>
      <c r="M12" s="1375">
        <v>0</v>
      </c>
      <c r="N12" s="1379">
        <v>0</v>
      </c>
      <c r="O12" s="1380">
        <v>0</v>
      </c>
      <c r="P12" s="1377">
        <f aca="true" t="shared" si="5" ref="P12:P55">+J12+G12+D12</f>
        <v>44</v>
      </c>
      <c r="Q12" s="1381">
        <f t="shared" si="2"/>
        <v>46</v>
      </c>
      <c r="R12" s="1378">
        <f aca="true" t="shared" si="6" ref="R12:R55">+L12+I12+F12+O12</f>
        <v>249226</v>
      </c>
      <c r="S12" s="1382" t="s">
        <v>1047</v>
      </c>
      <c r="T12" s="2051">
        <v>6</v>
      </c>
      <c r="U12" s="2054" t="s">
        <v>730</v>
      </c>
      <c r="V12" s="1383" t="s">
        <v>885</v>
      </c>
      <c r="W12" s="1377">
        <v>0</v>
      </c>
      <c r="X12" s="1378">
        <v>0</v>
      </c>
      <c r="Y12" s="1378">
        <v>0</v>
      </c>
      <c r="Z12" s="1377">
        <v>242</v>
      </c>
      <c r="AA12" s="1378">
        <v>374</v>
      </c>
      <c r="AB12" s="1378">
        <v>4455898</v>
      </c>
      <c r="AC12" s="1377">
        <v>0</v>
      </c>
      <c r="AD12" s="1378">
        <v>0</v>
      </c>
      <c r="AE12" s="1378">
        <v>0</v>
      </c>
      <c r="AF12" s="1377">
        <v>0</v>
      </c>
      <c r="AG12" s="1384">
        <v>0</v>
      </c>
      <c r="AH12" s="1385">
        <v>0</v>
      </c>
      <c r="AI12" s="1377">
        <f aca="true" t="shared" si="7" ref="AI12:AI55">+AC12+Z12+W12</f>
        <v>242</v>
      </c>
      <c r="AJ12" s="1378">
        <f t="shared" si="3"/>
        <v>374</v>
      </c>
      <c r="AK12" s="1378">
        <f aca="true" t="shared" si="8" ref="AK12:AK55">+AE12+AB12+Y12+AH12</f>
        <v>4455898</v>
      </c>
      <c r="AL12" s="1382" t="s">
        <v>1047</v>
      </c>
      <c r="AN12" s="1328">
        <f t="shared" si="4"/>
        <v>286</v>
      </c>
      <c r="AO12" s="1328">
        <f t="shared" si="4"/>
        <v>420</v>
      </c>
      <c r="AP12" s="1328">
        <f t="shared" si="4"/>
        <v>4705124</v>
      </c>
    </row>
    <row r="13" spans="1:42" ht="16.5" customHeight="1">
      <c r="A13" s="2052"/>
      <c r="B13" s="2055"/>
      <c r="C13" s="1386" t="s">
        <v>889</v>
      </c>
      <c r="D13" s="1387">
        <v>12</v>
      </c>
      <c r="E13" s="1388">
        <v>204</v>
      </c>
      <c r="F13" s="1389">
        <v>1523835</v>
      </c>
      <c r="G13" s="1387">
        <v>2516</v>
      </c>
      <c r="H13" s="1388">
        <v>3135</v>
      </c>
      <c r="I13" s="1388">
        <v>27651082</v>
      </c>
      <c r="J13" s="1387">
        <v>0</v>
      </c>
      <c r="K13" s="1388">
        <v>0</v>
      </c>
      <c r="L13" s="1388">
        <v>0</v>
      </c>
      <c r="M13" s="1387">
        <v>11</v>
      </c>
      <c r="N13" s="1390">
        <v>553</v>
      </c>
      <c r="O13" s="1391">
        <v>407098</v>
      </c>
      <c r="P13" s="1387">
        <f t="shared" si="5"/>
        <v>2528</v>
      </c>
      <c r="Q13" s="1390">
        <f t="shared" si="2"/>
        <v>3339</v>
      </c>
      <c r="R13" s="1388">
        <f t="shared" si="6"/>
        <v>29582015</v>
      </c>
      <c r="S13" s="1392" t="s">
        <v>1048</v>
      </c>
      <c r="T13" s="2052"/>
      <c r="U13" s="2055"/>
      <c r="V13" s="1389" t="s">
        <v>1049</v>
      </c>
      <c r="W13" s="1387">
        <v>121</v>
      </c>
      <c r="X13" s="1388">
        <v>2030</v>
      </c>
      <c r="Y13" s="1388">
        <v>18867515</v>
      </c>
      <c r="Z13" s="1387">
        <v>7676</v>
      </c>
      <c r="AA13" s="1388">
        <v>11367</v>
      </c>
      <c r="AB13" s="1388">
        <v>135152909</v>
      </c>
      <c r="AC13" s="1387">
        <v>0</v>
      </c>
      <c r="AD13" s="1388">
        <v>0</v>
      </c>
      <c r="AE13" s="1388">
        <v>0</v>
      </c>
      <c r="AF13" s="1387">
        <v>120</v>
      </c>
      <c r="AG13" s="1390">
        <v>5827</v>
      </c>
      <c r="AH13" s="1391">
        <v>4308738</v>
      </c>
      <c r="AI13" s="1387">
        <f t="shared" si="7"/>
        <v>7797</v>
      </c>
      <c r="AJ13" s="1388">
        <f t="shared" si="3"/>
        <v>13397</v>
      </c>
      <c r="AK13" s="1388">
        <f t="shared" si="8"/>
        <v>158329162</v>
      </c>
      <c r="AL13" s="1392" t="s">
        <v>892</v>
      </c>
      <c r="AN13" s="1328">
        <f t="shared" si="4"/>
        <v>10325</v>
      </c>
      <c r="AO13" s="1328">
        <f t="shared" si="4"/>
        <v>16736</v>
      </c>
      <c r="AP13" s="1328">
        <f t="shared" si="4"/>
        <v>187911177</v>
      </c>
    </row>
    <row r="14" spans="1:42" ht="16.5" customHeight="1">
      <c r="A14" s="2052"/>
      <c r="B14" s="2055"/>
      <c r="C14" s="1386" t="s">
        <v>893</v>
      </c>
      <c r="D14" s="1387">
        <v>0</v>
      </c>
      <c r="E14" s="1388">
        <v>0</v>
      </c>
      <c r="F14" s="1389">
        <v>0</v>
      </c>
      <c r="G14" s="1387">
        <v>819</v>
      </c>
      <c r="H14" s="1388">
        <v>1092</v>
      </c>
      <c r="I14" s="1388">
        <v>7720760</v>
      </c>
      <c r="J14" s="1387">
        <v>0</v>
      </c>
      <c r="K14" s="1388">
        <v>0</v>
      </c>
      <c r="L14" s="1388">
        <v>0</v>
      </c>
      <c r="M14" s="1387">
        <v>0</v>
      </c>
      <c r="N14" s="1390">
        <v>0</v>
      </c>
      <c r="O14" s="1391">
        <v>0</v>
      </c>
      <c r="P14" s="1387">
        <f t="shared" si="5"/>
        <v>819</v>
      </c>
      <c r="Q14" s="1388">
        <f t="shared" si="2"/>
        <v>1092</v>
      </c>
      <c r="R14" s="1388">
        <f t="shared" si="6"/>
        <v>7720760</v>
      </c>
      <c r="S14" s="1392" t="s">
        <v>1050</v>
      </c>
      <c r="T14" s="2052"/>
      <c r="U14" s="2055"/>
      <c r="V14" s="1389" t="s">
        <v>1051</v>
      </c>
      <c r="W14" s="1387">
        <v>0</v>
      </c>
      <c r="X14" s="1388">
        <v>0</v>
      </c>
      <c r="Y14" s="1388">
        <v>0</v>
      </c>
      <c r="Z14" s="1387">
        <v>2539</v>
      </c>
      <c r="AA14" s="1388">
        <v>3360</v>
      </c>
      <c r="AB14" s="1388">
        <v>30083670</v>
      </c>
      <c r="AC14" s="1387">
        <v>0</v>
      </c>
      <c r="AD14" s="1388">
        <v>0</v>
      </c>
      <c r="AE14" s="1388">
        <v>0</v>
      </c>
      <c r="AF14" s="1387">
        <v>0</v>
      </c>
      <c r="AG14" s="1390">
        <v>0</v>
      </c>
      <c r="AH14" s="1391">
        <v>0</v>
      </c>
      <c r="AI14" s="1387">
        <f t="shared" si="7"/>
        <v>2539</v>
      </c>
      <c r="AJ14" s="1388">
        <f t="shared" si="3"/>
        <v>3360</v>
      </c>
      <c r="AK14" s="1388">
        <f t="shared" si="8"/>
        <v>30083670</v>
      </c>
      <c r="AL14" s="1392" t="s">
        <v>896</v>
      </c>
      <c r="AN14" s="1328">
        <f t="shared" si="4"/>
        <v>3358</v>
      </c>
      <c r="AO14" s="1328">
        <f t="shared" si="4"/>
        <v>4452</v>
      </c>
      <c r="AP14" s="1328">
        <f t="shared" si="4"/>
        <v>37804430</v>
      </c>
    </row>
    <row r="15" spans="1:42" ht="16.5" customHeight="1">
      <c r="A15" s="2052"/>
      <c r="B15" s="2055"/>
      <c r="C15" s="1393" t="s">
        <v>897</v>
      </c>
      <c r="D15" s="1394">
        <v>0</v>
      </c>
      <c r="E15" s="1395">
        <v>0</v>
      </c>
      <c r="F15" s="1396">
        <v>0</v>
      </c>
      <c r="G15" s="1394">
        <v>354</v>
      </c>
      <c r="H15" s="1395">
        <v>387</v>
      </c>
      <c r="I15" s="1395">
        <v>4374603</v>
      </c>
      <c r="J15" s="1394">
        <v>0</v>
      </c>
      <c r="K15" s="1395">
        <v>0</v>
      </c>
      <c r="L15" s="1395">
        <v>0</v>
      </c>
      <c r="M15" s="1394">
        <v>0</v>
      </c>
      <c r="N15" s="1397">
        <v>0</v>
      </c>
      <c r="O15" s="1398">
        <v>0</v>
      </c>
      <c r="P15" s="1387">
        <f>+J15+G15+D15</f>
        <v>354</v>
      </c>
      <c r="Q15" s="1388">
        <f>+K15+H15+E15</f>
        <v>387</v>
      </c>
      <c r="R15" s="1388">
        <f>+L15+I15+F15+O15</f>
        <v>4374603</v>
      </c>
      <c r="S15" s="1399" t="s">
        <v>900</v>
      </c>
      <c r="T15" s="2052"/>
      <c r="U15" s="2055"/>
      <c r="V15" s="1396" t="s">
        <v>1052</v>
      </c>
      <c r="W15" s="1387">
        <v>0</v>
      </c>
      <c r="X15" s="1388">
        <v>0</v>
      </c>
      <c r="Y15" s="1388">
        <v>0</v>
      </c>
      <c r="Z15" s="1387">
        <v>1023</v>
      </c>
      <c r="AA15" s="1388">
        <v>1151</v>
      </c>
      <c r="AB15" s="1388">
        <v>17116807</v>
      </c>
      <c r="AC15" s="1387">
        <v>0</v>
      </c>
      <c r="AD15" s="1388">
        <v>0</v>
      </c>
      <c r="AE15" s="1388">
        <v>0</v>
      </c>
      <c r="AF15" s="1387">
        <v>0</v>
      </c>
      <c r="AG15" s="1390">
        <v>0</v>
      </c>
      <c r="AH15" s="1391">
        <v>0</v>
      </c>
      <c r="AI15" s="1394">
        <f t="shared" si="7"/>
        <v>1023</v>
      </c>
      <c r="AJ15" s="1395">
        <f t="shared" si="3"/>
        <v>1151</v>
      </c>
      <c r="AK15" s="1395">
        <f t="shared" si="8"/>
        <v>17116807</v>
      </c>
      <c r="AL15" s="1399" t="s">
        <v>900</v>
      </c>
      <c r="AN15" s="1328">
        <f t="shared" si="4"/>
        <v>1377</v>
      </c>
      <c r="AO15" s="1328">
        <f t="shared" si="4"/>
        <v>1538</v>
      </c>
      <c r="AP15" s="1328">
        <f t="shared" si="4"/>
        <v>21491410</v>
      </c>
    </row>
    <row r="16" spans="1:38" ht="16.5" customHeight="1">
      <c r="A16" s="2053"/>
      <c r="B16" s="2056"/>
      <c r="C16" s="1400" t="s">
        <v>1053</v>
      </c>
      <c r="D16" s="1401">
        <f>SUM(D12:D15)</f>
        <v>12</v>
      </c>
      <c r="E16" s="1402">
        <f aca="true" t="shared" si="9" ref="E16:R16">SUM(E12:E15)</f>
        <v>204</v>
      </c>
      <c r="F16" s="1403">
        <f t="shared" si="9"/>
        <v>1523835</v>
      </c>
      <c r="G16" s="1401">
        <f t="shared" si="9"/>
        <v>3733</v>
      </c>
      <c r="H16" s="1402">
        <f t="shared" si="9"/>
        <v>4660</v>
      </c>
      <c r="I16" s="1403">
        <f t="shared" si="9"/>
        <v>39995671</v>
      </c>
      <c r="J16" s="1401">
        <f t="shared" si="9"/>
        <v>0</v>
      </c>
      <c r="K16" s="1402">
        <f t="shared" si="9"/>
        <v>0</v>
      </c>
      <c r="L16" s="1403">
        <f t="shared" si="9"/>
        <v>0</v>
      </c>
      <c r="M16" s="1401">
        <f t="shared" si="9"/>
        <v>11</v>
      </c>
      <c r="N16" s="1402">
        <f t="shared" si="9"/>
        <v>553</v>
      </c>
      <c r="O16" s="1403">
        <f t="shared" si="9"/>
        <v>407098</v>
      </c>
      <c r="P16" s="1394">
        <f t="shared" si="9"/>
        <v>3745</v>
      </c>
      <c r="Q16" s="1395">
        <f t="shared" si="9"/>
        <v>4864</v>
      </c>
      <c r="R16" s="1395">
        <f t="shared" si="9"/>
        <v>41926604</v>
      </c>
      <c r="S16" s="1399" t="s">
        <v>1053</v>
      </c>
      <c r="T16" s="2053"/>
      <c r="U16" s="2056"/>
      <c r="V16" s="1404" t="s">
        <v>901</v>
      </c>
      <c r="W16" s="1401">
        <f aca="true" t="shared" si="10" ref="W16:AH16">SUM(W12:W15)</f>
        <v>121</v>
      </c>
      <c r="X16" s="1402">
        <f t="shared" si="10"/>
        <v>2030</v>
      </c>
      <c r="Y16" s="1403">
        <f t="shared" si="10"/>
        <v>18867515</v>
      </c>
      <c r="Z16" s="1401">
        <f t="shared" si="10"/>
        <v>11480</v>
      </c>
      <c r="AA16" s="1402">
        <f t="shared" si="10"/>
        <v>16252</v>
      </c>
      <c r="AB16" s="1403">
        <f>SUM(AB12:AB15)</f>
        <v>186809284</v>
      </c>
      <c r="AC16" s="1401">
        <f t="shared" si="10"/>
        <v>0</v>
      </c>
      <c r="AD16" s="1402">
        <f t="shared" si="10"/>
        <v>0</v>
      </c>
      <c r="AE16" s="1403">
        <f t="shared" si="10"/>
        <v>0</v>
      </c>
      <c r="AF16" s="1401">
        <f t="shared" si="10"/>
        <v>120</v>
      </c>
      <c r="AG16" s="1402">
        <f t="shared" si="10"/>
        <v>5827</v>
      </c>
      <c r="AH16" s="1403">
        <f t="shared" si="10"/>
        <v>4308738</v>
      </c>
      <c r="AI16" s="1394">
        <f t="shared" si="7"/>
        <v>11601</v>
      </c>
      <c r="AJ16" s="1395">
        <f t="shared" si="3"/>
        <v>18282</v>
      </c>
      <c r="AK16" s="1395">
        <f t="shared" si="8"/>
        <v>209985537</v>
      </c>
      <c r="AL16" s="1399" t="s">
        <v>1053</v>
      </c>
    </row>
    <row r="17" spans="1:42" ht="16.5" customHeight="1">
      <c r="A17" s="1405">
        <v>15</v>
      </c>
      <c r="B17" s="1406" t="s">
        <v>544</v>
      </c>
      <c r="C17" s="1407" t="s">
        <v>905</v>
      </c>
      <c r="D17" s="1408">
        <v>0</v>
      </c>
      <c r="E17" s="1381">
        <v>0</v>
      </c>
      <c r="F17" s="1381">
        <v>0</v>
      </c>
      <c r="G17" s="1408">
        <v>602</v>
      </c>
      <c r="H17" s="1381">
        <v>705</v>
      </c>
      <c r="I17" s="1381">
        <v>5534050</v>
      </c>
      <c r="J17" s="1408">
        <v>488</v>
      </c>
      <c r="K17" s="1381">
        <v>1180</v>
      </c>
      <c r="L17" s="1381">
        <v>6969470</v>
      </c>
      <c r="M17" s="1408">
        <v>0</v>
      </c>
      <c r="N17" s="1409">
        <v>0</v>
      </c>
      <c r="O17" s="1410">
        <v>0</v>
      </c>
      <c r="P17" s="1408">
        <f t="shared" si="5"/>
        <v>1090</v>
      </c>
      <c r="Q17" s="1381">
        <f t="shared" si="2"/>
        <v>1885</v>
      </c>
      <c r="R17" s="1381">
        <f t="shared" si="6"/>
        <v>12503520</v>
      </c>
      <c r="S17" s="1411" t="s">
        <v>908</v>
      </c>
      <c r="T17" s="1405" t="s">
        <v>903</v>
      </c>
      <c r="U17" s="1406" t="s">
        <v>544</v>
      </c>
      <c r="V17" s="1412" t="s">
        <v>1054</v>
      </c>
      <c r="W17" s="1408">
        <v>0</v>
      </c>
      <c r="X17" s="1381">
        <v>0</v>
      </c>
      <c r="Y17" s="1381">
        <v>0</v>
      </c>
      <c r="Z17" s="1408">
        <v>1016</v>
      </c>
      <c r="AA17" s="1381">
        <v>1272</v>
      </c>
      <c r="AB17" s="1381">
        <v>13345049</v>
      </c>
      <c r="AC17" s="1408">
        <v>2486</v>
      </c>
      <c r="AD17" s="1381">
        <v>5497</v>
      </c>
      <c r="AE17" s="1381">
        <v>36458956</v>
      </c>
      <c r="AF17" s="1408">
        <v>0</v>
      </c>
      <c r="AG17" s="1409">
        <v>0</v>
      </c>
      <c r="AH17" s="1410">
        <v>0</v>
      </c>
      <c r="AI17" s="1408">
        <f t="shared" si="7"/>
        <v>3502</v>
      </c>
      <c r="AJ17" s="1381">
        <f t="shared" si="3"/>
        <v>6769</v>
      </c>
      <c r="AK17" s="1381">
        <f t="shared" si="8"/>
        <v>49804005</v>
      </c>
      <c r="AL17" s="1411" t="s">
        <v>908</v>
      </c>
      <c r="AN17" s="1328">
        <f aca="true" t="shared" si="11" ref="AN17:AP20">P17+AI17</f>
        <v>4592</v>
      </c>
      <c r="AO17" s="1328">
        <f t="shared" si="11"/>
        <v>8654</v>
      </c>
      <c r="AP17" s="1328">
        <f t="shared" si="11"/>
        <v>62307525</v>
      </c>
    </row>
    <row r="18" spans="1:42" ht="16.5" customHeight="1">
      <c r="A18" s="1405">
        <v>27</v>
      </c>
      <c r="B18" s="1406" t="s">
        <v>909</v>
      </c>
      <c r="C18" s="1407" t="s">
        <v>910</v>
      </c>
      <c r="D18" s="1408">
        <v>0</v>
      </c>
      <c r="E18" s="1381">
        <v>0</v>
      </c>
      <c r="F18" s="1381">
        <v>0</v>
      </c>
      <c r="G18" s="1408">
        <v>1642</v>
      </c>
      <c r="H18" s="1381">
        <v>2114</v>
      </c>
      <c r="I18" s="1381">
        <v>10673474</v>
      </c>
      <c r="J18" s="1408">
        <v>0</v>
      </c>
      <c r="K18" s="1381">
        <v>0</v>
      </c>
      <c r="L18" s="1381">
        <v>0</v>
      </c>
      <c r="M18" s="1408">
        <v>0</v>
      </c>
      <c r="N18" s="1409">
        <v>0</v>
      </c>
      <c r="O18" s="1410">
        <v>0</v>
      </c>
      <c r="P18" s="1408">
        <f t="shared" si="5"/>
        <v>1642</v>
      </c>
      <c r="Q18" s="1381">
        <f t="shared" si="2"/>
        <v>2114</v>
      </c>
      <c r="R18" s="1413">
        <f t="shared" si="6"/>
        <v>10673474</v>
      </c>
      <c r="S18" s="1414" t="s">
        <v>913</v>
      </c>
      <c r="T18" s="1405">
        <v>27</v>
      </c>
      <c r="U18" s="1406" t="s">
        <v>909</v>
      </c>
      <c r="V18" s="1412" t="s">
        <v>910</v>
      </c>
      <c r="W18" s="1408">
        <v>0</v>
      </c>
      <c r="X18" s="1381">
        <v>0</v>
      </c>
      <c r="Y18" s="1381">
        <v>0</v>
      </c>
      <c r="Z18" s="1408">
        <v>7058</v>
      </c>
      <c r="AA18" s="1381">
        <v>9703</v>
      </c>
      <c r="AB18" s="1381">
        <v>40449341</v>
      </c>
      <c r="AC18" s="1408">
        <v>0</v>
      </c>
      <c r="AD18" s="1381">
        <v>0</v>
      </c>
      <c r="AE18" s="1381">
        <v>0</v>
      </c>
      <c r="AF18" s="1408">
        <v>0</v>
      </c>
      <c r="AG18" s="1409">
        <v>0</v>
      </c>
      <c r="AH18" s="1410">
        <v>0</v>
      </c>
      <c r="AI18" s="1408">
        <f t="shared" si="7"/>
        <v>7058</v>
      </c>
      <c r="AJ18" s="1381">
        <f t="shared" si="3"/>
        <v>9703</v>
      </c>
      <c r="AK18" s="1413">
        <f t="shared" si="8"/>
        <v>40449341</v>
      </c>
      <c r="AL18" s="1414" t="s">
        <v>913</v>
      </c>
      <c r="AN18" s="1328">
        <f t="shared" si="11"/>
        <v>8700</v>
      </c>
      <c r="AO18" s="1328">
        <f t="shared" si="11"/>
        <v>11817</v>
      </c>
      <c r="AP18" s="1328">
        <f t="shared" si="11"/>
        <v>51122815</v>
      </c>
    </row>
    <row r="19" spans="1:42" ht="16.5" customHeight="1">
      <c r="A19" s="2057">
        <v>50</v>
      </c>
      <c r="B19" s="2060" t="s">
        <v>1055</v>
      </c>
      <c r="C19" s="1415" t="s">
        <v>915</v>
      </c>
      <c r="D19" s="1377">
        <v>0</v>
      </c>
      <c r="E19" s="1378">
        <v>0</v>
      </c>
      <c r="F19" s="1416">
        <v>0</v>
      </c>
      <c r="G19" s="1377">
        <v>1387</v>
      </c>
      <c r="H19" s="1378">
        <v>1925</v>
      </c>
      <c r="I19" s="1378">
        <v>13754057</v>
      </c>
      <c r="J19" s="1377">
        <v>0</v>
      </c>
      <c r="K19" s="1378">
        <v>0</v>
      </c>
      <c r="L19" s="1378">
        <v>0</v>
      </c>
      <c r="M19" s="1377">
        <v>0</v>
      </c>
      <c r="N19" s="1384">
        <v>0</v>
      </c>
      <c r="O19" s="1385">
        <v>0</v>
      </c>
      <c r="P19" s="1377">
        <f t="shared" si="5"/>
        <v>1387</v>
      </c>
      <c r="Q19" s="1378">
        <f t="shared" si="2"/>
        <v>1925</v>
      </c>
      <c r="R19" s="1378">
        <f t="shared" si="6"/>
        <v>13754057</v>
      </c>
      <c r="S19" s="1417" t="s">
        <v>918</v>
      </c>
      <c r="T19" s="2057">
        <v>50</v>
      </c>
      <c r="U19" s="2060" t="s">
        <v>1056</v>
      </c>
      <c r="V19" s="1416" t="s">
        <v>1057</v>
      </c>
      <c r="W19" s="1377">
        <v>0</v>
      </c>
      <c r="X19" s="1378">
        <v>0</v>
      </c>
      <c r="Y19" s="1378">
        <v>0</v>
      </c>
      <c r="Z19" s="1377">
        <v>3967</v>
      </c>
      <c r="AA19" s="1378">
        <v>5968</v>
      </c>
      <c r="AB19" s="1378">
        <v>64496198</v>
      </c>
      <c r="AC19" s="1377">
        <v>0</v>
      </c>
      <c r="AD19" s="1378">
        <v>0</v>
      </c>
      <c r="AE19" s="1378">
        <v>0</v>
      </c>
      <c r="AF19" s="1377">
        <v>0</v>
      </c>
      <c r="AG19" s="1384">
        <v>0</v>
      </c>
      <c r="AH19" s="1385">
        <v>0</v>
      </c>
      <c r="AI19" s="1377">
        <f t="shared" si="7"/>
        <v>3967</v>
      </c>
      <c r="AJ19" s="1378">
        <f t="shared" si="3"/>
        <v>5968</v>
      </c>
      <c r="AK19" s="1378">
        <f t="shared" si="8"/>
        <v>64496198</v>
      </c>
      <c r="AL19" s="1417" t="s">
        <v>918</v>
      </c>
      <c r="AN19" s="1328">
        <f t="shared" si="11"/>
        <v>5354</v>
      </c>
      <c r="AO19" s="1328">
        <f t="shared" si="11"/>
        <v>7893</v>
      </c>
      <c r="AP19" s="1328">
        <f t="shared" si="11"/>
        <v>78250255</v>
      </c>
    </row>
    <row r="20" spans="1:42" ht="16.5" customHeight="1">
      <c r="A20" s="2058"/>
      <c r="B20" s="2061"/>
      <c r="C20" s="1386" t="s">
        <v>1058</v>
      </c>
      <c r="D20" s="1387">
        <v>0</v>
      </c>
      <c r="E20" s="1388">
        <v>0</v>
      </c>
      <c r="F20" s="1389">
        <v>0</v>
      </c>
      <c r="G20" s="1387">
        <v>1739</v>
      </c>
      <c r="H20" s="1388">
        <v>2128</v>
      </c>
      <c r="I20" s="1388">
        <v>19807926</v>
      </c>
      <c r="J20" s="1387">
        <v>0</v>
      </c>
      <c r="K20" s="1388">
        <v>0</v>
      </c>
      <c r="L20" s="1388">
        <v>0</v>
      </c>
      <c r="M20" s="1387">
        <v>0</v>
      </c>
      <c r="N20" s="1390">
        <v>0</v>
      </c>
      <c r="O20" s="1391">
        <v>0</v>
      </c>
      <c r="P20" s="1387">
        <f t="shared" si="5"/>
        <v>1739</v>
      </c>
      <c r="Q20" s="1388">
        <f t="shared" si="2"/>
        <v>2128</v>
      </c>
      <c r="R20" s="1388">
        <f t="shared" si="6"/>
        <v>19807926</v>
      </c>
      <c r="S20" s="1392" t="s">
        <v>922</v>
      </c>
      <c r="T20" s="2058"/>
      <c r="U20" s="2061"/>
      <c r="V20" s="1389" t="s">
        <v>1059</v>
      </c>
      <c r="W20" s="1387">
        <v>0</v>
      </c>
      <c r="X20" s="1388">
        <v>0</v>
      </c>
      <c r="Y20" s="1388">
        <v>0</v>
      </c>
      <c r="Z20" s="1387">
        <v>4194</v>
      </c>
      <c r="AA20" s="1388">
        <v>5193</v>
      </c>
      <c r="AB20" s="1388">
        <v>61197485</v>
      </c>
      <c r="AC20" s="1387">
        <v>0</v>
      </c>
      <c r="AD20" s="1388">
        <v>0</v>
      </c>
      <c r="AE20" s="1388">
        <v>0</v>
      </c>
      <c r="AF20" s="1387">
        <v>0</v>
      </c>
      <c r="AG20" s="1390">
        <v>0</v>
      </c>
      <c r="AH20" s="1391">
        <v>0</v>
      </c>
      <c r="AI20" s="1387">
        <f t="shared" si="7"/>
        <v>4194</v>
      </c>
      <c r="AJ20" s="1388">
        <f t="shared" si="3"/>
        <v>5193</v>
      </c>
      <c r="AK20" s="1388">
        <f t="shared" si="8"/>
        <v>61197485</v>
      </c>
      <c r="AL20" s="1392" t="s">
        <v>922</v>
      </c>
      <c r="AN20" s="1328">
        <f t="shared" si="11"/>
        <v>5933</v>
      </c>
      <c r="AO20" s="1328">
        <f t="shared" si="11"/>
        <v>7321</v>
      </c>
      <c r="AP20" s="1328">
        <f t="shared" si="11"/>
        <v>81005411</v>
      </c>
    </row>
    <row r="21" spans="1:38" ht="16.5" customHeight="1">
      <c r="A21" s="2059"/>
      <c r="B21" s="2062"/>
      <c r="C21" s="1400" t="s">
        <v>1053</v>
      </c>
      <c r="D21" s="1401">
        <f>D19+D20</f>
        <v>0</v>
      </c>
      <c r="E21" s="1402">
        <f aca="true" t="shared" si="12" ref="E21:O21">E19+E20</f>
        <v>0</v>
      </c>
      <c r="F21" s="1403">
        <f t="shared" si="12"/>
        <v>0</v>
      </c>
      <c r="G21" s="1401">
        <f t="shared" si="12"/>
        <v>3126</v>
      </c>
      <c r="H21" s="1402">
        <f t="shared" si="12"/>
        <v>4053</v>
      </c>
      <c r="I21" s="1403">
        <f t="shared" si="12"/>
        <v>33561983</v>
      </c>
      <c r="J21" s="1401">
        <f t="shared" si="12"/>
        <v>0</v>
      </c>
      <c r="K21" s="1402">
        <f t="shared" si="12"/>
        <v>0</v>
      </c>
      <c r="L21" s="1403">
        <f t="shared" si="12"/>
        <v>0</v>
      </c>
      <c r="M21" s="1401">
        <f t="shared" si="12"/>
        <v>0</v>
      </c>
      <c r="N21" s="1402">
        <f t="shared" si="12"/>
        <v>0</v>
      </c>
      <c r="O21" s="1403">
        <f t="shared" si="12"/>
        <v>0</v>
      </c>
      <c r="P21" s="1401">
        <f t="shared" si="5"/>
        <v>3126</v>
      </c>
      <c r="Q21" s="1402">
        <f t="shared" si="2"/>
        <v>4053</v>
      </c>
      <c r="R21" s="1403">
        <f t="shared" si="6"/>
        <v>33561983</v>
      </c>
      <c r="S21" s="1399" t="s">
        <v>1053</v>
      </c>
      <c r="T21" s="2059"/>
      <c r="U21" s="2062"/>
      <c r="V21" s="1404" t="s">
        <v>901</v>
      </c>
      <c r="W21" s="1401">
        <f aca="true" t="shared" si="13" ref="W21:AH21">W19+W20</f>
        <v>0</v>
      </c>
      <c r="X21" s="1402">
        <f t="shared" si="13"/>
        <v>0</v>
      </c>
      <c r="Y21" s="1403">
        <f t="shared" si="13"/>
        <v>0</v>
      </c>
      <c r="Z21" s="1401">
        <f t="shared" si="13"/>
        <v>8161</v>
      </c>
      <c r="AA21" s="1402">
        <f t="shared" si="13"/>
        <v>11161</v>
      </c>
      <c r="AB21" s="1403">
        <f>AB19+AB20</f>
        <v>125693683</v>
      </c>
      <c r="AC21" s="1401">
        <f t="shared" si="13"/>
        <v>0</v>
      </c>
      <c r="AD21" s="1402">
        <f t="shared" si="13"/>
        <v>0</v>
      </c>
      <c r="AE21" s="1403">
        <f t="shared" si="13"/>
        <v>0</v>
      </c>
      <c r="AF21" s="1401">
        <f t="shared" si="13"/>
        <v>0</v>
      </c>
      <c r="AG21" s="1402">
        <f t="shared" si="13"/>
        <v>0</v>
      </c>
      <c r="AH21" s="1403">
        <f t="shared" si="13"/>
        <v>0</v>
      </c>
      <c r="AI21" s="1401">
        <f t="shared" si="7"/>
        <v>8161</v>
      </c>
      <c r="AJ21" s="1402">
        <f t="shared" si="3"/>
        <v>11161</v>
      </c>
      <c r="AK21" s="1403">
        <f t="shared" si="8"/>
        <v>125693683</v>
      </c>
      <c r="AL21" s="1399" t="s">
        <v>1053</v>
      </c>
    </row>
    <row r="22" spans="1:42" ht="16.5" customHeight="1">
      <c r="A22" s="2057">
        <v>57</v>
      </c>
      <c r="B22" s="2060" t="s">
        <v>1060</v>
      </c>
      <c r="C22" s="1407" t="s">
        <v>924</v>
      </c>
      <c r="D22" s="1408">
        <v>0</v>
      </c>
      <c r="E22" s="1381">
        <v>0</v>
      </c>
      <c r="F22" s="1412">
        <v>0</v>
      </c>
      <c r="G22" s="1408">
        <v>232</v>
      </c>
      <c r="H22" s="1381">
        <v>256</v>
      </c>
      <c r="I22" s="1381">
        <v>1343080</v>
      </c>
      <c r="J22" s="1408">
        <v>0</v>
      </c>
      <c r="K22" s="1381">
        <v>0</v>
      </c>
      <c r="L22" s="1381">
        <v>0</v>
      </c>
      <c r="M22" s="1408">
        <v>0</v>
      </c>
      <c r="N22" s="1409">
        <v>0</v>
      </c>
      <c r="O22" s="1410">
        <v>0</v>
      </c>
      <c r="P22" s="1408">
        <f t="shared" si="5"/>
        <v>232</v>
      </c>
      <c r="Q22" s="1381">
        <f t="shared" si="2"/>
        <v>256</v>
      </c>
      <c r="R22" s="1381">
        <f t="shared" si="6"/>
        <v>1343080</v>
      </c>
      <c r="S22" s="1411" t="s">
        <v>927</v>
      </c>
      <c r="T22" s="2057" t="s">
        <v>1061</v>
      </c>
      <c r="U22" s="2060" t="s">
        <v>1060</v>
      </c>
      <c r="V22" s="1412" t="s">
        <v>1062</v>
      </c>
      <c r="W22" s="1408">
        <v>0</v>
      </c>
      <c r="X22" s="1381">
        <v>0</v>
      </c>
      <c r="Y22" s="1381">
        <v>0</v>
      </c>
      <c r="Z22" s="1408">
        <v>729</v>
      </c>
      <c r="AA22" s="1381">
        <v>895</v>
      </c>
      <c r="AB22" s="1381">
        <v>4863810</v>
      </c>
      <c r="AC22" s="1408">
        <v>0</v>
      </c>
      <c r="AD22" s="1381">
        <v>0</v>
      </c>
      <c r="AE22" s="1381">
        <v>0</v>
      </c>
      <c r="AF22" s="1408">
        <v>0</v>
      </c>
      <c r="AG22" s="1409">
        <v>0</v>
      </c>
      <c r="AH22" s="1410">
        <v>0</v>
      </c>
      <c r="AI22" s="1408">
        <f t="shared" si="7"/>
        <v>729</v>
      </c>
      <c r="AJ22" s="1381">
        <f t="shared" si="3"/>
        <v>895</v>
      </c>
      <c r="AK22" s="1381">
        <f t="shared" si="8"/>
        <v>4863810</v>
      </c>
      <c r="AL22" s="1411" t="s">
        <v>927</v>
      </c>
      <c r="AN22" s="1328">
        <f aca="true" t="shared" si="14" ref="AN22:AP24">P22+AI22</f>
        <v>961</v>
      </c>
      <c r="AO22" s="1328">
        <f t="shared" si="14"/>
        <v>1151</v>
      </c>
      <c r="AP22" s="1328">
        <f t="shared" si="14"/>
        <v>6206890</v>
      </c>
    </row>
    <row r="23" spans="1:42" ht="16.5" customHeight="1">
      <c r="A23" s="2058"/>
      <c r="B23" s="2061"/>
      <c r="C23" s="1415" t="s">
        <v>928</v>
      </c>
      <c r="D23" s="1377">
        <v>0</v>
      </c>
      <c r="E23" s="1384">
        <v>0</v>
      </c>
      <c r="F23" s="1416">
        <v>0</v>
      </c>
      <c r="G23" s="1377">
        <v>116</v>
      </c>
      <c r="H23" s="1378">
        <v>124</v>
      </c>
      <c r="I23" s="1378">
        <v>1368410</v>
      </c>
      <c r="J23" s="1377">
        <v>0</v>
      </c>
      <c r="K23" s="1378">
        <v>0</v>
      </c>
      <c r="L23" s="1378">
        <v>0</v>
      </c>
      <c r="M23" s="1377">
        <v>0</v>
      </c>
      <c r="N23" s="1384">
        <v>0</v>
      </c>
      <c r="O23" s="1385">
        <v>0</v>
      </c>
      <c r="P23" s="1377">
        <f t="shared" si="5"/>
        <v>116</v>
      </c>
      <c r="Q23" s="1378">
        <f t="shared" si="2"/>
        <v>124</v>
      </c>
      <c r="R23" s="1378">
        <f t="shared" si="6"/>
        <v>1368410</v>
      </c>
      <c r="S23" s="1417" t="s">
        <v>930</v>
      </c>
      <c r="T23" s="2058"/>
      <c r="U23" s="2061"/>
      <c r="V23" s="1416" t="s">
        <v>1063</v>
      </c>
      <c r="W23" s="1377">
        <v>0</v>
      </c>
      <c r="X23" s="1378">
        <v>0</v>
      </c>
      <c r="Y23" s="1378">
        <v>0</v>
      </c>
      <c r="Z23" s="1377">
        <v>549</v>
      </c>
      <c r="AA23" s="1378">
        <v>678</v>
      </c>
      <c r="AB23" s="1378">
        <v>7680980</v>
      </c>
      <c r="AC23" s="1377">
        <v>0</v>
      </c>
      <c r="AD23" s="1378">
        <v>0</v>
      </c>
      <c r="AE23" s="1378">
        <v>0</v>
      </c>
      <c r="AF23" s="1377">
        <v>0</v>
      </c>
      <c r="AG23" s="1384">
        <v>0</v>
      </c>
      <c r="AH23" s="1385">
        <v>0</v>
      </c>
      <c r="AI23" s="1377">
        <f t="shared" si="7"/>
        <v>549</v>
      </c>
      <c r="AJ23" s="1378">
        <f t="shared" si="3"/>
        <v>678</v>
      </c>
      <c r="AK23" s="1378">
        <f t="shared" si="8"/>
        <v>7680980</v>
      </c>
      <c r="AL23" s="1417" t="s">
        <v>930</v>
      </c>
      <c r="AN23" s="1328">
        <f t="shared" si="14"/>
        <v>665</v>
      </c>
      <c r="AO23" s="1328">
        <f t="shared" si="14"/>
        <v>802</v>
      </c>
      <c r="AP23" s="1328">
        <f t="shared" si="14"/>
        <v>9049390</v>
      </c>
    </row>
    <row r="24" spans="1:42" ht="16.5" customHeight="1">
      <c r="A24" s="2058"/>
      <c r="B24" s="2061"/>
      <c r="C24" s="1419" t="s">
        <v>931</v>
      </c>
      <c r="D24" s="1353">
        <v>0</v>
      </c>
      <c r="E24" s="1347">
        <v>0</v>
      </c>
      <c r="F24" s="1358">
        <v>0</v>
      </c>
      <c r="G24" s="1353">
        <v>25</v>
      </c>
      <c r="H24" s="1347">
        <v>28</v>
      </c>
      <c r="I24" s="1347">
        <v>226690</v>
      </c>
      <c r="J24" s="1353">
        <v>0</v>
      </c>
      <c r="K24" s="1347">
        <v>0</v>
      </c>
      <c r="L24" s="1347">
        <v>0</v>
      </c>
      <c r="M24" s="1353">
        <v>0</v>
      </c>
      <c r="N24" s="1420">
        <v>0</v>
      </c>
      <c r="O24" s="1421">
        <v>0</v>
      </c>
      <c r="P24" s="1422">
        <f t="shared" si="5"/>
        <v>25</v>
      </c>
      <c r="Q24" s="1423">
        <f t="shared" si="2"/>
        <v>28</v>
      </c>
      <c r="R24" s="1424">
        <f t="shared" si="6"/>
        <v>226690</v>
      </c>
      <c r="S24" s="1334" t="s">
        <v>933</v>
      </c>
      <c r="T24" s="2058"/>
      <c r="U24" s="2061"/>
      <c r="V24" s="1358" t="s">
        <v>1064</v>
      </c>
      <c r="W24" s="1353">
        <v>0</v>
      </c>
      <c r="X24" s="1347">
        <v>0</v>
      </c>
      <c r="Y24" s="1347">
        <v>0</v>
      </c>
      <c r="Z24" s="1353">
        <v>297</v>
      </c>
      <c r="AA24" s="1347">
        <v>339</v>
      </c>
      <c r="AB24" s="1347">
        <v>3494140</v>
      </c>
      <c r="AC24" s="1353">
        <v>0</v>
      </c>
      <c r="AD24" s="1347">
        <v>0</v>
      </c>
      <c r="AE24" s="1347">
        <v>0</v>
      </c>
      <c r="AF24" s="1353">
        <v>0</v>
      </c>
      <c r="AG24" s="1420">
        <v>0</v>
      </c>
      <c r="AH24" s="1421">
        <v>0</v>
      </c>
      <c r="AI24" s="1353">
        <f t="shared" si="7"/>
        <v>297</v>
      </c>
      <c r="AJ24" s="1347">
        <f t="shared" si="3"/>
        <v>339</v>
      </c>
      <c r="AK24" s="1347">
        <f t="shared" si="8"/>
        <v>3494140</v>
      </c>
      <c r="AL24" s="1334" t="s">
        <v>933</v>
      </c>
      <c r="AN24" s="1328">
        <f t="shared" si="14"/>
        <v>322</v>
      </c>
      <c r="AO24" s="1328">
        <f t="shared" si="14"/>
        <v>367</v>
      </c>
      <c r="AP24" s="1328">
        <f t="shared" si="14"/>
        <v>3720830</v>
      </c>
    </row>
    <row r="25" spans="1:38" ht="16.5" customHeight="1">
      <c r="A25" s="2058"/>
      <c r="B25" s="2061"/>
      <c r="C25" s="1400" t="s">
        <v>1053</v>
      </c>
      <c r="D25" s="1394">
        <f aca="true" t="shared" si="15" ref="D25:O25">SUM(D23:D24)</f>
        <v>0</v>
      </c>
      <c r="E25" s="1395">
        <f t="shared" si="15"/>
        <v>0</v>
      </c>
      <c r="F25" s="1396">
        <f t="shared" si="15"/>
        <v>0</v>
      </c>
      <c r="G25" s="1394">
        <f t="shared" si="15"/>
        <v>141</v>
      </c>
      <c r="H25" s="1395">
        <f t="shared" si="15"/>
        <v>152</v>
      </c>
      <c r="I25" s="1395">
        <f t="shared" si="15"/>
        <v>1595100</v>
      </c>
      <c r="J25" s="1394">
        <f t="shared" si="15"/>
        <v>0</v>
      </c>
      <c r="K25" s="1395">
        <f t="shared" si="15"/>
        <v>0</v>
      </c>
      <c r="L25" s="1395">
        <f t="shared" si="15"/>
        <v>0</v>
      </c>
      <c r="M25" s="1394">
        <f t="shared" si="15"/>
        <v>0</v>
      </c>
      <c r="N25" s="1397">
        <f t="shared" si="15"/>
        <v>0</v>
      </c>
      <c r="O25" s="1398">
        <f t="shared" si="15"/>
        <v>0</v>
      </c>
      <c r="P25" s="1394">
        <f t="shared" si="5"/>
        <v>141</v>
      </c>
      <c r="Q25" s="1395">
        <f t="shared" si="2"/>
        <v>152</v>
      </c>
      <c r="R25" s="1395">
        <f t="shared" si="6"/>
        <v>1595100</v>
      </c>
      <c r="S25" s="1399" t="s">
        <v>1053</v>
      </c>
      <c r="T25" s="2058"/>
      <c r="U25" s="2061"/>
      <c r="V25" s="1404" t="s">
        <v>901</v>
      </c>
      <c r="W25" s="1394">
        <f aca="true" t="shared" si="16" ref="W25:AH25">SUM(W23:W24)</f>
        <v>0</v>
      </c>
      <c r="X25" s="1395">
        <f t="shared" si="16"/>
        <v>0</v>
      </c>
      <c r="Y25" s="1395">
        <f t="shared" si="16"/>
        <v>0</v>
      </c>
      <c r="Z25" s="1394">
        <f t="shared" si="16"/>
        <v>846</v>
      </c>
      <c r="AA25" s="1395">
        <f t="shared" si="16"/>
        <v>1017</v>
      </c>
      <c r="AB25" s="1395">
        <f>SUM(AB23:AB24)</f>
        <v>11175120</v>
      </c>
      <c r="AC25" s="1394">
        <f t="shared" si="16"/>
        <v>0</v>
      </c>
      <c r="AD25" s="1395">
        <f t="shared" si="16"/>
        <v>0</v>
      </c>
      <c r="AE25" s="1395">
        <f t="shared" si="16"/>
        <v>0</v>
      </c>
      <c r="AF25" s="1394">
        <f t="shared" si="16"/>
        <v>0</v>
      </c>
      <c r="AG25" s="1397">
        <f t="shared" si="16"/>
        <v>0</v>
      </c>
      <c r="AH25" s="1398">
        <f t="shared" si="16"/>
        <v>0</v>
      </c>
      <c r="AI25" s="1394">
        <f t="shared" si="7"/>
        <v>846</v>
      </c>
      <c r="AJ25" s="1395">
        <f t="shared" si="3"/>
        <v>1017</v>
      </c>
      <c r="AK25" s="1395">
        <f t="shared" si="8"/>
        <v>11175120</v>
      </c>
      <c r="AL25" s="1399" t="s">
        <v>1053</v>
      </c>
    </row>
    <row r="26" spans="1:42" ht="16.5" customHeight="1">
      <c r="A26" s="2058"/>
      <c r="B26" s="2061"/>
      <c r="C26" s="1407" t="s">
        <v>934</v>
      </c>
      <c r="D26" s="1408">
        <v>0</v>
      </c>
      <c r="E26" s="1381">
        <v>0</v>
      </c>
      <c r="F26" s="1412">
        <v>0</v>
      </c>
      <c r="G26" s="1408">
        <v>0</v>
      </c>
      <c r="H26" s="1381">
        <v>0</v>
      </c>
      <c r="I26" s="1381">
        <v>0</v>
      </c>
      <c r="J26" s="1408">
        <v>1011</v>
      </c>
      <c r="K26" s="1381">
        <v>1589</v>
      </c>
      <c r="L26" s="1381">
        <v>13410520</v>
      </c>
      <c r="M26" s="1408">
        <v>0</v>
      </c>
      <c r="N26" s="1409">
        <v>0</v>
      </c>
      <c r="O26" s="1410">
        <v>0</v>
      </c>
      <c r="P26" s="1408">
        <f t="shared" si="5"/>
        <v>1011</v>
      </c>
      <c r="Q26" s="1381">
        <f t="shared" si="2"/>
        <v>1589</v>
      </c>
      <c r="R26" s="1381">
        <f t="shared" si="6"/>
        <v>13410520</v>
      </c>
      <c r="S26" s="1411" t="s">
        <v>937</v>
      </c>
      <c r="T26" s="2058"/>
      <c r="U26" s="2061"/>
      <c r="V26" s="1412" t="s">
        <v>1065</v>
      </c>
      <c r="W26" s="1408">
        <v>0</v>
      </c>
      <c r="X26" s="1381">
        <v>0</v>
      </c>
      <c r="Y26" s="1381">
        <v>0</v>
      </c>
      <c r="Z26" s="1408">
        <v>0</v>
      </c>
      <c r="AA26" s="1381">
        <v>0</v>
      </c>
      <c r="AB26" s="1381">
        <v>0</v>
      </c>
      <c r="AC26" s="1408">
        <v>2656</v>
      </c>
      <c r="AD26" s="1381">
        <v>3971</v>
      </c>
      <c r="AE26" s="1381">
        <v>35619220</v>
      </c>
      <c r="AF26" s="1408">
        <v>0</v>
      </c>
      <c r="AG26" s="1409">
        <v>0</v>
      </c>
      <c r="AH26" s="1410">
        <v>0</v>
      </c>
      <c r="AI26" s="1408">
        <f t="shared" si="7"/>
        <v>2656</v>
      </c>
      <c r="AJ26" s="1381">
        <f t="shared" si="3"/>
        <v>3971</v>
      </c>
      <c r="AK26" s="1381">
        <f t="shared" si="8"/>
        <v>35619220</v>
      </c>
      <c r="AL26" s="1411" t="s">
        <v>937</v>
      </c>
      <c r="AN26" s="1328">
        <f aca="true" t="shared" si="17" ref="AN26:AP27">P26+AI26</f>
        <v>3667</v>
      </c>
      <c r="AO26" s="1328">
        <f t="shared" si="17"/>
        <v>5560</v>
      </c>
      <c r="AP26" s="1328">
        <f t="shared" si="17"/>
        <v>49029740</v>
      </c>
    </row>
    <row r="27" spans="1:42" ht="16.5" customHeight="1">
      <c r="A27" s="2058"/>
      <c r="B27" s="2061"/>
      <c r="C27" s="1393" t="s">
        <v>1066</v>
      </c>
      <c r="D27" s="1394">
        <v>0</v>
      </c>
      <c r="E27" s="1395">
        <v>0</v>
      </c>
      <c r="F27" s="1396">
        <v>0</v>
      </c>
      <c r="G27" s="1394">
        <v>0</v>
      </c>
      <c r="H27" s="1395">
        <v>0</v>
      </c>
      <c r="I27" s="1395">
        <v>0</v>
      </c>
      <c r="J27" s="1394">
        <v>829</v>
      </c>
      <c r="K27" s="1395">
        <v>1297</v>
      </c>
      <c r="L27" s="1395">
        <v>11539030</v>
      </c>
      <c r="M27" s="1394">
        <v>0</v>
      </c>
      <c r="N27" s="1397">
        <v>0</v>
      </c>
      <c r="O27" s="1398">
        <v>0</v>
      </c>
      <c r="P27" s="1394">
        <f t="shared" si="5"/>
        <v>829</v>
      </c>
      <c r="Q27" s="1395">
        <f t="shared" si="2"/>
        <v>1297</v>
      </c>
      <c r="R27" s="1395">
        <f t="shared" si="6"/>
        <v>11539030</v>
      </c>
      <c r="S27" s="1399" t="s">
        <v>940</v>
      </c>
      <c r="T27" s="2058"/>
      <c r="U27" s="2061"/>
      <c r="V27" s="1396" t="s">
        <v>1067</v>
      </c>
      <c r="W27" s="1394">
        <v>0</v>
      </c>
      <c r="X27" s="1395">
        <v>0</v>
      </c>
      <c r="Y27" s="1395">
        <v>0</v>
      </c>
      <c r="Z27" s="1394">
        <v>0</v>
      </c>
      <c r="AA27" s="1395">
        <v>0</v>
      </c>
      <c r="AB27" s="1395">
        <v>0</v>
      </c>
      <c r="AC27" s="1394">
        <v>2071</v>
      </c>
      <c r="AD27" s="1395">
        <v>3023</v>
      </c>
      <c r="AE27" s="1395">
        <v>26630140</v>
      </c>
      <c r="AF27" s="1394">
        <v>0</v>
      </c>
      <c r="AG27" s="1397">
        <v>0</v>
      </c>
      <c r="AH27" s="1398">
        <v>0</v>
      </c>
      <c r="AI27" s="1394">
        <f t="shared" si="7"/>
        <v>2071</v>
      </c>
      <c r="AJ27" s="1395">
        <f t="shared" si="3"/>
        <v>3023</v>
      </c>
      <c r="AK27" s="1395">
        <f t="shared" si="8"/>
        <v>26630140</v>
      </c>
      <c r="AL27" s="1399" t="s">
        <v>940</v>
      </c>
      <c r="AN27" s="1328">
        <f t="shared" si="17"/>
        <v>2900</v>
      </c>
      <c r="AO27" s="1328">
        <f t="shared" si="17"/>
        <v>4320</v>
      </c>
      <c r="AP27" s="1328">
        <f t="shared" si="17"/>
        <v>38169170</v>
      </c>
    </row>
    <row r="28" spans="1:38" ht="16.5" customHeight="1">
      <c r="A28" s="2058"/>
      <c r="B28" s="2061"/>
      <c r="C28" s="1400" t="s">
        <v>1053</v>
      </c>
      <c r="D28" s="1394">
        <f>D26+D27</f>
        <v>0</v>
      </c>
      <c r="E28" s="1395">
        <f aca="true" t="shared" si="18" ref="E28:O28">E26+E27</f>
        <v>0</v>
      </c>
      <c r="F28" s="1396">
        <f t="shared" si="18"/>
        <v>0</v>
      </c>
      <c r="G28" s="1394">
        <f t="shared" si="18"/>
        <v>0</v>
      </c>
      <c r="H28" s="1395">
        <f t="shared" si="18"/>
        <v>0</v>
      </c>
      <c r="I28" s="1395">
        <f t="shared" si="18"/>
        <v>0</v>
      </c>
      <c r="J28" s="1394">
        <f t="shared" si="18"/>
        <v>1840</v>
      </c>
      <c r="K28" s="1395">
        <f t="shared" si="18"/>
        <v>2886</v>
      </c>
      <c r="L28" s="1395">
        <f t="shared" si="18"/>
        <v>24949550</v>
      </c>
      <c r="M28" s="1394">
        <f t="shared" si="18"/>
        <v>0</v>
      </c>
      <c r="N28" s="1397">
        <f t="shared" si="18"/>
        <v>0</v>
      </c>
      <c r="O28" s="1398">
        <f t="shared" si="18"/>
        <v>0</v>
      </c>
      <c r="P28" s="1394">
        <f t="shared" si="5"/>
        <v>1840</v>
      </c>
      <c r="Q28" s="1395">
        <f t="shared" si="2"/>
        <v>2886</v>
      </c>
      <c r="R28" s="1395">
        <f t="shared" si="6"/>
        <v>24949550</v>
      </c>
      <c r="S28" s="1399" t="s">
        <v>1053</v>
      </c>
      <c r="T28" s="2058"/>
      <c r="U28" s="2061"/>
      <c r="V28" s="1404" t="s">
        <v>901</v>
      </c>
      <c r="W28" s="1394">
        <f aca="true" t="shared" si="19" ref="W28:AH28">W26+W27</f>
        <v>0</v>
      </c>
      <c r="X28" s="1395">
        <f t="shared" si="19"/>
        <v>0</v>
      </c>
      <c r="Y28" s="1395">
        <f t="shared" si="19"/>
        <v>0</v>
      </c>
      <c r="Z28" s="1394">
        <f t="shared" si="19"/>
        <v>0</v>
      </c>
      <c r="AA28" s="1395">
        <f t="shared" si="19"/>
        <v>0</v>
      </c>
      <c r="AB28" s="1395">
        <f t="shared" si="19"/>
        <v>0</v>
      </c>
      <c r="AC28" s="1394">
        <f t="shared" si="19"/>
        <v>4727</v>
      </c>
      <c r="AD28" s="1395">
        <f t="shared" si="19"/>
        <v>6994</v>
      </c>
      <c r="AE28" s="1395">
        <f t="shared" si="19"/>
        <v>62249360</v>
      </c>
      <c r="AF28" s="1394">
        <f t="shared" si="19"/>
        <v>0</v>
      </c>
      <c r="AG28" s="1397">
        <f t="shared" si="19"/>
        <v>0</v>
      </c>
      <c r="AH28" s="1398">
        <f t="shared" si="19"/>
        <v>0</v>
      </c>
      <c r="AI28" s="1394">
        <f t="shared" si="7"/>
        <v>4727</v>
      </c>
      <c r="AJ28" s="1395">
        <f t="shared" si="3"/>
        <v>6994</v>
      </c>
      <c r="AK28" s="1395">
        <f t="shared" si="8"/>
        <v>62249360</v>
      </c>
      <c r="AL28" s="1399" t="s">
        <v>1053</v>
      </c>
    </row>
    <row r="29" spans="1:42" ht="16.5" customHeight="1">
      <c r="A29" s="2058"/>
      <c r="B29" s="2061"/>
      <c r="C29" s="1407" t="s">
        <v>941</v>
      </c>
      <c r="D29" s="1408">
        <v>0</v>
      </c>
      <c r="E29" s="1381">
        <v>0</v>
      </c>
      <c r="F29" s="1412">
        <v>0</v>
      </c>
      <c r="G29" s="1408">
        <v>640</v>
      </c>
      <c r="H29" s="1381">
        <v>781</v>
      </c>
      <c r="I29" s="1381">
        <v>9400340</v>
      </c>
      <c r="J29" s="1408">
        <v>2259</v>
      </c>
      <c r="K29" s="1381">
        <v>3762</v>
      </c>
      <c r="L29" s="1381">
        <v>23256720</v>
      </c>
      <c r="M29" s="1408">
        <v>0</v>
      </c>
      <c r="N29" s="1409">
        <v>0</v>
      </c>
      <c r="O29" s="1410">
        <v>0</v>
      </c>
      <c r="P29" s="1408">
        <f t="shared" si="5"/>
        <v>2899</v>
      </c>
      <c r="Q29" s="1381">
        <f t="shared" si="2"/>
        <v>4543</v>
      </c>
      <c r="R29" s="1381">
        <f t="shared" si="6"/>
        <v>32657060</v>
      </c>
      <c r="S29" s="1411" t="s">
        <v>944</v>
      </c>
      <c r="T29" s="2058"/>
      <c r="U29" s="2061"/>
      <c r="V29" s="1412" t="s">
        <v>941</v>
      </c>
      <c r="W29" s="1408">
        <v>0</v>
      </c>
      <c r="X29" s="1381">
        <v>0</v>
      </c>
      <c r="Y29" s="1381">
        <v>0</v>
      </c>
      <c r="Z29" s="1408">
        <v>2046</v>
      </c>
      <c r="AA29" s="1381">
        <v>2756</v>
      </c>
      <c r="AB29" s="1381">
        <v>42807180</v>
      </c>
      <c r="AC29" s="1408">
        <v>5850</v>
      </c>
      <c r="AD29" s="1381">
        <v>9186</v>
      </c>
      <c r="AE29" s="1381">
        <v>62070006</v>
      </c>
      <c r="AF29" s="1408">
        <v>0</v>
      </c>
      <c r="AG29" s="1409">
        <v>0</v>
      </c>
      <c r="AH29" s="1410">
        <v>0</v>
      </c>
      <c r="AI29" s="1408">
        <f t="shared" si="7"/>
        <v>7896</v>
      </c>
      <c r="AJ29" s="1381">
        <f t="shared" si="3"/>
        <v>11942</v>
      </c>
      <c r="AK29" s="1381">
        <f t="shared" si="8"/>
        <v>104877186</v>
      </c>
      <c r="AL29" s="1411" t="s">
        <v>944</v>
      </c>
      <c r="AN29" s="1328">
        <f>P29+AI29</f>
        <v>10795</v>
      </c>
      <c r="AO29" s="1328">
        <f>Q29+AJ29</f>
        <v>16485</v>
      </c>
      <c r="AP29" s="1328">
        <f>R29+AK29</f>
        <v>137534246</v>
      </c>
    </row>
    <row r="30" spans="1:38" ht="16.5" customHeight="1">
      <c r="A30" s="2059"/>
      <c r="B30" s="2062"/>
      <c r="C30" s="1425" t="s">
        <v>945</v>
      </c>
      <c r="D30" s="1408">
        <f aca="true" t="shared" si="20" ref="D30:O30">D22+D25+D28+D29</f>
        <v>0</v>
      </c>
      <c r="E30" s="1381">
        <f t="shared" si="20"/>
        <v>0</v>
      </c>
      <c r="F30" s="1412">
        <f t="shared" si="20"/>
        <v>0</v>
      </c>
      <c r="G30" s="1408">
        <f t="shared" si="20"/>
        <v>1013</v>
      </c>
      <c r="H30" s="1381">
        <f t="shared" si="20"/>
        <v>1189</v>
      </c>
      <c r="I30" s="1381">
        <f t="shared" si="20"/>
        <v>12338520</v>
      </c>
      <c r="J30" s="1408">
        <f t="shared" si="20"/>
        <v>4099</v>
      </c>
      <c r="K30" s="1381">
        <f t="shared" si="20"/>
        <v>6648</v>
      </c>
      <c r="L30" s="1381">
        <f t="shared" si="20"/>
        <v>48206270</v>
      </c>
      <c r="M30" s="1408">
        <f t="shared" si="20"/>
        <v>0</v>
      </c>
      <c r="N30" s="1409">
        <f t="shared" si="20"/>
        <v>0</v>
      </c>
      <c r="O30" s="1410">
        <f t="shared" si="20"/>
        <v>0</v>
      </c>
      <c r="P30" s="1408">
        <f t="shared" si="5"/>
        <v>5112</v>
      </c>
      <c r="Q30" s="1381">
        <f t="shared" si="2"/>
        <v>7837</v>
      </c>
      <c r="R30" s="1381">
        <f t="shared" si="6"/>
        <v>60544790</v>
      </c>
      <c r="S30" s="1411" t="s">
        <v>945</v>
      </c>
      <c r="T30" s="2059"/>
      <c r="U30" s="2062"/>
      <c r="V30" s="1426" t="s">
        <v>945</v>
      </c>
      <c r="W30" s="1408">
        <f aca="true" t="shared" si="21" ref="W30:AH30">W22+W25+W28+W29</f>
        <v>0</v>
      </c>
      <c r="X30" s="1381">
        <f t="shared" si="21"/>
        <v>0</v>
      </c>
      <c r="Y30" s="1381">
        <f t="shared" si="21"/>
        <v>0</v>
      </c>
      <c r="Z30" s="1408">
        <f t="shared" si="21"/>
        <v>3621</v>
      </c>
      <c r="AA30" s="1381">
        <f t="shared" si="21"/>
        <v>4668</v>
      </c>
      <c r="AB30" s="1381">
        <f>AB22+AB25+AB28+AB29</f>
        <v>58846110</v>
      </c>
      <c r="AC30" s="1408">
        <f t="shared" si="21"/>
        <v>10577</v>
      </c>
      <c r="AD30" s="1381">
        <f t="shared" si="21"/>
        <v>16180</v>
      </c>
      <c r="AE30" s="1381">
        <f t="shared" si="21"/>
        <v>124319366</v>
      </c>
      <c r="AF30" s="1408">
        <f t="shared" si="21"/>
        <v>0</v>
      </c>
      <c r="AG30" s="1409">
        <f t="shared" si="21"/>
        <v>0</v>
      </c>
      <c r="AH30" s="1410">
        <f t="shared" si="21"/>
        <v>0</v>
      </c>
      <c r="AI30" s="1408">
        <f t="shared" si="7"/>
        <v>14198</v>
      </c>
      <c r="AJ30" s="1381">
        <f t="shared" si="3"/>
        <v>20848</v>
      </c>
      <c r="AK30" s="1381">
        <f t="shared" si="8"/>
        <v>183165476</v>
      </c>
      <c r="AL30" s="1411" t="s">
        <v>945</v>
      </c>
    </row>
    <row r="31" spans="1:42" ht="16.5" customHeight="1">
      <c r="A31" s="2057">
        <v>62</v>
      </c>
      <c r="B31" s="2060" t="s">
        <v>946</v>
      </c>
      <c r="C31" s="1407" t="s">
        <v>947</v>
      </c>
      <c r="D31" s="1408">
        <v>0</v>
      </c>
      <c r="E31" s="1381">
        <v>0</v>
      </c>
      <c r="F31" s="1412">
        <v>0</v>
      </c>
      <c r="G31" s="1408">
        <v>262</v>
      </c>
      <c r="H31" s="1381">
        <v>349</v>
      </c>
      <c r="I31" s="1381">
        <v>2785420</v>
      </c>
      <c r="J31" s="1408">
        <v>0</v>
      </c>
      <c r="K31" s="1381">
        <v>0</v>
      </c>
      <c r="L31" s="1381">
        <v>0</v>
      </c>
      <c r="M31" s="1408">
        <v>0</v>
      </c>
      <c r="N31" s="1409">
        <v>0</v>
      </c>
      <c r="O31" s="1410">
        <v>0</v>
      </c>
      <c r="P31" s="1408">
        <f t="shared" si="5"/>
        <v>262</v>
      </c>
      <c r="Q31" s="1381">
        <f t="shared" si="2"/>
        <v>349</v>
      </c>
      <c r="R31" s="1381">
        <f t="shared" si="6"/>
        <v>2785420</v>
      </c>
      <c r="S31" s="1411" t="s">
        <v>950</v>
      </c>
      <c r="T31" s="2057">
        <v>62</v>
      </c>
      <c r="U31" s="2060" t="s">
        <v>1068</v>
      </c>
      <c r="V31" s="1412" t="s">
        <v>947</v>
      </c>
      <c r="W31" s="1408">
        <v>0</v>
      </c>
      <c r="X31" s="1381">
        <v>0</v>
      </c>
      <c r="Y31" s="1381">
        <v>0</v>
      </c>
      <c r="Z31" s="1408">
        <v>867</v>
      </c>
      <c r="AA31" s="1381">
        <v>1355</v>
      </c>
      <c r="AB31" s="1381">
        <v>14275780</v>
      </c>
      <c r="AC31" s="1408">
        <v>0</v>
      </c>
      <c r="AD31" s="1381">
        <v>0</v>
      </c>
      <c r="AE31" s="1381">
        <v>0</v>
      </c>
      <c r="AF31" s="1408">
        <v>0</v>
      </c>
      <c r="AG31" s="1409">
        <v>0</v>
      </c>
      <c r="AH31" s="1410">
        <v>0</v>
      </c>
      <c r="AI31" s="1408">
        <f t="shared" si="7"/>
        <v>867</v>
      </c>
      <c r="AJ31" s="1381">
        <f t="shared" si="3"/>
        <v>1355</v>
      </c>
      <c r="AK31" s="1381">
        <f t="shared" si="8"/>
        <v>14275780</v>
      </c>
      <c r="AL31" s="1411" t="s">
        <v>950</v>
      </c>
      <c r="AN31" s="1328">
        <f aca="true" t="shared" si="22" ref="AN31:AP39">P31+AI31</f>
        <v>1129</v>
      </c>
      <c r="AO31" s="1328">
        <f t="shared" si="22"/>
        <v>1704</v>
      </c>
      <c r="AP31" s="1328">
        <f t="shared" si="22"/>
        <v>17061200</v>
      </c>
    </row>
    <row r="32" spans="1:42" ht="16.5" customHeight="1">
      <c r="A32" s="2058"/>
      <c r="B32" s="2061"/>
      <c r="C32" s="1407" t="s">
        <v>1069</v>
      </c>
      <c r="D32" s="1408">
        <v>0</v>
      </c>
      <c r="E32" s="1381">
        <v>0</v>
      </c>
      <c r="F32" s="1412">
        <v>0</v>
      </c>
      <c r="G32" s="1408">
        <v>18</v>
      </c>
      <c r="H32" s="1381">
        <v>26</v>
      </c>
      <c r="I32" s="1381">
        <v>202780</v>
      </c>
      <c r="J32" s="1408">
        <v>0</v>
      </c>
      <c r="K32" s="1381">
        <v>0</v>
      </c>
      <c r="L32" s="1381">
        <v>0</v>
      </c>
      <c r="M32" s="1408">
        <v>0</v>
      </c>
      <c r="N32" s="1409">
        <v>0</v>
      </c>
      <c r="O32" s="1410">
        <v>0</v>
      </c>
      <c r="P32" s="1408">
        <f t="shared" si="5"/>
        <v>18</v>
      </c>
      <c r="Q32" s="1381">
        <f t="shared" si="2"/>
        <v>26</v>
      </c>
      <c r="R32" s="1381">
        <f t="shared" si="6"/>
        <v>202780</v>
      </c>
      <c r="S32" s="1411" t="s">
        <v>1070</v>
      </c>
      <c r="T32" s="2058"/>
      <c r="U32" s="2061"/>
      <c r="V32" s="1412" t="s">
        <v>1069</v>
      </c>
      <c r="W32" s="1408">
        <v>0</v>
      </c>
      <c r="X32" s="1381">
        <v>0</v>
      </c>
      <c r="Y32" s="1381">
        <v>0</v>
      </c>
      <c r="Z32" s="1408">
        <v>227</v>
      </c>
      <c r="AA32" s="1381">
        <v>302</v>
      </c>
      <c r="AB32" s="1381">
        <v>3619980</v>
      </c>
      <c r="AC32" s="1408">
        <v>0</v>
      </c>
      <c r="AD32" s="1381">
        <v>0</v>
      </c>
      <c r="AE32" s="1381">
        <v>0</v>
      </c>
      <c r="AF32" s="1408">
        <v>0</v>
      </c>
      <c r="AG32" s="1409">
        <v>0</v>
      </c>
      <c r="AH32" s="1410">
        <v>0</v>
      </c>
      <c r="AI32" s="1408">
        <f t="shared" si="7"/>
        <v>227</v>
      </c>
      <c r="AJ32" s="1381">
        <f t="shared" si="3"/>
        <v>302</v>
      </c>
      <c r="AK32" s="1381">
        <f t="shared" si="8"/>
        <v>3619980</v>
      </c>
      <c r="AL32" s="1411" t="s">
        <v>1070</v>
      </c>
      <c r="AN32" s="1328">
        <f t="shared" si="22"/>
        <v>245</v>
      </c>
      <c r="AO32" s="1328">
        <f t="shared" si="22"/>
        <v>328</v>
      </c>
      <c r="AP32" s="1328">
        <f t="shared" si="22"/>
        <v>3822760</v>
      </c>
    </row>
    <row r="33" spans="1:42" ht="16.5" customHeight="1">
      <c r="A33" s="2058"/>
      <c r="B33" s="2061"/>
      <c r="C33" s="1407" t="s">
        <v>1071</v>
      </c>
      <c r="D33" s="1408">
        <v>0</v>
      </c>
      <c r="E33" s="1381">
        <v>0</v>
      </c>
      <c r="F33" s="1412">
        <v>0</v>
      </c>
      <c r="G33" s="1408">
        <v>0</v>
      </c>
      <c r="H33" s="1381">
        <v>0</v>
      </c>
      <c r="I33" s="1381">
        <v>0</v>
      </c>
      <c r="J33" s="1408">
        <v>806</v>
      </c>
      <c r="K33" s="1381">
        <v>1308</v>
      </c>
      <c r="L33" s="1381">
        <v>12451690</v>
      </c>
      <c r="M33" s="1408">
        <v>0</v>
      </c>
      <c r="N33" s="1409">
        <v>0</v>
      </c>
      <c r="O33" s="1410">
        <v>0</v>
      </c>
      <c r="P33" s="1408">
        <f t="shared" si="5"/>
        <v>806</v>
      </c>
      <c r="Q33" s="1381">
        <f t="shared" si="2"/>
        <v>1308</v>
      </c>
      <c r="R33" s="1381">
        <f t="shared" si="6"/>
        <v>12451690</v>
      </c>
      <c r="S33" s="1411" t="s">
        <v>956</v>
      </c>
      <c r="T33" s="2058"/>
      <c r="U33" s="2061"/>
      <c r="V33" s="1412" t="s">
        <v>1071</v>
      </c>
      <c r="W33" s="1408">
        <v>0</v>
      </c>
      <c r="X33" s="1381">
        <v>0</v>
      </c>
      <c r="Y33" s="1381">
        <v>0</v>
      </c>
      <c r="Z33" s="1408">
        <v>0</v>
      </c>
      <c r="AA33" s="1381">
        <v>0</v>
      </c>
      <c r="AB33" s="1381">
        <v>0</v>
      </c>
      <c r="AC33" s="1408">
        <v>1897</v>
      </c>
      <c r="AD33" s="1381">
        <v>3306</v>
      </c>
      <c r="AE33" s="1381">
        <v>26255978</v>
      </c>
      <c r="AF33" s="1408">
        <v>0</v>
      </c>
      <c r="AG33" s="1409">
        <v>0</v>
      </c>
      <c r="AH33" s="1410">
        <v>0</v>
      </c>
      <c r="AI33" s="1408">
        <f t="shared" si="7"/>
        <v>1897</v>
      </c>
      <c r="AJ33" s="1381">
        <f t="shared" si="3"/>
        <v>3306</v>
      </c>
      <c r="AK33" s="1381">
        <f t="shared" si="8"/>
        <v>26255978</v>
      </c>
      <c r="AL33" s="1411" t="s">
        <v>956</v>
      </c>
      <c r="AN33" s="1328">
        <f t="shared" si="22"/>
        <v>2703</v>
      </c>
      <c r="AO33" s="1328">
        <f t="shared" si="22"/>
        <v>4614</v>
      </c>
      <c r="AP33" s="1328">
        <f t="shared" si="22"/>
        <v>38707668</v>
      </c>
    </row>
    <row r="34" spans="1:38" ht="16.5" customHeight="1">
      <c r="A34" s="2059"/>
      <c r="B34" s="2062"/>
      <c r="C34" s="1425" t="s">
        <v>945</v>
      </c>
      <c r="D34" s="1408">
        <f>SUM(D31:D33)</f>
        <v>0</v>
      </c>
      <c r="E34" s="1381">
        <f aca="true" t="shared" si="23" ref="E34:O34">SUM(E31:E33)</f>
        <v>0</v>
      </c>
      <c r="F34" s="1412">
        <f t="shared" si="23"/>
        <v>0</v>
      </c>
      <c r="G34" s="1408">
        <f t="shared" si="23"/>
        <v>280</v>
      </c>
      <c r="H34" s="1381">
        <f t="shared" si="23"/>
        <v>375</v>
      </c>
      <c r="I34" s="1381">
        <f t="shared" si="23"/>
        <v>2988200</v>
      </c>
      <c r="J34" s="1408">
        <f t="shared" si="23"/>
        <v>806</v>
      </c>
      <c r="K34" s="1381">
        <f t="shared" si="23"/>
        <v>1308</v>
      </c>
      <c r="L34" s="1381">
        <f t="shared" si="23"/>
        <v>12451690</v>
      </c>
      <c r="M34" s="1408">
        <f t="shared" si="23"/>
        <v>0</v>
      </c>
      <c r="N34" s="1409">
        <f t="shared" si="23"/>
        <v>0</v>
      </c>
      <c r="O34" s="1410">
        <f t="shared" si="23"/>
        <v>0</v>
      </c>
      <c r="P34" s="1408">
        <f t="shared" si="5"/>
        <v>1086</v>
      </c>
      <c r="Q34" s="1381">
        <f t="shared" si="2"/>
        <v>1683</v>
      </c>
      <c r="R34" s="1381">
        <f t="shared" si="6"/>
        <v>15439890</v>
      </c>
      <c r="S34" s="1411" t="s">
        <v>945</v>
      </c>
      <c r="T34" s="2059"/>
      <c r="U34" s="2062"/>
      <c r="V34" s="1426" t="s">
        <v>945</v>
      </c>
      <c r="W34" s="1408">
        <f>SUM(W31:W33)</f>
        <v>0</v>
      </c>
      <c r="X34" s="1381">
        <f aca="true" t="shared" si="24" ref="X34:AH34">SUM(X31:X33)</f>
        <v>0</v>
      </c>
      <c r="Y34" s="1381">
        <f t="shared" si="24"/>
        <v>0</v>
      </c>
      <c r="Z34" s="1408">
        <f t="shared" si="24"/>
        <v>1094</v>
      </c>
      <c r="AA34" s="1381">
        <f t="shared" si="24"/>
        <v>1657</v>
      </c>
      <c r="AB34" s="1381">
        <f>SUM(AB31:AB33)</f>
        <v>17895760</v>
      </c>
      <c r="AC34" s="1408">
        <f t="shared" si="24"/>
        <v>1897</v>
      </c>
      <c r="AD34" s="1381">
        <f t="shared" si="24"/>
        <v>3306</v>
      </c>
      <c r="AE34" s="1381">
        <f t="shared" si="24"/>
        <v>26255978</v>
      </c>
      <c r="AF34" s="1408">
        <f t="shared" si="24"/>
        <v>0</v>
      </c>
      <c r="AG34" s="1409">
        <f t="shared" si="24"/>
        <v>0</v>
      </c>
      <c r="AH34" s="1410">
        <f t="shared" si="24"/>
        <v>0</v>
      </c>
      <c r="AI34" s="1408">
        <f t="shared" si="7"/>
        <v>2991</v>
      </c>
      <c r="AJ34" s="1381">
        <f t="shared" si="3"/>
        <v>4963</v>
      </c>
      <c r="AK34" s="1381">
        <f t="shared" si="8"/>
        <v>44151738</v>
      </c>
      <c r="AL34" s="1411" t="s">
        <v>945</v>
      </c>
    </row>
    <row r="35" spans="1:42" ht="16.5" customHeight="1">
      <c r="A35" s="2057">
        <v>65</v>
      </c>
      <c r="B35" s="2060" t="s">
        <v>1072</v>
      </c>
      <c r="C35" s="1407" t="s">
        <v>958</v>
      </c>
      <c r="D35" s="1408">
        <v>0</v>
      </c>
      <c r="E35" s="1381">
        <v>0</v>
      </c>
      <c r="F35" s="1412">
        <v>0</v>
      </c>
      <c r="G35" s="1408">
        <v>855</v>
      </c>
      <c r="H35" s="1381">
        <v>1280</v>
      </c>
      <c r="I35" s="1381">
        <v>12582710</v>
      </c>
      <c r="J35" s="1408">
        <v>0</v>
      </c>
      <c r="K35" s="1381">
        <v>0</v>
      </c>
      <c r="L35" s="1381">
        <v>0</v>
      </c>
      <c r="M35" s="1408">
        <v>0</v>
      </c>
      <c r="N35" s="1409">
        <v>0</v>
      </c>
      <c r="O35" s="1410">
        <v>0</v>
      </c>
      <c r="P35" s="1408">
        <f t="shared" si="5"/>
        <v>855</v>
      </c>
      <c r="Q35" s="1381">
        <f t="shared" si="2"/>
        <v>1280</v>
      </c>
      <c r="R35" s="1381">
        <f t="shared" si="6"/>
        <v>12582710</v>
      </c>
      <c r="S35" s="1411" t="s">
        <v>961</v>
      </c>
      <c r="T35" s="2057">
        <v>65</v>
      </c>
      <c r="U35" s="2060" t="s">
        <v>1072</v>
      </c>
      <c r="V35" s="1412" t="s">
        <v>958</v>
      </c>
      <c r="W35" s="1408">
        <v>0</v>
      </c>
      <c r="X35" s="1381">
        <v>0</v>
      </c>
      <c r="Y35" s="1381">
        <v>0</v>
      </c>
      <c r="Z35" s="1408">
        <v>145</v>
      </c>
      <c r="AA35" s="1381">
        <v>261</v>
      </c>
      <c r="AB35" s="1381">
        <v>1691820</v>
      </c>
      <c r="AC35" s="1408">
        <v>0</v>
      </c>
      <c r="AD35" s="1381">
        <v>0</v>
      </c>
      <c r="AE35" s="1381">
        <v>0</v>
      </c>
      <c r="AF35" s="1408">
        <v>0</v>
      </c>
      <c r="AG35" s="1409">
        <v>0</v>
      </c>
      <c r="AH35" s="1410">
        <v>0</v>
      </c>
      <c r="AI35" s="1408">
        <f t="shared" si="7"/>
        <v>145</v>
      </c>
      <c r="AJ35" s="1381">
        <f t="shared" si="3"/>
        <v>261</v>
      </c>
      <c r="AK35" s="1381">
        <f t="shared" si="8"/>
        <v>1691820</v>
      </c>
      <c r="AL35" s="1411" t="s">
        <v>961</v>
      </c>
      <c r="AN35" s="1328">
        <f t="shared" si="22"/>
        <v>1000</v>
      </c>
      <c r="AO35" s="1328">
        <f t="shared" si="22"/>
        <v>1541</v>
      </c>
      <c r="AP35" s="1328">
        <f t="shared" si="22"/>
        <v>14274530</v>
      </c>
    </row>
    <row r="36" spans="1:42" ht="16.5" customHeight="1">
      <c r="A36" s="2058"/>
      <c r="B36" s="2061"/>
      <c r="C36" s="1415" t="s">
        <v>962</v>
      </c>
      <c r="D36" s="1377">
        <v>0</v>
      </c>
      <c r="E36" s="1378">
        <v>0</v>
      </c>
      <c r="F36" s="1416">
        <v>0</v>
      </c>
      <c r="G36" s="1377">
        <v>2843</v>
      </c>
      <c r="H36" s="1378">
        <v>3858</v>
      </c>
      <c r="I36" s="1378">
        <v>44532540</v>
      </c>
      <c r="J36" s="1377">
        <v>0</v>
      </c>
      <c r="K36" s="1378">
        <v>0</v>
      </c>
      <c r="L36" s="1378">
        <v>0</v>
      </c>
      <c r="M36" s="1377">
        <v>0</v>
      </c>
      <c r="N36" s="1384">
        <v>0</v>
      </c>
      <c r="O36" s="1385">
        <v>0</v>
      </c>
      <c r="P36" s="1377">
        <f t="shared" si="5"/>
        <v>2843</v>
      </c>
      <c r="Q36" s="1378">
        <f t="shared" si="2"/>
        <v>3858</v>
      </c>
      <c r="R36" s="1378">
        <f t="shared" si="6"/>
        <v>44532540</v>
      </c>
      <c r="S36" s="1417" t="s">
        <v>963</v>
      </c>
      <c r="T36" s="2058"/>
      <c r="U36" s="2061"/>
      <c r="V36" s="1416" t="s">
        <v>962</v>
      </c>
      <c r="W36" s="1377">
        <v>0</v>
      </c>
      <c r="X36" s="1378">
        <v>0</v>
      </c>
      <c r="Y36" s="1378">
        <v>0</v>
      </c>
      <c r="Z36" s="1377">
        <v>544</v>
      </c>
      <c r="AA36" s="1378">
        <v>664</v>
      </c>
      <c r="AB36" s="1378">
        <v>6054571</v>
      </c>
      <c r="AC36" s="1377">
        <v>0</v>
      </c>
      <c r="AD36" s="1378">
        <v>0</v>
      </c>
      <c r="AE36" s="1378">
        <v>0</v>
      </c>
      <c r="AF36" s="1377">
        <v>0</v>
      </c>
      <c r="AG36" s="1384">
        <v>0</v>
      </c>
      <c r="AH36" s="1385">
        <v>0</v>
      </c>
      <c r="AI36" s="1377">
        <f t="shared" si="7"/>
        <v>544</v>
      </c>
      <c r="AJ36" s="1378">
        <f t="shared" si="3"/>
        <v>664</v>
      </c>
      <c r="AK36" s="1378">
        <f t="shared" si="8"/>
        <v>6054571</v>
      </c>
      <c r="AL36" s="1417" t="s">
        <v>963</v>
      </c>
      <c r="AN36" s="1328">
        <f t="shared" si="22"/>
        <v>3387</v>
      </c>
      <c r="AO36" s="1328">
        <f t="shared" si="22"/>
        <v>4522</v>
      </c>
      <c r="AP36" s="1328">
        <f t="shared" si="22"/>
        <v>50587111</v>
      </c>
    </row>
    <row r="37" spans="1:42" ht="16.5" customHeight="1">
      <c r="A37" s="2058"/>
      <c r="B37" s="2061"/>
      <c r="C37" s="1407" t="s">
        <v>1073</v>
      </c>
      <c r="D37" s="1408">
        <v>0</v>
      </c>
      <c r="E37" s="1381">
        <v>0</v>
      </c>
      <c r="F37" s="1412">
        <v>0</v>
      </c>
      <c r="G37" s="1408">
        <v>0</v>
      </c>
      <c r="H37" s="1381">
        <v>0</v>
      </c>
      <c r="I37" s="1381">
        <v>0</v>
      </c>
      <c r="J37" s="1408">
        <v>967</v>
      </c>
      <c r="K37" s="1381">
        <v>1453</v>
      </c>
      <c r="L37" s="1381">
        <v>11857910</v>
      </c>
      <c r="M37" s="1408">
        <v>0</v>
      </c>
      <c r="N37" s="1409">
        <v>0</v>
      </c>
      <c r="O37" s="1410">
        <v>0</v>
      </c>
      <c r="P37" s="1408">
        <f t="shared" si="5"/>
        <v>967</v>
      </c>
      <c r="Q37" s="1381">
        <f t="shared" si="2"/>
        <v>1453</v>
      </c>
      <c r="R37" s="1381">
        <f t="shared" si="6"/>
        <v>11857910</v>
      </c>
      <c r="S37" s="1411" t="s">
        <v>965</v>
      </c>
      <c r="T37" s="2058"/>
      <c r="U37" s="2061"/>
      <c r="V37" s="1412" t="s">
        <v>964</v>
      </c>
      <c r="W37" s="1408">
        <v>0</v>
      </c>
      <c r="X37" s="1381">
        <v>0</v>
      </c>
      <c r="Y37" s="1381">
        <v>0</v>
      </c>
      <c r="Z37" s="1408">
        <v>0</v>
      </c>
      <c r="AA37" s="1381">
        <v>0</v>
      </c>
      <c r="AB37" s="1381">
        <v>0</v>
      </c>
      <c r="AC37" s="1408">
        <v>739</v>
      </c>
      <c r="AD37" s="1381">
        <v>1114</v>
      </c>
      <c r="AE37" s="1381">
        <v>5814480</v>
      </c>
      <c r="AF37" s="1408">
        <v>0</v>
      </c>
      <c r="AG37" s="1409">
        <v>0</v>
      </c>
      <c r="AH37" s="1410">
        <v>0</v>
      </c>
      <c r="AI37" s="1408">
        <f t="shared" si="7"/>
        <v>739</v>
      </c>
      <c r="AJ37" s="1381">
        <f t="shared" si="3"/>
        <v>1114</v>
      </c>
      <c r="AK37" s="1381">
        <f t="shared" si="8"/>
        <v>5814480</v>
      </c>
      <c r="AL37" s="1411" t="s">
        <v>1074</v>
      </c>
      <c r="AN37" s="1328">
        <f t="shared" si="22"/>
        <v>1706</v>
      </c>
      <c r="AO37" s="1328">
        <f t="shared" si="22"/>
        <v>2567</v>
      </c>
      <c r="AP37" s="1328">
        <f t="shared" si="22"/>
        <v>17672390</v>
      </c>
    </row>
    <row r="38" spans="1:42" ht="16.5" customHeight="1">
      <c r="A38" s="2058"/>
      <c r="B38" s="2061"/>
      <c r="C38" s="1407" t="s">
        <v>966</v>
      </c>
      <c r="D38" s="1408">
        <v>0</v>
      </c>
      <c r="E38" s="1381">
        <v>0</v>
      </c>
      <c r="F38" s="1412">
        <v>0</v>
      </c>
      <c r="G38" s="1408">
        <v>3085</v>
      </c>
      <c r="H38" s="1381">
        <v>7236</v>
      </c>
      <c r="I38" s="1381">
        <v>72314290</v>
      </c>
      <c r="J38" s="1408">
        <v>0</v>
      </c>
      <c r="K38" s="1381">
        <v>0</v>
      </c>
      <c r="L38" s="1381">
        <v>0</v>
      </c>
      <c r="M38" s="1408">
        <v>0</v>
      </c>
      <c r="N38" s="1409">
        <v>0</v>
      </c>
      <c r="O38" s="1410">
        <v>0</v>
      </c>
      <c r="P38" s="1408">
        <f t="shared" si="5"/>
        <v>3085</v>
      </c>
      <c r="Q38" s="1381">
        <f t="shared" si="2"/>
        <v>7236</v>
      </c>
      <c r="R38" s="1381">
        <f t="shared" si="6"/>
        <v>72314290</v>
      </c>
      <c r="S38" s="1411" t="s">
        <v>968</v>
      </c>
      <c r="T38" s="2058"/>
      <c r="U38" s="2061"/>
      <c r="V38" s="1412" t="s">
        <v>966</v>
      </c>
      <c r="W38" s="1408">
        <v>0</v>
      </c>
      <c r="X38" s="1381">
        <v>0</v>
      </c>
      <c r="Y38" s="1381">
        <v>0</v>
      </c>
      <c r="Z38" s="1408">
        <v>446</v>
      </c>
      <c r="AA38" s="1381">
        <v>639</v>
      </c>
      <c r="AB38" s="1381">
        <v>5368450</v>
      </c>
      <c r="AC38" s="1408">
        <v>0</v>
      </c>
      <c r="AD38" s="1381">
        <v>0</v>
      </c>
      <c r="AE38" s="1381">
        <v>0</v>
      </c>
      <c r="AF38" s="1408">
        <v>0</v>
      </c>
      <c r="AG38" s="1409">
        <v>0</v>
      </c>
      <c r="AH38" s="1410">
        <v>0</v>
      </c>
      <c r="AI38" s="1408">
        <f t="shared" si="7"/>
        <v>446</v>
      </c>
      <c r="AJ38" s="1381">
        <f t="shared" si="3"/>
        <v>639</v>
      </c>
      <c r="AK38" s="1381">
        <f t="shared" si="8"/>
        <v>5368450</v>
      </c>
      <c r="AL38" s="1411" t="s">
        <v>968</v>
      </c>
      <c r="AN38" s="1328">
        <f t="shared" si="22"/>
        <v>3531</v>
      </c>
      <c r="AO38" s="1328">
        <f t="shared" si="22"/>
        <v>7875</v>
      </c>
      <c r="AP38" s="1328">
        <f t="shared" si="22"/>
        <v>77682740</v>
      </c>
    </row>
    <row r="39" spans="1:42" ht="16.5" customHeight="1">
      <c r="A39" s="2058"/>
      <c r="B39" s="2061"/>
      <c r="C39" s="1407" t="s">
        <v>969</v>
      </c>
      <c r="D39" s="1408">
        <v>0</v>
      </c>
      <c r="E39" s="1381">
        <v>0</v>
      </c>
      <c r="F39" s="1412">
        <v>0</v>
      </c>
      <c r="G39" s="1408">
        <v>2101</v>
      </c>
      <c r="H39" s="1381">
        <v>3924</v>
      </c>
      <c r="I39" s="1381">
        <v>41376340</v>
      </c>
      <c r="J39" s="1408">
        <v>0</v>
      </c>
      <c r="K39" s="1381">
        <v>0</v>
      </c>
      <c r="L39" s="1381">
        <v>0</v>
      </c>
      <c r="M39" s="1408">
        <v>0</v>
      </c>
      <c r="N39" s="1409">
        <v>0</v>
      </c>
      <c r="O39" s="1410">
        <v>0</v>
      </c>
      <c r="P39" s="1408">
        <f t="shared" si="5"/>
        <v>2101</v>
      </c>
      <c r="Q39" s="1381">
        <f t="shared" si="2"/>
        <v>3924</v>
      </c>
      <c r="R39" s="1381">
        <f t="shared" si="6"/>
        <v>41376340</v>
      </c>
      <c r="S39" s="1411" t="s">
        <v>1075</v>
      </c>
      <c r="T39" s="2058"/>
      <c r="U39" s="2061"/>
      <c r="V39" s="1412" t="s">
        <v>969</v>
      </c>
      <c r="W39" s="1408">
        <v>0</v>
      </c>
      <c r="X39" s="1381">
        <v>0</v>
      </c>
      <c r="Y39" s="1381">
        <v>0</v>
      </c>
      <c r="Z39" s="1408">
        <v>1151</v>
      </c>
      <c r="AA39" s="1381">
        <v>1480</v>
      </c>
      <c r="AB39" s="1381">
        <v>13272818</v>
      </c>
      <c r="AC39" s="1408">
        <v>0</v>
      </c>
      <c r="AD39" s="1381">
        <v>0</v>
      </c>
      <c r="AE39" s="1381">
        <v>0</v>
      </c>
      <c r="AF39" s="1408">
        <v>0</v>
      </c>
      <c r="AG39" s="1409">
        <v>0</v>
      </c>
      <c r="AH39" s="1410">
        <v>0</v>
      </c>
      <c r="AI39" s="1408">
        <f t="shared" si="7"/>
        <v>1151</v>
      </c>
      <c r="AJ39" s="1381">
        <f t="shared" si="3"/>
        <v>1480</v>
      </c>
      <c r="AK39" s="1381">
        <f t="shared" si="8"/>
        <v>13272818</v>
      </c>
      <c r="AL39" s="1411" t="s">
        <v>1075</v>
      </c>
      <c r="AN39" s="1328">
        <f t="shared" si="22"/>
        <v>3252</v>
      </c>
      <c r="AO39" s="1328">
        <f t="shared" si="22"/>
        <v>5404</v>
      </c>
      <c r="AP39" s="1328">
        <f t="shared" si="22"/>
        <v>54649158</v>
      </c>
    </row>
    <row r="40" spans="1:38" ht="16.5" customHeight="1">
      <c r="A40" s="2059"/>
      <c r="B40" s="2062"/>
      <c r="C40" s="1425" t="s">
        <v>945</v>
      </c>
      <c r="D40" s="1408">
        <f aca="true" t="shared" si="25" ref="D40:Q40">SUM(D35:D39)</f>
        <v>0</v>
      </c>
      <c r="E40" s="1381">
        <f t="shared" si="25"/>
        <v>0</v>
      </c>
      <c r="F40" s="1412">
        <f t="shared" si="25"/>
        <v>0</v>
      </c>
      <c r="G40" s="1408">
        <f t="shared" si="25"/>
        <v>8884</v>
      </c>
      <c r="H40" s="1381">
        <f t="shared" si="25"/>
        <v>16298</v>
      </c>
      <c r="I40" s="1381">
        <f t="shared" si="25"/>
        <v>170805880</v>
      </c>
      <c r="J40" s="1408">
        <f t="shared" si="25"/>
        <v>967</v>
      </c>
      <c r="K40" s="1381">
        <f t="shared" si="25"/>
        <v>1453</v>
      </c>
      <c r="L40" s="1381">
        <f t="shared" si="25"/>
        <v>11857910</v>
      </c>
      <c r="M40" s="1408">
        <f t="shared" si="25"/>
        <v>0</v>
      </c>
      <c r="N40" s="1409">
        <f t="shared" si="25"/>
        <v>0</v>
      </c>
      <c r="O40" s="1410">
        <f t="shared" si="25"/>
        <v>0</v>
      </c>
      <c r="P40" s="1408">
        <f t="shared" si="25"/>
        <v>9851</v>
      </c>
      <c r="Q40" s="1381">
        <f t="shared" si="25"/>
        <v>17751</v>
      </c>
      <c r="R40" s="1381">
        <f t="shared" si="6"/>
        <v>182663790</v>
      </c>
      <c r="S40" s="1411" t="s">
        <v>945</v>
      </c>
      <c r="T40" s="2059"/>
      <c r="U40" s="2062"/>
      <c r="V40" s="1426" t="s">
        <v>945</v>
      </c>
      <c r="W40" s="1408">
        <f aca="true" t="shared" si="26" ref="W40:AJ40">SUM(W35:W39)</f>
        <v>0</v>
      </c>
      <c r="X40" s="1381">
        <f t="shared" si="26"/>
        <v>0</v>
      </c>
      <c r="Y40" s="1381">
        <f t="shared" si="26"/>
        <v>0</v>
      </c>
      <c r="Z40" s="1408">
        <f t="shared" si="26"/>
        <v>2286</v>
      </c>
      <c r="AA40" s="1381">
        <f t="shared" si="26"/>
        <v>3044</v>
      </c>
      <c r="AB40" s="1381">
        <f t="shared" si="26"/>
        <v>26387659</v>
      </c>
      <c r="AC40" s="1408">
        <f t="shared" si="26"/>
        <v>739</v>
      </c>
      <c r="AD40" s="1381">
        <f t="shared" si="26"/>
        <v>1114</v>
      </c>
      <c r="AE40" s="1381">
        <f t="shared" si="26"/>
        <v>5814480</v>
      </c>
      <c r="AF40" s="1408">
        <f t="shared" si="26"/>
        <v>0</v>
      </c>
      <c r="AG40" s="1409">
        <f t="shared" si="26"/>
        <v>0</v>
      </c>
      <c r="AH40" s="1410">
        <f t="shared" si="26"/>
        <v>0</v>
      </c>
      <c r="AI40" s="1408">
        <f t="shared" si="26"/>
        <v>3025</v>
      </c>
      <c r="AJ40" s="1381">
        <f t="shared" si="26"/>
        <v>4158</v>
      </c>
      <c r="AK40" s="1381">
        <f t="shared" si="8"/>
        <v>32202139</v>
      </c>
      <c r="AL40" s="1411" t="s">
        <v>945</v>
      </c>
    </row>
    <row r="41" spans="1:42" ht="16.5" customHeight="1">
      <c r="A41" s="1405">
        <v>73</v>
      </c>
      <c r="B41" s="1406" t="s">
        <v>971</v>
      </c>
      <c r="C41" s="1407" t="s">
        <v>972</v>
      </c>
      <c r="D41" s="1408">
        <v>0</v>
      </c>
      <c r="E41" s="1381">
        <v>0</v>
      </c>
      <c r="F41" s="1412">
        <v>0</v>
      </c>
      <c r="G41" s="1408">
        <v>6282</v>
      </c>
      <c r="H41" s="1381">
        <v>8323</v>
      </c>
      <c r="I41" s="1381">
        <v>33204550</v>
      </c>
      <c r="J41" s="1408">
        <v>0</v>
      </c>
      <c r="K41" s="1381">
        <v>0</v>
      </c>
      <c r="L41" s="1381">
        <v>0</v>
      </c>
      <c r="M41" s="1408">
        <v>0</v>
      </c>
      <c r="N41" s="1409">
        <v>0</v>
      </c>
      <c r="O41" s="1410">
        <v>0</v>
      </c>
      <c r="P41" s="1408">
        <f t="shared" si="5"/>
        <v>6282</v>
      </c>
      <c r="Q41" s="1381">
        <f t="shared" si="2"/>
        <v>8323</v>
      </c>
      <c r="R41" s="1381">
        <f t="shared" si="6"/>
        <v>33204550</v>
      </c>
      <c r="S41" s="1411" t="s">
        <v>975</v>
      </c>
      <c r="T41" s="1405">
        <v>73</v>
      </c>
      <c r="U41" s="1406" t="s">
        <v>1076</v>
      </c>
      <c r="V41" s="1412" t="s">
        <v>972</v>
      </c>
      <c r="W41" s="1408">
        <v>0</v>
      </c>
      <c r="X41" s="1381">
        <v>0</v>
      </c>
      <c r="Y41" s="1381">
        <v>0</v>
      </c>
      <c r="Z41" s="1408">
        <v>14961</v>
      </c>
      <c r="AA41" s="1381">
        <v>20637</v>
      </c>
      <c r="AB41" s="1381">
        <v>106016295</v>
      </c>
      <c r="AC41" s="1408">
        <v>0</v>
      </c>
      <c r="AD41" s="1381">
        <v>0</v>
      </c>
      <c r="AE41" s="1381">
        <v>0</v>
      </c>
      <c r="AF41" s="1408">
        <v>0</v>
      </c>
      <c r="AG41" s="1409">
        <v>0</v>
      </c>
      <c r="AH41" s="1410">
        <v>0</v>
      </c>
      <c r="AI41" s="1408">
        <f t="shared" si="7"/>
        <v>14961</v>
      </c>
      <c r="AJ41" s="1381">
        <f t="shared" si="3"/>
        <v>20637</v>
      </c>
      <c r="AK41" s="1381">
        <f t="shared" si="8"/>
        <v>106016295</v>
      </c>
      <c r="AL41" s="1427" t="s">
        <v>975</v>
      </c>
      <c r="AN41" s="1328">
        <f>P41+AI41</f>
        <v>21243</v>
      </c>
      <c r="AO41" s="1328">
        <f>Q41+AJ41</f>
        <v>28960</v>
      </c>
      <c r="AP41" s="1328">
        <f>R41+AK41</f>
        <v>139220845</v>
      </c>
    </row>
    <row r="42" spans="1:42" ht="16.5" customHeight="1">
      <c r="A42" s="2057" t="s">
        <v>976</v>
      </c>
      <c r="B42" s="2060" t="s">
        <v>977</v>
      </c>
      <c r="C42" s="1407" t="s">
        <v>978</v>
      </c>
      <c r="D42" s="1408">
        <v>0</v>
      </c>
      <c r="E42" s="1381">
        <v>0</v>
      </c>
      <c r="F42" s="1412">
        <v>0</v>
      </c>
      <c r="G42" s="1408">
        <v>327</v>
      </c>
      <c r="H42" s="1381">
        <v>414</v>
      </c>
      <c r="I42" s="1381">
        <v>5115750</v>
      </c>
      <c r="J42" s="1408">
        <v>0</v>
      </c>
      <c r="K42" s="1381">
        <v>0</v>
      </c>
      <c r="L42" s="1381">
        <v>0</v>
      </c>
      <c r="M42" s="1408">
        <v>0</v>
      </c>
      <c r="N42" s="1409">
        <v>0</v>
      </c>
      <c r="O42" s="1410">
        <v>0</v>
      </c>
      <c r="P42" s="1408">
        <f t="shared" si="5"/>
        <v>327</v>
      </c>
      <c r="Q42" s="1381">
        <f t="shared" si="2"/>
        <v>414</v>
      </c>
      <c r="R42" s="1381">
        <f t="shared" si="6"/>
        <v>5115750</v>
      </c>
      <c r="S42" s="1411" t="s">
        <v>980</v>
      </c>
      <c r="T42" s="2057" t="s">
        <v>976</v>
      </c>
      <c r="U42" s="2060" t="s">
        <v>1077</v>
      </c>
      <c r="V42" s="1412" t="s">
        <v>978</v>
      </c>
      <c r="W42" s="1408">
        <v>0</v>
      </c>
      <c r="X42" s="1381">
        <v>0</v>
      </c>
      <c r="Y42" s="1381">
        <v>0</v>
      </c>
      <c r="Z42" s="1408">
        <v>1507</v>
      </c>
      <c r="AA42" s="1381">
        <v>1923</v>
      </c>
      <c r="AB42" s="1381">
        <v>25892200</v>
      </c>
      <c r="AC42" s="1408">
        <v>0</v>
      </c>
      <c r="AD42" s="1381">
        <v>0</v>
      </c>
      <c r="AE42" s="1381">
        <v>0</v>
      </c>
      <c r="AF42" s="1408">
        <v>0</v>
      </c>
      <c r="AG42" s="1409">
        <v>0</v>
      </c>
      <c r="AH42" s="1410">
        <v>0</v>
      </c>
      <c r="AI42" s="1408">
        <f t="shared" si="7"/>
        <v>1507</v>
      </c>
      <c r="AJ42" s="1381">
        <f t="shared" si="3"/>
        <v>1923</v>
      </c>
      <c r="AK42" s="1381">
        <f t="shared" si="8"/>
        <v>25892200</v>
      </c>
      <c r="AL42" s="1411" t="s">
        <v>1078</v>
      </c>
      <c r="AN42" s="1328">
        <f aca="true" t="shared" si="27" ref="AN42:AP48">P42+AI42</f>
        <v>1834</v>
      </c>
      <c r="AO42" s="1328">
        <f t="shared" si="27"/>
        <v>2337</v>
      </c>
      <c r="AP42" s="1328">
        <f t="shared" si="27"/>
        <v>31007950</v>
      </c>
    </row>
    <row r="43" spans="1:42" ht="16.5" customHeight="1">
      <c r="A43" s="2058"/>
      <c r="B43" s="2061"/>
      <c r="C43" s="1428" t="s">
        <v>981</v>
      </c>
      <c r="D43" s="1429">
        <v>0</v>
      </c>
      <c r="E43" s="1430">
        <v>0</v>
      </c>
      <c r="F43" s="1413">
        <v>0</v>
      </c>
      <c r="G43" s="1429">
        <v>34</v>
      </c>
      <c r="H43" s="1430">
        <v>40</v>
      </c>
      <c r="I43" s="1430">
        <v>417140</v>
      </c>
      <c r="J43" s="1429">
        <v>0</v>
      </c>
      <c r="K43" s="1430">
        <v>0</v>
      </c>
      <c r="L43" s="1430">
        <v>0</v>
      </c>
      <c r="M43" s="1429">
        <v>0</v>
      </c>
      <c r="N43" s="1431">
        <v>0</v>
      </c>
      <c r="O43" s="1432">
        <v>0</v>
      </c>
      <c r="P43" s="1408">
        <f t="shared" si="5"/>
        <v>34</v>
      </c>
      <c r="Q43" s="1381">
        <f t="shared" si="2"/>
        <v>40</v>
      </c>
      <c r="R43" s="1381">
        <f t="shared" si="6"/>
        <v>417140</v>
      </c>
      <c r="S43" s="1414" t="s">
        <v>983</v>
      </c>
      <c r="T43" s="2058"/>
      <c r="U43" s="2061"/>
      <c r="V43" s="1413" t="s">
        <v>981</v>
      </c>
      <c r="W43" s="1429">
        <v>0</v>
      </c>
      <c r="X43" s="1430">
        <v>0</v>
      </c>
      <c r="Y43" s="1430">
        <v>0</v>
      </c>
      <c r="Z43" s="1429">
        <v>301</v>
      </c>
      <c r="AA43" s="1430">
        <v>402</v>
      </c>
      <c r="AB43" s="1430">
        <v>5549010</v>
      </c>
      <c r="AC43" s="1429">
        <v>0</v>
      </c>
      <c r="AD43" s="1430">
        <v>0</v>
      </c>
      <c r="AE43" s="1430">
        <v>0</v>
      </c>
      <c r="AF43" s="1429">
        <v>0</v>
      </c>
      <c r="AG43" s="1431">
        <v>0</v>
      </c>
      <c r="AH43" s="1432">
        <v>0</v>
      </c>
      <c r="AI43" s="1429">
        <f t="shared" si="7"/>
        <v>301</v>
      </c>
      <c r="AJ43" s="1430">
        <f t="shared" si="3"/>
        <v>402</v>
      </c>
      <c r="AK43" s="1413">
        <f t="shared" si="8"/>
        <v>5549010</v>
      </c>
      <c r="AL43" s="1414" t="s">
        <v>1079</v>
      </c>
      <c r="AN43" s="1328">
        <f t="shared" si="27"/>
        <v>335</v>
      </c>
      <c r="AO43" s="1328">
        <f t="shared" si="27"/>
        <v>442</v>
      </c>
      <c r="AP43" s="1328">
        <f t="shared" si="27"/>
        <v>5966150</v>
      </c>
    </row>
    <row r="44" spans="1:42" ht="16.5" customHeight="1">
      <c r="A44" s="2058"/>
      <c r="B44" s="2061"/>
      <c r="C44" s="1433" t="s">
        <v>1080</v>
      </c>
      <c r="D44" s="1429">
        <v>0</v>
      </c>
      <c r="E44" s="1430">
        <v>0</v>
      </c>
      <c r="F44" s="1413">
        <v>0</v>
      </c>
      <c r="G44" s="1429">
        <v>1451</v>
      </c>
      <c r="H44" s="1430">
        <v>2019</v>
      </c>
      <c r="I44" s="1430">
        <v>19132050</v>
      </c>
      <c r="J44" s="1429">
        <v>0</v>
      </c>
      <c r="K44" s="1430">
        <v>0</v>
      </c>
      <c r="L44" s="1430">
        <v>0</v>
      </c>
      <c r="M44" s="1429">
        <v>0</v>
      </c>
      <c r="N44" s="1431">
        <v>0</v>
      </c>
      <c r="O44" s="1432">
        <v>0</v>
      </c>
      <c r="P44" s="1408">
        <f t="shared" si="5"/>
        <v>1451</v>
      </c>
      <c r="Q44" s="1381">
        <f t="shared" si="2"/>
        <v>2019</v>
      </c>
      <c r="R44" s="1381">
        <f t="shared" si="6"/>
        <v>19132050</v>
      </c>
      <c r="S44" s="1414" t="s">
        <v>987</v>
      </c>
      <c r="T44" s="2058"/>
      <c r="U44" s="2061"/>
      <c r="V44" s="1434" t="s">
        <v>1080</v>
      </c>
      <c r="W44" s="1353">
        <v>0</v>
      </c>
      <c r="X44" s="1347">
        <v>0</v>
      </c>
      <c r="Y44" s="1435">
        <v>0</v>
      </c>
      <c r="Z44" s="1436">
        <v>3752</v>
      </c>
      <c r="AA44" s="1347">
        <v>4938</v>
      </c>
      <c r="AB44" s="1347">
        <v>54219150</v>
      </c>
      <c r="AC44" s="1353">
        <v>0</v>
      </c>
      <c r="AD44" s="1347">
        <v>0</v>
      </c>
      <c r="AE44" s="1347">
        <v>0</v>
      </c>
      <c r="AF44" s="1353">
        <v>0</v>
      </c>
      <c r="AG44" s="1420">
        <v>0</v>
      </c>
      <c r="AH44" s="1421">
        <v>0</v>
      </c>
      <c r="AI44" s="1429">
        <f t="shared" si="7"/>
        <v>3752</v>
      </c>
      <c r="AJ44" s="1430">
        <f t="shared" si="3"/>
        <v>4938</v>
      </c>
      <c r="AK44" s="1413">
        <f t="shared" si="8"/>
        <v>54219150</v>
      </c>
      <c r="AL44" s="1414" t="s">
        <v>1081</v>
      </c>
      <c r="AN44" s="1328">
        <f t="shared" si="27"/>
        <v>5203</v>
      </c>
      <c r="AO44" s="1328">
        <f t="shared" si="27"/>
        <v>6957</v>
      </c>
      <c r="AP44" s="1328">
        <f t="shared" si="27"/>
        <v>73351200</v>
      </c>
    </row>
    <row r="45" spans="1:42" ht="16.5" customHeight="1">
      <c r="A45" s="2058"/>
      <c r="B45" s="2061"/>
      <c r="C45" s="1407" t="s">
        <v>1082</v>
      </c>
      <c r="D45" s="1408">
        <v>0</v>
      </c>
      <c r="E45" s="1381">
        <v>0</v>
      </c>
      <c r="F45" s="1412">
        <v>0</v>
      </c>
      <c r="G45" s="1408">
        <v>492</v>
      </c>
      <c r="H45" s="1381">
        <v>669</v>
      </c>
      <c r="I45" s="1381">
        <v>5485980</v>
      </c>
      <c r="J45" s="1408">
        <v>0</v>
      </c>
      <c r="K45" s="1381">
        <v>0</v>
      </c>
      <c r="L45" s="1381">
        <v>0</v>
      </c>
      <c r="M45" s="1408">
        <v>0</v>
      </c>
      <c r="N45" s="1409">
        <v>0</v>
      </c>
      <c r="O45" s="1410">
        <v>0</v>
      </c>
      <c r="P45" s="1408">
        <f t="shared" si="5"/>
        <v>492</v>
      </c>
      <c r="Q45" s="1381">
        <f t="shared" si="2"/>
        <v>669</v>
      </c>
      <c r="R45" s="1381">
        <f t="shared" si="6"/>
        <v>5485980</v>
      </c>
      <c r="S45" s="1411" t="s">
        <v>991</v>
      </c>
      <c r="T45" s="2058"/>
      <c r="U45" s="2061"/>
      <c r="V45" s="1412" t="s">
        <v>1082</v>
      </c>
      <c r="W45" s="1408">
        <v>0</v>
      </c>
      <c r="X45" s="1381">
        <v>0</v>
      </c>
      <c r="Y45" s="1381">
        <v>0</v>
      </c>
      <c r="Z45" s="1408">
        <v>1568</v>
      </c>
      <c r="AA45" s="1381">
        <v>2124</v>
      </c>
      <c r="AB45" s="1381">
        <v>25585200</v>
      </c>
      <c r="AC45" s="1408">
        <v>0</v>
      </c>
      <c r="AD45" s="1381">
        <v>0</v>
      </c>
      <c r="AE45" s="1381">
        <v>0</v>
      </c>
      <c r="AF45" s="1408">
        <v>0</v>
      </c>
      <c r="AG45" s="1409">
        <v>0</v>
      </c>
      <c r="AH45" s="1410">
        <v>0</v>
      </c>
      <c r="AI45" s="1408">
        <f t="shared" si="7"/>
        <v>1568</v>
      </c>
      <c r="AJ45" s="1381">
        <f t="shared" si="3"/>
        <v>2124</v>
      </c>
      <c r="AK45" s="1381">
        <f t="shared" si="8"/>
        <v>25585200</v>
      </c>
      <c r="AL45" s="1411" t="s">
        <v>1083</v>
      </c>
      <c r="AN45" s="1328">
        <f t="shared" si="27"/>
        <v>2060</v>
      </c>
      <c r="AO45" s="1328">
        <f t="shared" si="27"/>
        <v>2793</v>
      </c>
      <c r="AP45" s="1328">
        <f t="shared" si="27"/>
        <v>31071180</v>
      </c>
    </row>
    <row r="46" spans="1:38" ht="16.5" customHeight="1">
      <c r="A46" s="2059"/>
      <c r="B46" s="2062"/>
      <c r="C46" s="1425" t="s">
        <v>945</v>
      </c>
      <c r="D46" s="1408">
        <f>SUM(D42:D45)</f>
        <v>0</v>
      </c>
      <c r="E46" s="1381">
        <f aca="true" t="shared" si="28" ref="E46:O46">SUM(E42:E45)</f>
        <v>0</v>
      </c>
      <c r="F46" s="1412">
        <f t="shared" si="28"/>
        <v>0</v>
      </c>
      <c r="G46" s="1408">
        <f t="shared" si="28"/>
        <v>2304</v>
      </c>
      <c r="H46" s="1381">
        <f t="shared" si="28"/>
        <v>3142</v>
      </c>
      <c r="I46" s="1381">
        <f t="shared" si="28"/>
        <v>30150920</v>
      </c>
      <c r="J46" s="1408">
        <f t="shared" si="28"/>
        <v>0</v>
      </c>
      <c r="K46" s="1381">
        <f t="shared" si="28"/>
        <v>0</v>
      </c>
      <c r="L46" s="1381">
        <f t="shared" si="28"/>
        <v>0</v>
      </c>
      <c r="M46" s="1408">
        <f t="shared" si="28"/>
        <v>0</v>
      </c>
      <c r="N46" s="1409">
        <f t="shared" si="28"/>
        <v>0</v>
      </c>
      <c r="O46" s="1410">
        <f t="shared" si="28"/>
        <v>0</v>
      </c>
      <c r="P46" s="1408">
        <f t="shared" si="5"/>
        <v>2304</v>
      </c>
      <c r="Q46" s="1381">
        <f t="shared" si="2"/>
        <v>3142</v>
      </c>
      <c r="R46" s="1381">
        <f t="shared" si="6"/>
        <v>30150920</v>
      </c>
      <c r="S46" s="1411" t="s">
        <v>945</v>
      </c>
      <c r="T46" s="2059"/>
      <c r="U46" s="2062"/>
      <c r="V46" s="1426" t="s">
        <v>945</v>
      </c>
      <c r="W46" s="1408">
        <f>SUM(W42:W45)</f>
        <v>0</v>
      </c>
      <c r="X46" s="1381">
        <f aca="true" t="shared" si="29" ref="X46:AH46">SUM(X42:X45)</f>
        <v>0</v>
      </c>
      <c r="Y46" s="1381">
        <f t="shared" si="29"/>
        <v>0</v>
      </c>
      <c r="Z46" s="1408">
        <f t="shared" si="29"/>
        <v>7128</v>
      </c>
      <c r="AA46" s="1381">
        <f t="shared" si="29"/>
        <v>9387</v>
      </c>
      <c r="AB46" s="1381">
        <f t="shared" si="29"/>
        <v>111245560</v>
      </c>
      <c r="AC46" s="1408">
        <f t="shared" si="29"/>
        <v>0</v>
      </c>
      <c r="AD46" s="1381">
        <f t="shared" si="29"/>
        <v>0</v>
      </c>
      <c r="AE46" s="1381">
        <f t="shared" si="29"/>
        <v>0</v>
      </c>
      <c r="AF46" s="1408">
        <f t="shared" si="29"/>
        <v>0</v>
      </c>
      <c r="AG46" s="1409">
        <f t="shared" si="29"/>
        <v>0</v>
      </c>
      <c r="AH46" s="1410">
        <f t="shared" si="29"/>
        <v>0</v>
      </c>
      <c r="AI46" s="1408">
        <f t="shared" si="7"/>
        <v>7128</v>
      </c>
      <c r="AJ46" s="1381">
        <f t="shared" si="3"/>
        <v>9387</v>
      </c>
      <c r="AK46" s="1381">
        <f t="shared" si="8"/>
        <v>111245560</v>
      </c>
      <c r="AL46" s="1411" t="s">
        <v>945</v>
      </c>
    </row>
    <row r="47" spans="1:42" ht="16.5" customHeight="1">
      <c r="A47" s="2057">
        <v>86</v>
      </c>
      <c r="B47" s="2060" t="s">
        <v>992</v>
      </c>
      <c r="C47" s="1407" t="s">
        <v>993</v>
      </c>
      <c r="D47" s="1408">
        <v>0</v>
      </c>
      <c r="E47" s="1381">
        <v>0</v>
      </c>
      <c r="F47" s="1412">
        <v>0</v>
      </c>
      <c r="G47" s="1408">
        <v>4035</v>
      </c>
      <c r="H47" s="1381">
        <v>4575</v>
      </c>
      <c r="I47" s="1381">
        <v>34823790</v>
      </c>
      <c r="J47" s="1408">
        <v>0</v>
      </c>
      <c r="K47" s="1381">
        <v>0</v>
      </c>
      <c r="L47" s="1381">
        <v>0</v>
      </c>
      <c r="M47" s="1408">
        <v>0</v>
      </c>
      <c r="N47" s="1409">
        <v>0</v>
      </c>
      <c r="O47" s="1410">
        <v>0</v>
      </c>
      <c r="P47" s="1408">
        <f t="shared" si="5"/>
        <v>4035</v>
      </c>
      <c r="Q47" s="1381">
        <f t="shared" si="2"/>
        <v>4575</v>
      </c>
      <c r="R47" s="1381">
        <f t="shared" si="6"/>
        <v>34823790</v>
      </c>
      <c r="S47" s="1411" t="s">
        <v>996</v>
      </c>
      <c r="T47" s="2057">
        <v>86</v>
      </c>
      <c r="U47" s="2060" t="s">
        <v>1084</v>
      </c>
      <c r="V47" s="1412" t="s">
        <v>993</v>
      </c>
      <c r="W47" s="1408">
        <v>0</v>
      </c>
      <c r="X47" s="1381">
        <v>0</v>
      </c>
      <c r="Y47" s="1381">
        <v>0</v>
      </c>
      <c r="Z47" s="1408">
        <v>9717</v>
      </c>
      <c r="AA47" s="1381">
        <v>12125</v>
      </c>
      <c r="AB47" s="1381">
        <v>80479971</v>
      </c>
      <c r="AC47" s="1408">
        <v>0</v>
      </c>
      <c r="AD47" s="1381">
        <v>0</v>
      </c>
      <c r="AE47" s="1381">
        <v>0</v>
      </c>
      <c r="AF47" s="1408">
        <v>0</v>
      </c>
      <c r="AG47" s="1409">
        <v>0</v>
      </c>
      <c r="AH47" s="1410">
        <v>0</v>
      </c>
      <c r="AI47" s="1408">
        <f t="shared" si="7"/>
        <v>9717</v>
      </c>
      <c r="AJ47" s="1381">
        <f t="shared" si="3"/>
        <v>12125</v>
      </c>
      <c r="AK47" s="1381">
        <f t="shared" si="8"/>
        <v>80479971</v>
      </c>
      <c r="AL47" s="1411" t="s">
        <v>1085</v>
      </c>
      <c r="AN47" s="1328">
        <f t="shared" si="27"/>
        <v>13752</v>
      </c>
      <c r="AO47" s="1328">
        <f t="shared" si="27"/>
        <v>16700</v>
      </c>
      <c r="AP47" s="1328">
        <f t="shared" si="27"/>
        <v>115303761</v>
      </c>
    </row>
    <row r="48" spans="1:42" ht="16.5" customHeight="1">
      <c r="A48" s="2058"/>
      <c r="B48" s="2061"/>
      <c r="C48" s="1393" t="s">
        <v>997</v>
      </c>
      <c r="D48" s="1394">
        <v>0</v>
      </c>
      <c r="E48" s="1395">
        <v>0</v>
      </c>
      <c r="F48" s="1396">
        <v>0</v>
      </c>
      <c r="G48" s="1394">
        <v>229</v>
      </c>
      <c r="H48" s="1395">
        <v>239</v>
      </c>
      <c r="I48" s="1395">
        <v>1543625</v>
      </c>
      <c r="J48" s="1394">
        <v>0</v>
      </c>
      <c r="K48" s="1395">
        <v>0</v>
      </c>
      <c r="L48" s="1395">
        <v>0</v>
      </c>
      <c r="M48" s="1394">
        <v>0</v>
      </c>
      <c r="N48" s="1397">
        <v>0</v>
      </c>
      <c r="O48" s="1398">
        <v>0</v>
      </c>
      <c r="P48" s="1394">
        <f t="shared" si="5"/>
        <v>229</v>
      </c>
      <c r="Q48" s="1395">
        <f t="shared" si="2"/>
        <v>239</v>
      </c>
      <c r="R48" s="1395">
        <f t="shared" si="6"/>
        <v>1543625</v>
      </c>
      <c r="S48" s="1399" t="s">
        <v>1000</v>
      </c>
      <c r="T48" s="2058"/>
      <c r="U48" s="2061"/>
      <c r="V48" s="1396" t="s">
        <v>997</v>
      </c>
      <c r="W48" s="1394">
        <v>0</v>
      </c>
      <c r="X48" s="1395">
        <v>0</v>
      </c>
      <c r="Y48" s="1395">
        <v>0</v>
      </c>
      <c r="Z48" s="1394">
        <v>496</v>
      </c>
      <c r="AA48" s="1395">
        <v>528</v>
      </c>
      <c r="AB48" s="1395">
        <v>4174864</v>
      </c>
      <c r="AC48" s="1394">
        <v>0</v>
      </c>
      <c r="AD48" s="1395">
        <v>0</v>
      </c>
      <c r="AE48" s="1395">
        <v>0</v>
      </c>
      <c r="AF48" s="1394">
        <v>0</v>
      </c>
      <c r="AG48" s="1397">
        <v>0</v>
      </c>
      <c r="AH48" s="1398">
        <v>0</v>
      </c>
      <c r="AI48" s="1437">
        <f t="shared" si="7"/>
        <v>496</v>
      </c>
      <c r="AJ48" s="1438">
        <f t="shared" si="3"/>
        <v>528</v>
      </c>
      <c r="AK48" s="1439">
        <f t="shared" si="8"/>
        <v>4174864</v>
      </c>
      <c r="AL48" s="1399" t="s">
        <v>1000</v>
      </c>
      <c r="AN48" s="1328">
        <f t="shared" si="27"/>
        <v>725</v>
      </c>
      <c r="AO48" s="1328">
        <f t="shared" si="27"/>
        <v>767</v>
      </c>
      <c r="AP48" s="1328">
        <f t="shared" si="27"/>
        <v>5718489</v>
      </c>
    </row>
    <row r="49" spans="1:38" ht="16.5" customHeight="1">
      <c r="A49" s="2059"/>
      <c r="B49" s="2062"/>
      <c r="C49" s="1400" t="s">
        <v>1053</v>
      </c>
      <c r="D49" s="1394">
        <f aca="true" t="shared" si="30" ref="D49:L49">D47+D48</f>
        <v>0</v>
      </c>
      <c r="E49" s="1395">
        <f t="shared" si="30"/>
        <v>0</v>
      </c>
      <c r="F49" s="1396">
        <f t="shared" si="30"/>
        <v>0</v>
      </c>
      <c r="G49" s="1394">
        <f t="shared" si="30"/>
        <v>4264</v>
      </c>
      <c r="H49" s="1395">
        <f t="shared" si="30"/>
        <v>4814</v>
      </c>
      <c r="I49" s="1395">
        <f t="shared" si="30"/>
        <v>36367415</v>
      </c>
      <c r="J49" s="1394">
        <f t="shared" si="30"/>
        <v>0</v>
      </c>
      <c r="K49" s="1395">
        <f t="shared" si="30"/>
        <v>0</v>
      </c>
      <c r="L49" s="1395">
        <f t="shared" si="30"/>
        <v>0</v>
      </c>
      <c r="M49" s="1394"/>
      <c r="N49" s="1397"/>
      <c r="O49" s="1398"/>
      <c r="P49" s="1394">
        <f t="shared" si="5"/>
        <v>4264</v>
      </c>
      <c r="Q49" s="1395">
        <f t="shared" si="2"/>
        <v>4814</v>
      </c>
      <c r="R49" s="1395">
        <f t="shared" si="6"/>
        <v>36367415</v>
      </c>
      <c r="S49" s="1399" t="s">
        <v>1053</v>
      </c>
      <c r="T49" s="2059"/>
      <c r="U49" s="2062"/>
      <c r="V49" s="1404" t="s">
        <v>901</v>
      </c>
      <c r="W49" s="1394">
        <f aca="true" t="shared" si="31" ref="W49:AH49">W47+W48</f>
        <v>0</v>
      </c>
      <c r="X49" s="1395">
        <f t="shared" si="31"/>
        <v>0</v>
      </c>
      <c r="Y49" s="1395">
        <f t="shared" si="31"/>
        <v>0</v>
      </c>
      <c r="Z49" s="1394">
        <f t="shared" si="31"/>
        <v>10213</v>
      </c>
      <c r="AA49" s="1395">
        <f t="shared" si="31"/>
        <v>12653</v>
      </c>
      <c r="AB49" s="1395">
        <f>AB47+AB48</f>
        <v>84654835</v>
      </c>
      <c r="AC49" s="1394">
        <f t="shared" si="31"/>
        <v>0</v>
      </c>
      <c r="AD49" s="1395">
        <f t="shared" si="31"/>
        <v>0</v>
      </c>
      <c r="AE49" s="1395">
        <f t="shared" si="31"/>
        <v>0</v>
      </c>
      <c r="AF49" s="1394">
        <f t="shared" si="31"/>
        <v>0</v>
      </c>
      <c r="AG49" s="1397">
        <f t="shared" si="31"/>
        <v>0</v>
      </c>
      <c r="AH49" s="1398">
        <f t="shared" si="31"/>
        <v>0</v>
      </c>
      <c r="AI49" s="1394">
        <f t="shared" si="7"/>
        <v>10213</v>
      </c>
      <c r="AJ49" s="1395">
        <f t="shared" si="3"/>
        <v>12653</v>
      </c>
      <c r="AK49" s="1395">
        <f t="shared" si="8"/>
        <v>84654835</v>
      </c>
      <c r="AL49" s="1399" t="s">
        <v>1053</v>
      </c>
    </row>
    <row r="50" spans="1:42" ht="16.5" customHeight="1">
      <c r="A50" s="2057">
        <v>93</v>
      </c>
      <c r="B50" s="2060" t="s">
        <v>1001</v>
      </c>
      <c r="C50" s="1407" t="s">
        <v>1002</v>
      </c>
      <c r="D50" s="1408">
        <v>0</v>
      </c>
      <c r="E50" s="1381">
        <v>0</v>
      </c>
      <c r="F50" s="1412">
        <v>0</v>
      </c>
      <c r="G50" s="1408">
        <v>1285</v>
      </c>
      <c r="H50" s="1381">
        <v>1516</v>
      </c>
      <c r="I50" s="1381">
        <v>10584060</v>
      </c>
      <c r="J50" s="1408">
        <v>0</v>
      </c>
      <c r="K50" s="1381">
        <v>0</v>
      </c>
      <c r="L50" s="1381">
        <v>0</v>
      </c>
      <c r="M50" s="1408">
        <v>0</v>
      </c>
      <c r="N50" s="1409">
        <v>0</v>
      </c>
      <c r="O50" s="1410">
        <v>0</v>
      </c>
      <c r="P50" s="1408">
        <f t="shared" si="5"/>
        <v>1285</v>
      </c>
      <c r="Q50" s="1381">
        <f t="shared" si="2"/>
        <v>1516</v>
      </c>
      <c r="R50" s="1381">
        <f t="shared" si="6"/>
        <v>10584060</v>
      </c>
      <c r="S50" s="1411" t="s">
        <v>1004</v>
      </c>
      <c r="T50" s="2057">
        <v>93</v>
      </c>
      <c r="U50" s="2060" t="s">
        <v>1001</v>
      </c>
      <c r="V50" s="1412" t="s">
        <v>1002</v>
      </c>
      <c r="W50" s="1408">
        <v>0</v>
      </c>
      <c r="X50" s="1381">
        <v>0</v>
      </c>
      <c r="Y50" s="1381">
        <v>0</v>
      </c>
      <c r="Z50" s="1408">
        <v>2397</v>
      </c>
      <c r="AA50" s="1381">
        <v>3105</v>
      </c>
      <c r="AB50" s="1381">
        <v>27027340</v>
      </c>
      <c r="AC50" s="1408">
        <v>0</v>
      </c>
      <c r="AD50" s="1381">
        <v>0</v>
      </c>
      <c r="AE50" s="1381">
        <v>0</v>
      </c>
      <c r="AF50" s="1408">
        <v>0</v>
      </c>
      <c r="AG50" s="1409">
        <v>0</v>
      </c>
      <c r="AH50" s="1410">
        <v>0</v>
      </c>
      <c r="AI50" s="1408">
        <f t="shared" si="7"/>
        <v>2397</v>
      </c>
      <c r="AJ50" s="1381">
        <f t="shared" si="3"/>
        <v>3105</v>
      </c>
      <c r="AK50" s="1381">
        <f t="shared" si="8"/>
        <v>27027340</v>
      </c>
      <c r="AL50" s="1411" t="s">
        <v>1004</v>
      </c>
      <c r="AN50" s="1328">
        <f aca="true" t="shared" si="32" ref="AN50:AP53">P50+AI50</f>
        <v>3682</v>
      </c>
      <c r="AO50" s="1328">
        <f t="shared" si="32"/>
        <v>4621</v>
      </c>
      <c r="AP50" s="1328">
        <f t="shared" si="32"/>
        <v>37611400</v>
      </c>
    </row>
    <row r="51" spans="1:42" ht="16.5" customHeight="1">
      <c r="A51" s="2058"/>
      <c r="B51" s="2061"/>
      <c r="C51" s="1393" t="s">
        <v>1005</v>
      </c>
      <c r="D51" s="1394">
        <v>0</v>
      </c>
      <c r="E51" s="1395">
        <v>0</v>
      </c>
      <c r="F51" s="1396">
        <v>0</v>
      </c>
      <c r="G51" s="1394">
        <v>32</v>
      </c>
      <c r="H51" s="1395">
        <v>40</v>
      </c>
      <c r="I51" s="1395">
        <v>306990</v>
      </c>
      <c r="J51" s="1394">
        <v>0</v>
      </c>
      <c r="K51" s="1395">
        <v>0</v>
      </c>
      <c r="L51" s="1395">
        <v>0</v>
      </c>
      <c r="M51" s="1394">
        <v>0</v>
      </c>
      <c r="N51" s="1397">
        <v>0</v>
      </c>
      <c r="O51" s="1398">
        <v>0</v>
      </c>
      <c r="P51" s="1394">
        <f t="shared" si="5"/>
        <v>32</v>
      </c>
      <c r="Q51" s="1395">
        <f t="shared" si="2"/>
        <v>40</v>
      </c>
      <c r="R51" s="1395">
        <f t="shared" si="6"/>
        <v>306990</v>
      </c>
      <c r="S51" s="1399" t="s">
        <v>1007</v>
      </c>
      <c r="T51" s="2058"/>
      <c r="U51" s="2061"/>
      <c r="V51" s="1389" t="s">
        <v>1005</v>
      </c>
      <c r="W51" s="1394">
        <v>0</v>
      </c>
      <c r="X51" s="1395">
        <v>0</v>
      </c>
      <c r="Y51" s="1395">
        <v>0</v>
      </c>
      <c r="Z51" s="1394">
        <v>170</v>
      </c>
      <c r="AA51" s="1395">
        <v>215</v>
      </c>
      <c r="AB51" s="1395">
        <v>1544830</v>
      </c>
      <c r="AC51" s="1394">
        <v>0</v>
      </c>
      <c r="AD51" s="1395">
        <v>0</v>
      </c>
      <c r="AE51" s="1395">
        <v>0</v>
      </c>
      <c r="AF51" s="1394">
        <v>0</v>
      </c>
      <c r="AG51" s="1397">
        <v>0</v>
      </c>
      <c r="AH51" s="1398">
        <v>0</v>
      </c>
      <c r="AI51" s="1394">
        <f t="shared" si="7"/>
        <v>170</v>
      </c>
      <c r="AJ51" s="1395">
        <f t="shared" si="3"/>
        <v>215</v>
      </c>
      <c r="AK51" s="1395">
        <f t="shared" si="8"/>
        <v>1544830</v>
      </c>
      <c r="AL51" s="1399" t="s">
        <v>1007</v>
      </c>
      <c r="AN51" s="1328">
        <f t="shared" si="32"/>
        <v>202</v>
      </c>
      <c r="AO51" s="1328">
        <f t="shared" si="32"/>
        <v>255</v>
      </c>
      <c r="AP51" s="1328">
        <f t="shared" si="32"/>
        <v>1851820</v>
      </c>
    </row>
    <row r="52" spans="1:42" ht="16.5" customHeight="1">
      <c r="A52" s="2058"/>
      <c r="B52" s="2061"/>
      <c r="C52" s="1440" t="s">
        <v>1086</v>
      </c>
      <c r="D52" s="1394">
        <v>0</v>
      </c>
      <c r="E52" s="1395">
        <v>0</v>
      </c>
      <c r="F52" s="1396">
        <v>0</v>
      </c>
      <c r="G52" s="1394">
        <v>646</v>
      </c>
      <c r="H52" s="1395">
        <v>915</v>
      </c>
      <c r="I52" s="1395">
        <v>7971960</v>
      </c>
      <c r="J52" s="1394">
        <v>0</v>
      </c>
      <c r="K52" s="1395">
        <v>0</v>
      </c>
      <c r="L52" s="1395">
        <v>0</v>
      </c>
      <c r="M52" s="1394">
        <v>0</v>
      </c>
      <c r="N52" s="1397">
        <v>0</v>
      </c>
      <c r="O52" s="1398">
        <v>0</v>
      </c>
      <c r="P52" s="1394">
        <f t="shared" si="5"/>
        <v>646</v>
      </c>
      <c r="Q52" s="1395">
        <f t="shared" si="2"/>
        <v>915</v>
      </c>
      <c r="R52" s="1395">
        <f t="shared" si="6"/>
        <v>7971960</v>
      </c>
      <c r="S52" s="1399" t="s">
        <v>1087</v>
      </c>
      <c r="T52" s="2058"/>
      <c r="U52" s="2061"/>
      <c r="V52" s="1358" t="s">
        <v>1008</v>
      </c>
      <c r="W52" s="1394">
        <v>0</v>
      </c>
      <c r="X52" s="1395">
        <v>0</v>
      </c>
      <c r="Y52" s="1395">
        <v>0</v>
      </c>
      <c r="Z52" s="1394">
        <v>844</v>
      </c>
      <c r="AA52" s="1395">
        <v>1337</v>
      </c>
      <c r="AB52" s="1395">
        <v>15091700</v>
      </c>
      <c r="AC52" s="1394">
        <v>0</v>
      </c>
      <c r="AD52" s="1395">
        <v>0</v>
      </c>
      <c r="AE52" s="1395">
        <v>0</v>
      </c>
      <c r="AF52" s="1394">
        <v>0</v>
      </c>
      <c r="AG52" s="1397">
        <v>0</v>
      </c>
      <c r="AH52" s="1398">
        <v>0</v>
      </c>
      <c r="AI52" s="1394">
        <f t="shared" si="7"/>
        <v>844</v>
      </c>
      <c r="AJ52" s="1395">
        <f t="shared" si="3"/>
        <v>1337</v>
      </c>
      <c r="AK52" s="1395">
        <f t="shared" si="8"/>
        <v>15091700</v>
      </c>
      <c r="AL52" s="1399" t="s">
        <v>1087</v>
      </c>
      <c r="AN52" s="1328">
        <f t="shared" si="32"/>
        <v>1490</v>
      </c>
      <c r="AO52" s="1328">
        <f t="shared" si="32"/>
        <v>2252</v>
      </c>
      <c r="AP52" s="1328">
        <f t="shared" si="32"/>
        <v>23063660</v>
      </c>
    </row>
    <row r="53" spans="1:42" ht="16.5" customHeight="1">
      <c r="A53" s="2058"/>
      <c r="B53" s="2061"/>
      <c r="C53" s="1441" t="s">
        <v>1088</v>
      </c>
      <c r="D53" s="1442">
        <v>0</v>
      </c>
      <c r="E53" s="1443">
        <v>0</v>
      </c>
      <c r="F53" s="1444">
        <v>0</v>
      </c>
      <c r="G53" s="1442">
        <v>675</v>
      </c>
      <c r="H53" s="1443">
        <v>876</v>
      </c>
      <c r="I53" s="1443">
        <v>11312030</v>
      </c>
      <c r="J53" s="1442">
        <v>0</v>
      </c>
      <c r="K53" s="1443">
        <v>0</v>
      </c>
      <c r="L53" s="1443">
        <v>0</v>
      </c>
      <c r="M53" s="1442">
        <v>0</v>
      </c>
      <c r="N53" s="1445">
        <v>0</v>
      </c>
      <c r="O53" s="1446">
        <v>0</v>
      </c>
      <c r="P53" s="1422">
        <f t="shared" si="5"/>
        <v>675</v>
      </c>
      <c r="Q53" s="1423">
        <f t="shared" si="2"/>
        <v>876</v>
      </c>
      <c r="R53" s="1424">
        <f t="shared" si="6"/>
        <v>11312030</v>
      </c>
      <c r="S53" s="1447" t="s">
        <v>1089</v>
      </c>
      <c r="T53" s="2058"/>
      <c r="U53" s="2061"/>
      <c r="V53" s="1444" t="s">
        <v>1088</v>
      </c>
      <c r="W53" s="1442">
        <v>0</v>
      </c>
      <c r="X53" s="1443">
        <v>0</v>
      </c>
      <c r="Y53" s="1443">
        <v>0</v>
      </c>
      <c r="Z53" s="1442">
        <v>1195</v>
      </c>
      <c r="AA53" s="1443">
        <v>1702</v>
      </c>
      <c r="AB53" s="1444">
        <v>23737020</v>
      </c>
      <c r="AC53" s="1442">
        <v>0</v>
      </c>
      <c r="AD53" s="1443">
        <v>0</v>
      </c>
      <c r="AE53" s="1443">
        <v>0</v>
      </c>
      <c r="AF53" s="1442">
        <v>0</v>
      </c>
      <c r="AG53" s="1445">
        <v>0</v>
      </c>
      <c r="AH53" s="1446">
        <v>0</v>
      </c>
      <c r="AI53" s="1442">
        <f t="shared" si="7"/>
        <v>1195</v>
      </c>
      <c r="AJ53" s="1443">
        <f t="shared" si="3"/>
        <v>1702</v>
      </c>
      <c r="AK53" s="1444">
        <f t="shared" si="8"/>
        <v>23737020</v>
      </c>
      <c r="AL53" s="1447" t="s">
        <v>1089</v>
      </c>
      <c r="AN53" s="1328">
        <f t="shared" si="32"/>
        <v>1870</v>
      </c>
      <c r="AO53" s="1328">
        <f t="shared" si="32"/>
        <v>2578</v>
      </c>
      <c r="AP53" s="1328">
        <f t="shared" si="32"/>
        <v>35049050</v>
      </c>
    </row>
    <row r="54" spans="1:38" ht="16.5" customHeight="1">
      <c r="A54" s="2059"/>
      <c r="B54" s="2062"/>
      <c r="C54" s="1448" t="s">
        <v>1053</v>
      </c>
      <c r="D54" s="1449">
        <f>SUM(D50:D53)</f>
        <v>0</v>
      </c>
      <c r="E54" s="1450">
        <f aca="true" t="shared" si="33" ref="E54:O54">SUM(E50:E53)</f>
        <v>0</v>
      </c>
      <c r="F54" s="1435">
        <f t="shared" si="33"/>
        <v>0</v>
      </c>
      <c r="G54" s="1449">
        <f t="shared" si="33"/>
        <v>2638</v>
      </c>
      <c r="H54" s="1450">
        <f t="shared" si="33"/>
        <v>3347</v>
      </c>
      <c r="I54" s="1450">
        <f t="shared" si="33"/>
        <v>30175040</v>
      </c>
      <c r="J54" s="1449">
        <f t="shared" si="33"/>
        <v>0</v>
      </c>
      <c r="K54" s="1450">
        <f t="shared" si="33"/>
        <v>0</v>
      </c>
      <c r="L54" s="1450">
        <f t="shared" si="33"/>
        <v>0</v>
      </c>
      <c r="M54" s="1449">
        <f t="shared" si="33"/>
        <v>0</v>
      </c>
      <c r="N54" s="1451">
        <f t="shared" si="33"/>
        <v>0</v>
      </c>
      <c r="O54" s="1452">
        <f t="shared" si="33"/>
        <v>0</v>
      </c>
      <c r="P54" s="1449">
        <f t="shared" si="5"/>
        <v>2638</v>
      </c>
      <c r="Q54" s="1450">
        <f t="shared" si="2"/>
        <v>3347</v>
      </c>
      <c r="R54" s="1450">
        <f t="shared" si="6"/>
        <v>30175040</v>
      </c>
      <c r="S54" s="1453" t="s">
        <v>1053</v>
      </c>
      <c r="T54" s="2059"/>
      <c r="U54" s="2062"/>
      <c r="V54" s="1454" t="s">
        <v>901</v>
      </c>
      <c r="W54" s="1449">
        <f aca="true" t="shared" si="34" ref="W54:AH54">SUM(W50:W53)</f>
        <v>0</v>
      </c>
      <c r="X54" s="1450">
        <f t="shared" si="34"/>
        <v>0</v>
      </c>
      <c r="Y54" s="1450">
        <f t="shared" si="34"/>
        <v>0</v>
      </c>
      <c r="Z54" s="1449">
        <f t="shared" si="34"/>
        <v>4606</v>
      </c>
      <c r="AA54" s="1451">
        <f t="shared" si="34"/>
        <v>6359</v>
      </c>
      <c r="AB54" s="1452">
        <f t="shared" si="34"/>
        <v>67400890</v>
      </c>
      <c r="AC54" s="1449">
        <f t="shared" si="34"/>
        <v>0</v>
      </c>
      <c r="AD54" s="1450">
        <f t="shared" si="34"/>
        <v>0</v>
      </c>
      <c r="AE54" s="1450">
        <f t="shared" si="34"/>
        <v>0</v>
      </c>
      <c r="AF54" s="1449">
        <f t="shared" si="34"/>
        <v>0</v>
      </c>
      <c r="AG54" s="1451">
        <f t="shared" si="34"/>
        <v>0</v>
      </c>
      <c r="AH54" s="1452">
        <f t="shared" si="34"/>
        <v>0</v>
      </c>
      <c r="AI54" s="1449">
        <f t="shared" si="7"/>
        <v>4606</v>
      </c>
      <c r="AJ54" s="1451">
        <f t="shared" si="3"/>
        <v>6359</v>
      </c>
      <c r="AK54" s="1452">
        <f t="shared" si="8"/>
        <v>67400890</v>
      </c>
      <c r="AL54" s="1453" t="s">
        <v>1053</v>
      </c>
    </row>
    <row r="55" spans="1:42" ht="16.5" customHeight="1" thickBot="1">
      <c r="A55" s="1455">
        <v>95</v>
      </c>
      <c r="B55" s="1456" t="s">
        <v>1013</v>
      </c>
      <c r="C55" s="1457" t="s">
        <v>1090</v>
      </c>
      <c r="D55" s="1458">
        <v>0</v>
      </c>
      <c r="E55" s="1459">
        <v>0</v>
      </c>
      <c r="F55" s="1460">
        <v>0</v>
      </c>
      <c r="G55" s="1458">
        <v>1355</v>
      </c>
      <c r="H55" s="1459">
        <v>1725</v>
      </c>
      <c r="I55" s="1459">
        <v>16162160</v>
      </c>
      <c r="J55" s="1458">
        <v>0</v>
      </c>
      <c r="K55" s="1459">
        <v>0</v>
      </c>
      <c r="L55" s="1459">
        <v>0</v>
      </c>
      <c r="M55" s="1458">
        <v>0</v>
      </c>
      <c r="N55" s="1461">
        <v>0</v>
      </c>
      <c r="O55" s="1462">
        <v>0</v>
      </c>
      <c r="P55" s="1458">
        <f t="shared" si="5"/>
        <v>1355</v>
      </c>
      <c r="Q55" s="1459">
        <f t="shared" si="2"/>
        <v>1725</v>
      </c>
      <c r="R55" s="1459">
        <f t="shared" si="6"/>
        <v>16162160</v>
      </c>
      <c r="S55" s="1463" t="s">
        <v>1017</v>
      </c>
      <c r="T55" s="1455">
        <v>95</v>
      </c>
      <c r="U55" s="1456" t="s">
        <v>1013</v>
      </c>
      <c r="V55" s="1460" t="s">
        <v>1090</v>
      </c>
      <c r="W55" s="1458">
        <v>0</v>
      </c>
      <c r="X55" s="1459">
        <v>0</v>
      </c>
      <c r="Y55" s="1459">
        <v>0</v>
      </c>
      <c r="Z55" s="1458">
        <v>4095</v>
      </c>
      <c r="AA55" s="1459">
        <v>5787</v>
      </c>
      <c r="AB55" s="1459">
        <v>61079775</v>
      </c>
      <c r="AC55" s="1458">
        <v>0</v>
      </c>
      <c r="AD55" s="1459">
        <v>0</v>
      </c>
      <c r="AE55" s="1459">
        <v>0</v>
      </c>
      <c r="AF55" s="1458">
        <v>0</v>
      </c>
      <c r="AG55" s="1461">
        <v>0</v>
      </c>
      <c r="AH55" s="1462">
        <v>0</v>
      </c>
      <c r="AI55" s="1458">
        <f t="shared" si="7"/>
        <v>4095</v>
      </c>
      <c r="AJ55" s="1459">
        <f t="shared" si="3"/>
        <v>5787</v>
      </c>
      <c r="AK55" s="1459">
        <f t="shared" si="8"/>
        <v>61079775</v>
      </c>
      <c r="AL55" s="1463" t="s">
        <v>1091</v>
      </c>
      <c r="AN55" s="1328">
        <f>P55+AI55</f>
        <v>5450</v>
      </c>
      <c r="AO55" s="1328">
        <f>Q55+AJ55</f>
        <v>7512</v>
      </c>
      <c r="AP55" s="1328">
        <f>R55+AK55</f>
        <v>77241935</v>
      </c>
    </row>
    <row r="56" spans="1:38" ht="16.5" customHeight="1">
      <c r="A56" s="1464"/>
      <c r="B56" s="1465" t="s">
        <v>1092</v>
      </c>
      <c r="C56" s="1421"/>
      <c r="D56" s="1421"/>
      <c r="E56" s="1421"/>
      <c r="F56" s="1421"/>
      <c r="G56" s="1421"/>
      <c r="H56" s="1421"/>
      <c r="I56" s="1421"/>
      <c r="J56" s="1421"/>
      <c r="K56" s="1421"/>
      <c r="L56" s="1421"/>
      <c r="M56" s="1421"/>
      <c r="N56" s="1421"/>
      <c r="O56" s="1421"/>
      <c r="P56" s="1421"/>
      <c r="Q56" s="1421"/>
      <c r="R56" s="1421"/>
      <c r="S56" s="1464"/>
      <c r="T56" s="1464"/>
      <c r="U56" s="1464"/>
      <c r="V56" s="1421"/>
      <c r="W56" s="1421"/>
      <c r="X56" s="1421"/>
      <c r="Y56" s="1421"/>
      <c r="Z56" s="1421"/>
      <c r="AA56" s="1421"/>
      <c r="AB56" s="1421"/>
      <c r="AC56" s="1421"/>
      <c r="AD56" s="1421"/>
      <c r="AE56" s="1421"/>
      <c r="AF56" s="1421"/>
      <c r="AG56" s="1421"/>
      <c r="AH56" s="1421"/>
      <c r="AI56" s="1421"/>
      <c r="AJ56" s="1421"/>
      <c r="AK56" s="1421"/>
      <c r="AL56" s="1464"/>
    </row>
    <row r="57" spans="1:28" ht="16.5" customHeight="1">
      <c r="A57" s="1330"/>
      <c r="B57" s="1330"/>
      <c r="I57" s="1330"/>
      <c r="N57" s="1351"/>
      <c r="T57" s="1330"/>
      <c r="U57" s="1330"/>
      <c r="AB57" s="1330"/>
    </row>
    <row r="58" spans="1:42" ht="16.5" customHeight="1">
      <c r="A58" s="1330" t="s">
        <v>269</v>
      </c>
      <c r="B58" s="1330"/>
      <c r="N58" s="1351"/>
      <c r="T58" s="1330"/>
      <c r="U58" s="1330"/>
      <c r="AM58" s="1466" t="s">
        <v>1093</v>
      </c>
      <c r="AN58" s="1328">
        <f>SUM(AN11:AN55)</f>
        <v>146658</v>
      </c>
      <c r="AO58" s="1328">
        <f>SUM(AO11:AO55)</f>
        <v>211097</v>
      </c>
      <c r="AP58" s="1328">
        <f>SUM(AP11:AP55)</f>
        <v>1858315560</v>
      </c>
    </row>
    <row r="59" ht="16.5" customHeight="1">
      <c r="I59" s="1467"/>
    </row>
    <row r="60" spans="3:19" ht="16.5" customHeight="1">
      <c r="C60" s="1330"/>
      <c r="D60" s="1330"/>
      <c r="E60" s="1330"/>
      <c r="F60" s="1330"/>
      <c r="G60" s="1330"/>
      <c r="H60" s="1330"/>
      <c r="I60" s="1467"/>
      <c r="J60" s="1330"/>
      <c r="K60" s="1330"/>
      <c r="L60" s="1330"/>
      <c r="M60" s="1330"/>
      <c r="N60" s="1330"/>
      <c r="O60" s="1330"/>
      <c r="P60" s="1330"/>
      <c r="Q60" s="1330"/>
      <c r="R60" s="1330"/>
      <c r="S60" s="1330"/>
    </row>
    <row r="61" spans="4:19" ht="16.5" customHeight="1">
      <c r="D61" s="1330"/>
      <c r="E61" s="1330"/>
      <c r="F61" s="1330"/>
      <c r="G61" s="1330"/>
      <c r="H61" s="1330"/>
      <c r="I61" s="1330"/>
      <c r="J61" s="1330"/>
      <c r="K61" s="1330"/>
      <c r="L61" s="1330"/>
      <c r="M61" s="1330"/>
      <c r="N61" s="1330"/>
      <c r="O61" s="1330"/>
      <c r="P61" s="1330"/>
      <c r="Q61" s="1330"/>
      <c r="R61" s="1330"/>
      <c r="S61" s="1330"/>
    </row>
    <row r="63" spans="4:19" ht="16.5" customHeight="1">
      <c r="D63" s="1330"/>
      <c r="E63" s="1330"/>
      <c r="F63" s="1330"/>
      <c r="G63" s="1330"/>
      <c r="H63" s="1330"/>
      <c r="I63" s="1330"/>
      <c r="J63" s="1330"/>
      <c r="K63" s="1330"/>
      <c r="L63" s="1330"/>
      <c r="M63" s="1330"/>
      <c r="N63" s="1330"/>
      <c r="O63" s="1330"/>
      <c r="P63" s="1330"/>
      <c r="Q63" s="1330"/>
      <c r="R63" s="1330"/>
      <c r="S63" s="1330"/>
    </row>
  </sheetData>
  <sheetProtection/>
  <mergeCells count="48">
    <mergeCell ref="A47:A49"/>
    <mergeCell ref="B47:B49"/>
    <mergeCell ref="T47:T49"/>
    <mergeCell ref="U47:U49"/>
    <mergeCell ref="A50:A54"/>
    <mergeCell ref="B50:B54"/>
    <mergeCell ref="T50:T54"/>
    <mergeCell ref="U50:U54"/>
    <mergeCell ref="A35:A40"/>
    <mergeCell ref="B35:B40"/>
    <mergeCell ref="T35:T40"/>
    <mergeCell ref="U35:U40"/>
    <mergeCell ref="A42:A46"/>
    <mergeCell ref="B42:B46"/>
    <mergeCell ref="T42:T46"/>
    <mergeCell ref="U42:U46"/>
    <mergeCell ref="A22:A30"/>
    <mergeCell ref="B22:B30"/>
    <mergeCell ref="T22:T30"/>
    <mergeCell ref="U22:U30"/>
    <mergeCell ref="A31:A34"/>
    <mergeCell ref="B31:B34"/>
    <mergeCell ref="T31:T34"/>
    <mergeCell ref="U31:U34"/>
    <mergeCell ref="A12:A16"/>
    <mergeCell ref="B12:B16"/>
    <mergeCell ref="T12:T16"/>
    <mergeCell ref="U12:U16"/>
    <mergeCell ref="A19:A21"/>
    <mergeCell ref="B19:B21"/>
    <mergeCell ref="T19:T21"/>
    <mergeCell ref="U19:U21"/>
    <mergeCell ref="P3:R3"/>
    <mergeCell ref="W3:Y3"/>
    <mergeCell ref="Z3:AB3"/>
    <mergeCell ref="AC3:AE3"/>
    <mergeCell ref="AF3:AH3"/>
    <mergeCell ref="AI3:AK3"/>
    <mergeCell ref="A2:A4"/>
    <mergeCell ref="C2:C4"/>
    <mergeCell ref="D2:R2"/>
    <mergeCell ref="T2:T4"/>
    <mergeCell ref="V2:V4"/>
    <mergeCell ref="W2:AK2"/>
    <mergeCell ref="D3:F3"/>
    <mergeCell ref="G3:I3"/>
    <mergeCell ref="J3:L3"/>
    <mergeCell ref="M3:O3"/>
  </mergeCells>
  <printOptions horizontalCentered="1"/>
  <pageMargins left="0.15748031496062992" right="0.15748031496062992" top="0.7874015748031497" bottom="0.2755905511811024" header="0.15748031496062992" footer="0.1968503937007874"/>
  <pageSetup blackAndWhite="1" firstPageNumber="72" useFirstPageNumber="1" fitToWidth="2" horizontalDpi="300" verticalDpi="300" orientation="landscape" pageOrder="overThenDown" paperSize="9" scale="55" r:id="rId1"/>
  <headerFooter alignWithMargins="0">
    <oddFooter>&amp;C&amp;A</oddFooter>
  </headerFooter>
  <colBreaks count="1" manualBreakCount="1">
    <brk id="19" max="54" man="1"/>
  </colBreaks>
</worksheet>
</file>

<file path=xl/worksheets/sheet25.xml><?xml version="1.0" encoding="utf-8"?>
<worksheet xmlns="http://schemas.openxmlformats.org/spreadsheetml/2006/main" xmlns:r="http://schemas.openxmlformats.org/officeDocument/2006/relationships">
  <sheetPr>
    <tabColor theme="0"/>
  </sheetPr>
  <dimension ref="A1:AO107"/>
  <sheetViews>
    <sheetView view="pageBreakPreview" zoomScaleSheetLayoutView="100" zoomScalePageLayoutView="0" workbookViewId="0" topLeftCell="A1">
      <pane xSplit="3" ySplit="5" topLeftCell="L6" activePane="bottomRight" state="frozen"/>
      <selection pane="topLeft" activeCell="H28" sqref="H28"/>
      <selection pane="topRight" activeCell="H28" sqref="H28"/>
      <selection pane="bottomLeft" activeCell="H28" sqref="H28"/>
      <selection pane="bottomRight" activeCell="A1" sqref="A1"/>
    </sheetView>
  </sheetViews>
  <sheetFormatPr defaultColWidth="9.00390625" defaultRowHeight="12.75"/>
  <cols>
    <col min="1" max="1" width="7.25390625" style="1650" customWidth="1"/>
    <col min="2" max="2" width="11.625" style="1650" customWidth="1"/>
    <col min="3" max="3" width="18.75390625" style="1650" customWidth="1"/>
    <col min="4" max="7" width="16.75390625" style="1650" customWidth="1"/>
    <col min="8" max="8" width="14.875" style="1650" customWidth="1"/>
    <col min="9" max="9" width="15.125" style="1650" customWidth="1"/>
    <col min="10" max="17" width="16.75390625" style="1650" customWidth="1"/>
    <col min="18" max="18" width="10.75390625" style="1650" customWidth="1"/>
    <col min="19" max="19" width="9.00390625" style="1650" hidden="1" customWidth="1"/>
    <col min="20" max="21" width="6.75390625" style="1650" hidden="1" customWidth="1"/>
    <col min="22" max="22" width="7.875" style="1650" customWidth="1"/>
    <col min="23" max="23" width="12.375" style="1650" customWidth="1"/>
    <col min="24" max="33" width="20.75390625" style="1650" customWidth="1"/>
    <col min="34" max="34" width="21.75390625" style="1650" customWidth="1"/>
    <col min="35" max="35" width="20.75390625" style="1650" customWidth="1"/>
    <col min="36" max="36" width="10.75390625" style="1650" customWidth="1"/>
    <col min="37" max="38" width="9.125" style="120" customWidth="1"/>
    <col min="39" max="39" width="24.375" style="120" customWidth="1"/>
    <col min="40" max="16384" width="9.125" style="120" customWidth="1"/>
  </cols>
  <sheetData>
    <row r="1" spans="1:36" ht="17.25">
      <c r="A1" s="1328"/>
      <c r="B1" s="1329" t="s">
        <v>1094</v>
      </c>
      <c r="C1" s="1468"/>
      <c r="D1" s="1330"/>
      <c r="E1" s="1330"/>
      <c r="F1" s="1328"/>
      <c r="G1" s="1328"/>
      <c r="H1" s="1328"/>
      <c r="I1" s="1328"/>
      <c r="J1" s="1328"/>
      <c r="K1" s="1328"/>
      <c r="L1" s="1328"/>
      <c r="M1" s="1328"/>
      <c r="N1" s="1328"/>
      <c r="O1" s="1328"/>
      <c r="P1" s="1328"/>
      <c r="Q1" s="1328"/>
      <c r="R1" s="1328"/>
      <c r="S1" s="1328"/>
      <c r="T1" s="1328"/>
      <c r="U1" s="1328"/>
      <c r="V1" s="1469"/>
      <c r="W1" s="1329" t="s">
        <v>1095</v>
      </c>
      <c r="X1" s="1330"/>
      <c r="Y1" s="1330"/>
      <c r="Z1" s="1328"/>
      <c r="AA1" s="1328"/>
      <c r="AB1" s="1328"/>
      <c r="AC1" s="1328"/>
      <c r="AD1" s="1328"/>
      <c r="AE1" s="1328"/>
      <c r="AF1" s="1328"/>
      <c r="AG1" s="1328"/>
      <c r="AH1" s="1328"/>
      <c r="AI1" s="1328"/>
      <c r="AJ1" s="1328"/>
    </row>
    <row r="2" spans="1:36" ht="13.5" customHeight="1" thickBot="1">
      <c r="A2" s="1328"/>
      <c r="B2" s="1330"/>
      <c r="C2" s="1330"/>
      <c r="D2" s="1330"/>
      <c r="E2" s="1330"/>
      <c r="F2" s="1330"/>
      <c r="G2" s="1330"/>
      <c r="H2" s="1330"/>
      <c r="I2" s="1330"/>
      <c r="J2" s="1330"/>
      <c r="K2" s="1330"/>
      <c r="L2" s="1330"/>
      <c r="M2" s="1330"/>
      <c r="N2" s="1330"/>
      <c r="O2" s="1330"/>
      <c r="P2" s="1330"/>
      <c r="Q2" s="1466" t="s">
        <v>1096</v>
      </c>
      <c r="R2" s="1466"/>
      <c r="S2" s="1466"/>
      <c r="T2" s="1328"/>
      <c r="U2" s="1328"/>
      <c r="V2" s="1330"/>
      <c r="W2" s="1330"/>
      <c r="X2" s="1330"/>
      <c r="Y2" s="1330"/>
      <c r="Z2" s="1330"/>
      <c r="AA2" s="1330"/>
      <c r="AB2" s="1330"/>
      <c r="AC2" s="1330"/>
      <c r="AD2" s="1330"/>
      <c r="AE2" s="1330"/>
      <c r="AF2" s="1330"/>
      <c r="AG2" s="1330"/>
      <c r="AH2" s="1330"/>
      <c r="AI2" s="1470" t="s">
        <v>1097</v>
      </c>
      <c r="AJ2" s="1470"/>
    </row>
    <row r="3" spans="1:36" ht="16.5" customHeight="1" thickBot="1">
      <c r="A3" s="2039" t="s">
        <v>1024</v>
      </c>
      <c r="B3" s="1471" t="s">
        <v>8</v>
      </c>
      <c r="C3" s="2042" t="s">
        <v>1026</v>
      </c>
      <c r="D3" s="2063" t="s">
        <v>1098</v>
      </c>
      <c r="E3" s="2064"/>
      <c r="F3" s="2064"/>
      <c r="G3" s="2065"/>
      <c r="H3" s="1341"/>
      <c r="I3" s="1341"/>
      <c r="J3" s="2045" t="s">
        <v>1099</v>
      </c>
      <c r="K3" s="2046"/>
      <c r="L3" s="2046"/>
      <c r="M3" s="2046"/>
      <c r="N3" s="2047"/>
      <c r="O3" s="1341"/>
      <c r="P3" s="1341"/>
      <c r="Q3" s="1345"/>
      <c r="R3" s="1473" t="s">
        <v>1028</v>
      </c>
      <c r="S3" s="1474"/>
      <c r="T3" s="1421"/>
      <c r="U3" s="1328"/>
      <c r="V3" s="2039" t="s">
        <v>1024</v>
      </c>
      <c r="W3" s="1331" t="s">
        <v>1025</v>
      </c>
      <c r="X3" s="2042" t="s">
        <v>1026</v>
      </c>
      <c r="Y3" s="1341"/>
      <c r="Z3" s="1475"/>
      <c r="AA3" s="1472" t="s">
        <v>1100</v>
      </c>
      <c r="AB3" s="1475"/>
      <c r="AC3" s="1343"/>
      <c r="AD3" s="1472" t="s">
        <v>1101</v>
      </c>
      <c r="AE3" s="1343"/>
      <c r="AF3" s="1343"/>
      <c r="AG3" s="1338"/>
      <c r="AH3" s="1338" t="s">
        <v>1102</v>
      </c>
      <c r="AI3" s="1473" t="s">
        <v>1102</v>
      </c>
      <c r="AJ3" s="1473" t="s">
        <v>1028</v>
      </c>
    </row>
    <row r="4" spans="1:36" ht="16.5" customHeight="1">
      <c r="A4" s="2040"/>
      <c r="B4" s="1418"/>
      <c r="C4" s="2043"/>
      <c r="D4" s="1336" t="s">
        <v>1103</v>
      </c>
      <c r="E4" s="1331" t="s">
        <v>1104</v>
      </c>
      <c r="F4" s="1331" t="s">
        <v>688</v>
      </c>
      <c r="G4" s="1476" t="s">
        <v>339</v>
      </c>
      <c r="H4" s="1474" t="s">
        <v>272</v>
      </c>
      <c r="I4" s="1474" t="s">
        <v>1105</v>
      </c>
      <c r="J4" s="1336" t="s">
        <v>1106</v>
      </c>
      <c r="K4" s="1331" t="s">
        <v>1107</v>
      </c>
      <c r="L4" s="1477" t="s">
        <v>1108</v>
      </c>
      <c r="M4" s="1477"/>
      <c r="N4" s="1331" t="s">
        <v>339</v>
      </c>
      <c r="O4" s="1474" t="s">
        <v>1109</v>
      </c>
      <c r="P4" s="1474" t="s">
        <v>1110</v>
      </c>
      <c r="Q4" s="1357" t="s">
        <v>1111</v>
      </c>
      <c r="R4" s="1334"/>
      <c r="S4" s="1346"/>
      <c r="T4" s="1478"/>
      <c r="U4" s="1479"/>
      <c r="V4" s="2040"/>
      <c r="W4" s="1333"/>
      <c r="X4" s="2043"/>
      <c r="Y4" s="1336" t="s">
        <v>1112</v>
      </c>
      <c r="Z4" s="2066" t="s">
        <v>1113</v>
      </c>
      <c r="AA4" s="2067"/>
      <c r="AB4" s="2068"/>
      <c r="AC4" s="1471" t="s">
        <v>1114</v>
      </c>
      <c r="AD4" s="1471" t="s">
        <v>1115</v>
      </c>
      <c r="AE4" s="1331" t="s">
        <v>1110</v>
      </c>
      <c r="AF4" s="1331" t="s">
        <v>279</v>
      </c>
      <c r="AG4" s="1474" t="s">
        <v>287</v>
      </c>
      <c r="AH4" s="1474" t="s">
        <v>1116</v>
      </c>
      <c r="AI4" s="1334" t="s">
        <v>1117</v>
      </c>
      <c r="AJ4" s="1334"/>
    </row>
    <row r="5" spans="1:36" ht="16.5" customHeight="1" thickBot="1">
      <c r="A5" s="2041"/>
      <c r="B5" s="1354" t="s">
        <v>1025</v>
      </c>
      <c r="C5" s="2044"/>
      <c r="D5" s="1474"/>
      <c r="E5" s="1335"/>
      <c r="F5" s="1335"/>
      <c r="G5" s="1335"/>
      <c r="H5" s="1346"/>
      <c r="I5" s="1346"/>
      <c r="J5" s="1346"/>
      <c r="K5" s="1333"/>
      <c r="L5" s="1333"/>
      <c r="M5" s="1480" t="s">
        <v>1118</v>
      </c>
      <c r="N5" s="1347"/>
      <c r="O5" s="1346"/>
      <c r="P5" s="1474" t="s">
        <v>1119</v>
      </c>
      <c r="Q5" s="1334"/>
      <c r="R5" s="1357" t="s">
        <v>1039</v>
      </c>
      <c r="S5" s="1474"/>
      <c r="T5" s="1478"/>
      <c r="U5" s="1481"/>
      <c r="V5" s="2041"/>
      <c r="W5" s="1335" t="s">
        <v>8</v>
      </c>
      <c r="X5" s="2044"/>
      <c r="Y5" s="1346"/>
      <c r="Z5" s="1482" t="s">
        <v>1120</v>
      </c>
      <c r="AA5" s="1482" t="s">
        <v>1121</v>
      </c>
      <c r="AB5" s="1482" t="s">
        <v>339</v>
      </c>
      <c r="AC5" s="1418"/>
      <c r="AD5" s="1418"/>
      <c r="AE5" s="1335" t="s">
        <v>1122</v>
      </c>
      <c r="AF5" s="1333"/>
      <c r="AG5" s="1346"/>
      <c r="AH5" s="1474" t="s">
        <v>1123</v>
      </c>
      <c r="AI5" s="1357"/>
      <c r="AJ5" s="1357" t="s">
        <v>1039</v>
      </c>
    </row>
    <row r="6" spans="1:36" ht="8.25" customHeight="1">
      <c r="A6" s="1341"/>
      <c r="B6" s="1483"/>
      <c r="C6" s="1340"/>
      <c r="D6" s="1341"/>
      <c r="E6" s="1340"/>
      <c r="F6" s="1340"/>
      <c r="G6" s="1340"/>
      <c r="H6" s="1341"/>
      <c r="I6" s="1341"/>
      <c r="J6" s="1341"/>
      <c r="K6" s="1340"/>
      <c r="L6" s="1340"/>
      <c r="M6" s="1347"/>
      <c r="N6" s="1340"/>
      <c r="O6" s="1341"/>
      <c r="P6" s="1341"/>
      <c r="Q6" s="1345"/>
      <c r="R6" s="1332"/>
      <c r="S6" s="1346"/>
      <c r="T6" s="1421"/>
      <c r="U6" s="1328"/>
      <c r="V6" s="1341"/>
      <c r="W6" s="1339"/>
      <c r="X6" s="1340"/>
      <c r="Y6" s="1341"/>
      <c r="Z6" s="1340"/>
      <c r="AA6" s="1340"/>
      <c r="AB6" s="1340"/>
      <c r="AC6" s="1344"/>
      <c r="AD6" s="1344"/>
      <c r="AE6" s="1340"/>
      <c r="AF6" s="1340"/>
      <c r="AG6" s="1341"/>
      <c r="AH6" s="1345"/>
      <c r="AI6" s="1345"/>
      <c r="AJ6" s="1332"/>
    </row>
    <row r="7" spans="1:37" s="1498" customFormat="1" ht="16.5" customHeight="1">
      <c r="A7" s="1484"/>
      <c r="B7" s="1485" t="s">
        <v>1124</v>
      </c>
      <c r="C7" s="1486"/>
      <c r="D7" s="1487">
        <v>117109044</v>
      </c>
      <c r="E7" s="1488">
        <v>2321503888</v>
      </c>
      <c r="F7" s="1489">
        <v>51100767</v>
      </c>
      <c r="G7" s="1489">
        <v>2489713699</v>
      </c>
      <c r="H7" s="1487">
        <v>0</v>
      </c>
      <c r="I7" s="1487">
        <v>15541000</v>
      </c>
      <c r="J7" s="1487">
        <v>503928541</v>
      </c>
      <c r="K7" s="1488">
        <v>4966000</v>
      </c>
      <c r="L7" s="1488">
        <v>80809000</v>
      </c>
      <c r="M7" s="1489">
        <v>69680000</v>
      </c>
      <c r="N7" s="1489">
        <v>589703541</v>
      </c>
      <c r="O7" s="1487">
        <v>155213470</v>
      </c>
      <c r="P7" s="1487">
        <v>188437311</v>
      </c>
      <c r="Q7" s="1487">
        <v>3438609021</v>
      </c>
      <c r="R7" s="1490">
        <v>23</v>
      </c>
      <c r="S7" s="1491"/>
      <c r="T7" s="1492"/>
      <c r="U7" s="1493"/>
      <c r="V7" s="1487"/>
      <c r="W7" s="1494" t="s">
        <v>874</v>
      </c>
      <c r="X7" s="1489"/>
      <c r="Y7" s="1487">
        <v>2083719374</v>
      </c>
      <c r="Z7" s="1489">
        <v>1072840396</v>
      </c>
      <c r="AA7" s="1489">
        <v>13641634</v>
      </c>
      <c r="AB7" s="1489">
        <v>1086482030</v>
      </c>
      <c r="AC7" s="1488">
        <v>8471000</v>
      </c>
      <c r="AD7" s="1488">
        <v>154194145</v>
      </c>
      <c r="AE7" s="1489">
        <v>296705845</v>
      </c>
      <c r="AF7" s="1489">
        <v>3629572394</v>
      </c>
      <c r="AG7" s="1487">
        <v>-190963373</v>
      </c>
      <c r="AH7" s="1487">
        <v>218186646</v>
      </c>
      <c r="AI7" s="1495">
        <v>1447527444</v>
      </c>
      <c r="AJ7" s="1496">
        <v>23</v>
      </c>
      <c r="AK7" s="1497"/>
    </row>
    <row r="8" spans="1:37" s="1498" customFormat="1" ht="16.5" customHeight="1">
      <c r="A8" s="1484"/>
      <c r="B8" s="1485" t="s">
        <v>1125</v>
      </c>
      <c r="C8" s="1486"/>
      <c r="D8" s="1487">
        <v>90727196</v>
      </c>
      <c r="E8" s="1488">
        <v>2172126849</v>
      </c>
      <c r="F8" s="1489">
        <v>41241686</v>
      </c>
      <c r="G8" s="1489">
        <v>2304095731</v>
      </c>
      <c r="H8" s="1487">
        <v>0</v>
      </c>
      <c r="I8" s="1487">
        <v>9218000</v>
      </c>
      <c r="J8" s="1487">
        <v>554376434</v>
      </c>
      <c r="K8" s="1488">
        <v>126258000</v>
      </c>
      <c r="L8" s="1488">
        <v>79972000</v>
      </c>
      <c r="M8" s="1489">
        <v>69148000</v>
      </c>
      <c r="N8" s="1489">
        <v>760606434</v>
      </c>
      <c r="O8" s="1487">
        <v>159603690</v>
      </c>
      <c r="P8" s="1487">
        <v>174158525</v>
      </c>
      <c r="Q8" s="1487">
        <v>3407682380</v>
      </c>
      <c r="R8" s="1490">
        <v>24</v>
      </c>
      <c r="S8" s="1491"/>
      <c r="T8" s="1492"/>
      <c r="U8" s="1493"/>
      <c r="V8" s="1487"/>
      <c r="W8" s="1494" t="s">
        <v>875</v>
      </c>
      <c r="X8" s="1489"/>
      <c r="Y8" s="1487">
        <v>2010039387</v>
      </c>
      <c r="Z8" s="1489">
        <v>983503622</v>
      </c>
      <c r="AA8" s="1489">
        <v>6306728</v>
      </c>
      <c r="AB8" s="1489">
        <v>989810350</v>
      </c>
      <c r="AC8" s="1488">
        <v>0</v>
      </c>
      <c r="AD8" s="1488">
        <v>156053309</v>
      </c>
      <c r="AE8" s="1489">
        <v>376949525</v>
      </c>
      <c r="AF8" s="1489">
        <v>3532852571</v>
      </c>
      <c r="AG8" s="1487">
        <v>-125170191</v>
      </c>
      <c r="AH8" s="1487">
        <v>219376166</v>
      </c>
      <c r="AI8" s="1495">
        <v>1046881846</v>
      </c>
      <c r="AJ8" s="1496">
        <v>24</v>
      </c>
      <c r="AK8" s="1497"/>
    </row>
    <row r="9" spans="1:37" s="1498" customFormat="1" ht="16.5" customHeight="1">
      <c r="A9" s="1484"/>
      <c r="B9" s="1485" t="s">
        <v>1126</v>
      </c>
      <c r="C9" s="1486"/>
      <c r="D9" s="1487">
        <v>63708577</v>
      </c>
      <c r="E9" s="1488">
        <v>2148354278</v>
      </c>
      <c r="F9" s="1489">
        <v>37453421</v>
      </c>
      <c r="G9" s="1489">
        <v>2249516276</v>
      </c>
      <c r="H9" s="1487">
        <v>0</v>
      </c>
      <c r="I9" s="1487">
        <v>17185000</v>
      </c>
      <c r="J9" s="1487">
        <v>624181388</v>
      </c>
      <c r="K9" s="1488">
        <v>60954000</v>
      </c>
      <c r="L9" s="1488">
        <v>69066000</v>
      </c>
      <c r="M9" s="1489">
        <v>59481000</v>
      </c>
      <c r="N9" s="1489">
        <v>754201388</v>
      </c>
      <c r="O9" s="1487">
        <v>194037441</v>
      </c>
      <c r="P9" s="1487">
        <v>160075827</v>
      </c>
      <c r="Q9" s="1487">
        <v>3375015932</v>
      </c>
      <c r="R9" s="1490">
        <v>25</v>
      </c>
      <c r="S9" s="1491"/>
      <c r="T9" s="1492"/>
      <c r="U9" s="1493"/>
      <c r="V9" s="1487"/>
      <c r="W9" s="1494" t="s">
        <v>876</v>
      </c>
      <c r="X9" s="1489"/>
      <c r="Y9" s="1487">
        <v>1918539496</v>
      </c>
      <c r="Z9" s="1489">
        <v>976427194</v>
      </c>
      <c r="AA9" s="1489">
        <v>10531189</v>
      </c>
      <c r="AB9" s="1489">
        <v>986958383</v>
      </c>
      <c r="AC9" s="1488">
        <v>0</v>
      </c>
      <c r="AD9" s="1488">
        <v>140734158</v>
      </c>
      <c r="AE9" s="1489">
        <v>344970745</v>
      </c>
      <c r="AF9" s="1489">
        <v>3391202782</v>
      </c>
      <c r="AG9" s="1487">
        <v>-16186850</v>
      </c>
      <c r="AH9" s="1487">
        <v>191303154</v>
      </c>
      <c r="AI9" s="1495">
        <v>918332006</v>
      </c>
      <c r="AJ9" s="1496">
        <v>25</v>
      </c>
      <c r="AK9" s="1497"/>
    </row>
    <row r="10" spans="1:37" s="1498" customFormat="1" ht="16.5" customHeight="1">
      <c r="A10" s="1484"/>
      <c r="B10" s="1485" t="s">
        <v>1127</v>
      </c>
      <c r="C10" s="1486"/>
      <c r="D10" s="1499">
        <v>47116160</v>
      </c>
      <c r="E10" s="1488">
        <v>2105349974</v>
      </c>
      <c r="F10" s="1488">
        <v>40710592</v>
      </c>
      <c r="G10" s="1500">
        <v>2193176726</v>
      </c>
      <c r="H10" s="1487">
        <v>0</v>
      </c>
      <c r="I10" s="1487">
        <v>9215000</v>
      </c>
      <c r="J10" s="1499">
        <v>477496759</v>
      </c>
      <c r="K10" s="1488">
        <v>16976000</v>
      </c>
      <c r="L10" s="1488">
        <v>106350000</v>
      </c>
      <c r="M10" s="1488">
        <v>97971000</v>
      </c>
      <c r="N10" s="1500">
        <v>600822759</v>
      </c>
      <c r="O10" s="1487">
        <v>189917464</v>
      </c>
      <c r="P10" s="1487">
        <v>178573948</v>
      </c>
      <c r="Q10" s="1487">
        <v>3171705897</v>
      </c>
      <c r="R10" s="1490">
        <v>26</v>
      </c>
      <c r="S10" s="1491"/>
      <c r="T10" s="1492"/>
      <c r="U10" s="1493"/>
      <c r="V10" s="1487"/>
      <c r="W10" s="1494" t="s">
        <v>877</v>
      </c>
      <c r="X10" s="1489"/>
      <c r="Y10" s="1499">
        <v>1888149176</v>
      </c>
      <c r="Z10" s="1488">
        <v>924901400</v>
      </c>
      <c r="AA10" s="1488">
        <v>9125512</v>
      </c>
      <c r="AB10" s="1488">
        <v>934026912</v>
      </c>
      <c r="AC10" s="1488">
        <v>9655200</v>
      </c>
      <c r="AD10" s="1488">
        <v>157047834</v>
      </c>
      <c r="AE10" s="1488">
        <v>225428209</v>
      </c>
      <c r="AF10" s="1500">
        <v>3214307331</v>
      </c>
      <c r="AG10" s="1487">
        <v>-42601434</v>
      </c>
      <c r="AH10" s="1495">
        <v>182968129</v>
      </c>
      <c r="AI10" s="1495">
        <v>866553930</v>
      </c>
      <c r="AJ10" s="1496">
        <v>26</v>
      </c>
      <c r="AK10" s="1484"/>
    </row>
    <row r="11" spans="1:39" s="1498" customFormat="1" ht="16.5" customHeight="1">
      <c r="A11" s="1484"/>
      <c r="B11" s="1485" t="s">
        <v>1128</v>
      </c>
      <c r="C11" s="1486"/>
      <c r="D11" s="1499">
        <f aca="true" t="shared" si="0" ref="D11:Q11">SUM(D13:D57)-D18-D27-D30-D51-D56-D23-D48-D32-D36-D42</f>
        <v>31974373</v>
      </c>
      <c r="E11" s="1488">
        <f t="shared" si="0"/>
        <v>1896985043</v>
      </c>
      <c r="F11" s="1489">
        <f t="shared" si="0"/>
        <v>36539098</v>
      </c>
      <c r="G11" s="1489">
        <f t="shared" si="0"/>
        <v>1965498514</v>
      </c>
      <c r="H11" s="1487">
        <f t="shared" si="0"/>
        <v>0</v>
      </c>
      <c r="I11" s="1487">
        <f t="shared" si="0"/>
        <v>448000</v>
      </c>
      <c r="J11" s="1487">
        <f t="shared" si="0"/>
        <v>512349459</v>
      </c>
      <c r="K11" s="1488">
        <f t="shared" si="0"/>
        <v>0</v>
      </c>
      <c r="L11" s="1488">
        <f t="shared" si="0"/>
        <v>116158200</v>
      </c>
      <c r="M11" s="1489">
        <f t="shared" si="0"/>
        <v>112656200</v>
      </c>
      <c r="N11" s="1489">
        <f t="shared" si="0"/>
        <v>628507659</v>
      </c>
      <c r="O11" s="1487">
        <f t="shared" si="0"/>
        <v>228199385</v>
      </c>
      <c r="P11" s="1487">
        <f t="shared" si="0"/>
        <v>134746619</v>
      </c>
      <c r="Q11" s="1487">
        <f t="shared" si="0"/>
        <v>2957400177</v>
      </c>
      <c r="R11" s="1501">
        <v>26</v>
      </c>
      <c r="S11" s="1502"/>
      <c r="T11" s="1467"/>
      <c r="U11" s="1467"/>
      <c r="V11" s="1487"/>
      <c r="W11" s="1494" t="s">
        <v>878</v>
      </c>
      <c r="X11" s="1489"/>
      <c r="Y11" s="1487">
        <f aca="true" t="shared" si="1" ref="Y11:AI11">SUM(Y13:Y57)-Y18-Y27-Y30-Y51-Y56-Y23-Y48-Y32-Y36-Y42</f>
        <v>1823429641</v>
      </c>
      <c r="Z11" s="1489">
        <f t="shared" si="1"/>
        <v>799079729</v>
      </c>
      <c r="AA11" s="1489">
        <f t="shared" si="1"/>
        <v>7759528</v>
      </c>
      <c r="AB11" s="1489">
        <f t="shared" si="1"/>
        <v>806839257</v>
      </c>
      <c r="AC11" s="1488">
        <f t="shared" si="1"/>
        <v>4196880</v>
      </c>
      <c r="AD11" s="1488">
        <f t="shared" si="1"/>
        <v>168104477</v>
      </c>
      <c r="AE11" s="1489">
        <f t="shared" si="1"/>
        <v>295244639</v>
      </c>
      <c r="AF11" s="1489">
        <f t="shared" si="1"/>
        <v>3097814894</v>
      </c>
      <c r="AG11" s="1487">
        <f t="shared" si="1"/>
        <v>-140414717</v>
      </c>
      <c r="AH11" s="1487">
        <f t="shared" si="1"/>
        <v>195367581</v>
      </c>
      <c r="AI11" s="1495">
        <f t="shared" si="1"/>
        <v>725313945</v>
      </c>
      <c r="AJ11" s="1496">
        <v>27</v>
      </c>
      <c r="AK11" s="1503"/>
      <c r="AM11" s="1498">
        <f>+Y11+AB11+AD11+AE11</f>
        <v>3093618014</v>
      </c>
    </row>
    <row r="12" spans="1:37" s="1498" customFormat="1" ht="16.5" customHeight="1" thickBot="1">
      <c r="A12" s="1484"/>
      <c r="B12" s="1485"/>
      <c r="C12" s="1486"/>
      <c r="D12" s="1487"/>
      <c r="E12" s="1488"/>
      <c r="F12" s="1489"/>
      <c r="G12" s="1489"/>
      <c r="H12" s="1487"/>
      <c r="I12" s="1487"/>
      <c r="J12" s="1487"/>
      <c r="K12" s="1488"/>
      <c r="L12" s="1488"/>
      <c r="M12" s="1489"/>
      <c r="N12" s="1489"/>
      <c r="O12" s="1487"/>
      <c r="P12" s="1487"/>
      <c r="Q12" s="1487"/>
      <c r="R12" s="1490"/>
      <c r="S12" s="1491"/>
      <c r="T12" s="1492"/>
      <c r="U12" s="1493"/>
      <c r="V12" s="1487"/>
      <c r="W12" s="1494"/>
      <c r="X12" s="1489"/>
      <c r="Y12" s="1487"/>
      <c r="Z12" s="1489"/>
      <c r="AA12" s="1489"/>
      <c r="AB12" s="1489"/>
      <c r="AC12" s="1488"/>
      <c r="AD12" s="1488"/>
      <c r="AE12" s="1489"/>
      <c r="AF12" s="1489"/>
      <c r="AG12" s="1487"/>
      <c r="AH12" s="1487"/>
      <c r="AI12" s="1504"/>
      <c r="AJ12" s="1496"/>
      <c r="AK12" s="1503"/>
    </row>
    <row r="13" spans="1:37" s="1498" customFormat="1" ht="16.5" customHeight="1">
      <c r="A13" s="1505">
        <v>2</v>
      </c>
      <c r="B13" s="1506" t="s">
        <v>879</v>
      </c>
      <c r="C13" s="1507" t="s">
        <v>880</v>
      </c>
      <c r="D13" s="1508">
        <v>0</v>
      </c>
      <c r="E13" s="1509">
        <v>217971930</v>
      </c>
      <c r="F13" s="1510">
        <v>3309882</v>
      </c>
      <c r="G13" s="1510">
        <f>SUM(D13:F13)</f>
        <v>221281812</v>
      </c>
      <c r="H13" s="1508">
        <v>0</v>
      </c>
      <c r="I13" s="1508">
        <v>0</v>
      </c>
      <c r="J13" s="1508">
        <v>0</v>
      </c>
      <c r="K13" s="1509">
        <v>0</v>
      </c>
      <c r="L13" s="1509">
        <v>0</v>
      </c>
      <c r="M13" s="1510">
        <v>0</v>
      </c>
      <c r="N13" s="1511">
        <f aca="true" t="shared" si="2" ref="N13:N57">SUM(J13:L13)</f>
        <v>0</v>
      </c>
      <c r="O13" s="1508">
        <v>107902240</v>
      </c>
      <c r="P13" s="1508">
        <v>11943187</v>
      </c>
      <c r="Q13" s="1512">
        <f aca="true" t="shared" si="3" ref="Q13:Q57">SUM(G13,N13,O13,P13,H13,I13)</f>
        <v>341127239</v>
      </c>
      <c r="R13" s="1513" t="s">
        <v>883</v>
      </c>
      <c r="S13" s="1514"/>
      <c r="T13" s="1492"/>
      <c r="U13" s="1493"/>
      <c r="V13" s="1515">
        <v>2</v>
      </c>
      <c r="W13" s="1516" t="s">
        <v>879</v>
      </c>
      <c r="X13" s="1517" t="str">
        <f aca="true" t="shared" si="4" ref="X13:X57">+C13</f>
        <v> 家島診療所 </v>
      </c>
      <c r="Y13" s="1508">
        <v>109529528</v>
      </c>
      <c r="Z13" s="1510">
        <v>109531517</v>
      </c>
      <c r="AA13" s="1510">
        <v>0</v>
      </c>
      <c r="AB13" s="1511">
        <f>SUM(Z13,AA13)</f>
        <v>109531517</v>
      </c>
      <c r="AC13" s="1509">
        <v>0</v>
      </c>
      <c r="AD13" s="1509">
        <v>3355908</v>
      </c>
      <c r="AE13" s="1510">
        <v>0</v>
      </c>
      <c r="AF13" s="1511">
        <f>SUM(Y13:AE13)-AB13</f>
        <v>222416953</v>
      </c>
      <c r="AG13" s="1508">
        <f aca="true" t="shared" si="5" ref="AG13:AG55">Q13-AF13</f>
        <v>118710286</v>
      </c>
      <c r="AH13" s="1508">
        <v>0</v>
      </c>
      <c r="AI13" s="1512">
        <v>0</v>
      </c>
      <c r="AJ13" s="1518" t="s">
        <v>883</v>
      </c>
      <c r="AK13" s="1497"/>
    </row>
    <row r="14" spans="1:37" s="1498" customFormat="1" ht="16.5" customHeight="1">
      <c r="A14" s="2087">
        <v>6</v>
      </c>
      <c r="B14" s="2069" t="s">
        <v>884</v>
      </c>
      <c r="C14" s="1520" t="s">
        <v>1129</v>
      </c>
      <c r="D14" s="1521">
        <v>0</v>
      </c>
      <c r="E14" s="1522">
        <v>4705124</v>
      </c>
      <c r="F14" s="1523">
        <v>0</v>
      </c>
      <c r="G14" s="1523">
        <f>SUM(D14:F14)</f>
        <v>4705124</v>
      </c>
      <c r="H14" s="1521">
        <v>0</v>
      </c>
      <c r="I14" s="1524">
        <v>0</v>
      </c>
      <c r="J14" s="1521">
        <v>0</v>
      </c>
      <c r="K14" s="1522">
        <v>0</v>
      </c>
      <c r="L14" s="1522">
        <v>0</v>
      </c>
      <c r="M14" s="1523">
        <v>0</v>
      </c>
      <c r="N14" s="1525">
        <f t="shared" si="2"/>
        <v>0</v>
      </c>
      <c r="O14" s="1524">
        <v>0</v>
      </c>
      <c r="P14" s="1521">
        <v>129364</v>
      </c>
      <c r="Q14" s="1524">
        <f t="shared" si="3"/>
        <v>4834488</v>
      </c>
      <c r="R14" s="1526" t="s">
        <v>1047</v>
      </c>
      <c r="S14" s="1514"/>
      <c r="T14" s="1492"/>
      <c r="U14" s="1493"/>
      <c r="V14" s="2072">
        <v>6</v>
      </c>
      <c r="W14" s="2075" t="s">
        <v>884</v>
      </c>
      <c r="X14" s="1527" t="str">
        <f t="shared" si="4"/>
        <v> 上灘診療所</v>
      </c>
      <c r="Y14" s="1521">
        <v>1684182</v>
      </c>
      <c r="Z14" s="1523">
        <v>2417473</v>
      </c>
      <c r="AA14" s="1523">
        <v>0</v>
      </c>
      <c r="AB14" s="1528">
        <f>SUM(Z14,AA14)</f>
        <v>2417473</v>
      </c>
      <c r="AC14" s="1522">
        <v>0</v>
      </c>
      <c r="AD14" s="1522">
        <v>0</v>
      </c>
      <c r="AE14" s="1523">
        <v>0</v>
      </c>
      <c r="AF14" s="1525">
        <f aca="true" t="shared" si="6" ref="AF14:AF57">SUM(Y14:AE14)-AB14</f>
        <v>4101655</v>
      </c>
      <c r="AG14" s="1524">
        <f t="shared" si="5"/>
        <v>732833</v>
      </c>
      <c r="AH14" s="1521">
        <v>0</v>
      </c>
      <c r="AI14" s="1524">
        <v>0</v>
      </c>
      <c r="AJ14" s="1529" t="s">
        <v>1047</v>
      </c>
      <c r="AK14" s="1497"/>
    </row>
    <row r="15" spans="1:37" s="1498" customFormat="1" ht="16.5" customHeight="1">
      <c r="A15" s="2088"/>
      <c r="B15" s="2070"/>
      <c r="C15" s="1530" t="s">
        <v>889</v>
      </c>
      <c r="D15" s="1531">
        <v>31974373</v>
      </c>
      <c r="E15" s="1532">
        <v>200026792</v>
      </c>
      <c r="F15" s="1533">
        <v>8562330</v>
      </c>
      <c r="G15" s="1533">
        <f>SUM(D15:F15)</f>
        <v>240563495</v>
      </c>
      <c r="H15" s="1531">
        <v>0</v>
      </c>
      <c r="I15" s="1534">
        <v>0</v>
      </c>
      <c r="J15" s="1531">
        <v>82912415</v>
      </c>
      <c r="K15" s="1532">
        <v>0</v>
      </c>
      <c r="L15" s="1532">
        <v>1779000</v>
      </c>
      <c r="M15" s="1533">
        <v>1779000</v>
      </c>
      <c r="N15" s="1535">
        <f t="shared" si="2"/>
        <v>84691415</v>
      </c>
      <c r="O15" s="1534">
        <v>0</v>
      </c>
      <c r="P15" s="1531">
        <v>63645037</v>
      </c>
      <c r="Q15" s="1534">
        <f t="shared" si="3"/>
        <v>388899947</v>
      </c>
      <c r="R15" s="1536" t="s">
        <v>1130</v>
      </c>
      <c r="S15" s="1514"/>
      <c r="T15" s="1492"/>
      <c r="U15" s="1493"/>
      <c r="V15" s="2073"/>
      <c r="W15" s="2076"/>
      <c r="X15" s="1537" t="str">
        <f t="shared" si="4"/>
        <v> 五色診療所</v>
      </c>
      <c r="Y15" s="1538">
        <v>266069707</v>
      </c>
      <c r="Z15" s="1535">
        <v>89294101</v>
      </c>
      <c r="AA15" s="1535">
        <v>6501272</v>
      </c>
      <c r="AB15" s="1539">
        <f>SUM(Z15,AA15)</f>
        <v>95795373</v>
      </c>
      <c r="AC15" s="1539">
        <v>0</v>
      </c>
      <c r="AD15" s="1532">
        <v>81143924</v>
      </c>
      <c r="AE15" s="1535">
        <v>75979062</v>
      </c>
      <c r="AF15" s="1535">
        <f t="shared" si="6"/>
        <v>518988066</v>
      </c>
      <c r="AG15" s="1540">
        <f t="shared" si="5"/>
        <v>-130088119</v>
      </c>
      <c r="AH15" s="1531">
        <v>483895</v>
      </c>
      <c r="AI15" s="1534">
        <v>149106835</v>
      </c>
      <c r="AJ15" s="1541" t="s">
        <v>1130</v>
      </c>
      <c r="AK15" s="1497"/>
    </row>
    <row r="16" spans="1:37" s="1498" customFormat="1" ht="16.5" customHeight="1">
      <c r="A16" s="2088"/>
      <c r="B16" s="2070"/>
      <c r="C16" s="1530" t="s">
        <v>1131</v>
      </c>
      <c r="D16" s="1531">
        <v>0</v>
      </c>
      <c r="E16" s="1532">
        <v>40026093</v>
      </c>
      <c r="F16" s="1533">
        <v>0</v>
      </c>
      <c r="G16" s="1533">
        <f>SUM(D16:F16)</f>
        <v>40026093</v>
      </c>
      <c r="H16" s="1531">
        <v>0</v>
      </c>
      <c r="I16" s="1534">
        <v>0</v>
      </c>
      <c r="J16" s="1531">
        <v>13153581</v>
      </c>
      <c r="K16" s="1532">
        <v>0</v>
      </c>
      <c r="L16" s="1532">
        <v>1308000</v>
      </c>
      <c r="M16" s="1533">
        <v>1308000</v>
      </c>
      <c r="N16" s="1535">
        <f t="shared" si="2"/>
        <v>14461581</v>
      </c>
      <c r="O16" s="1534">
        <v>0</v>
      </c>
      <c r="P16" s="1531">
        <v>10489286</v>
      </c>
      <c r="Q16" s="1534">
        <f t="shared" si="3"/>
        <v>64976960</v>
      </c>
      <c r="R16" s="1536" t="s">
        <v>1050</v>
      </c>
      <c r="S16" s="1514"/>
      <c r="T16" s="1492"/>
      <c r="U16" s="1493"/>
      <c r="V16" s="2073"/>
      <c r="W16" s="2076"/>
      <c r="X16" s="1537" t="str">
        <f t="shared" si="4"/>
        <v> 鮎原診療所</v>
      </c>
      <c r="Y16" s="1531">
        <v>93912678</v>
      </c>
      <c r="Z16" s="1533">
        <v>23370767</v>
      </c>
      <c r="AA16" s="1533">
        <v>106989</v>
      </c>
      <c r="AB16" s="1539">
        <f>SUM(Z16,AA16)</f>
        <v>23477756</v>
      </c>
      <c r="AC16" s="1532">
        <v>0</v>
      </c>
      <c r="AD16" s="1532">
        <v>13035116</v>
      </c>
      <c r="AE16" s="1533">
        <v>207078684</v>
      </c>
      <c r="AF16" s="1535">
        <f t="shared" si="6"/>
        <v>337504234</v>
      </c>
      <c r="AG16" s="1534">
        <f t="shared" si="5"/>
        <v>-272527274</v>
      </c>
      <c r="AH16" s="1531">
        <v>0</v>
      </c>
      <c r="AI16" s="1534">
        <v>33625088</v>
      </c>
      <c r="AJ16" s="1541" t="s">
        <v>1050</v>
      </c>
      <c r="AK16" s="1497"/>
    </row>
    <row r="17" spans="1:37" s="1498" customFormat="1" ht="16.5" customHeight="1">
      <c r="A17" s="2088"/>
      <c r="B17" s="2070"/>
      <c r="C17" s="1530" t="s">
        <v>1132</v>
      </c>
      <c r="D17" s="1531">
        <v>0</v>
      </c>
      <c r="E17" s="1532">
        <v>21493260</v>
      </c>
      <c r="F17" s="1533">
        <v>0</v>
      </c>
      <c r="G17" s="1533">
        <f>SUM(D17:F17)</f>
        <v>21493260</v>
      </c>
      <c r="H17" s="1531">
        <v>0</v>
      </c>
      <c r="I17" s="1531">
        <v>0</v>
      </c>
      <c r="J17" s="1531">
        <v>1543498</v>
      </c>
      <c r="K17" s="1532">
        <v>0</v>
      </c>
      <c r="L17" s="1532">
        <v>0</v>
      </c>
      <c r="M17" s="1533">
        <v>0</v>
      </c>
      <c r="N17" s="1535">
        <f t="shared" si="2"/>
        <v>1543498</v>
      </c>
      <c r="O17" s="1531">
        <v>0</v>
      </c>
      <c r="P17" s="1531">
        <v>1521945</v>
      </c>
      <c r="Q17" s="1534">
        <f t="shared" si="3"/>
        <v>24558703</v>
      </c>
      <c r="R17" s="1536" t="s">
        <v>900</v>
      </c>
      <c r="S17" s="1514"/>
      <c r="T17" s="1492"/>
      <c r="U17" s="1493"/>
      <c r="V17" s="2073"/>
      <c r="W17" s="2076"/>
      <c r="X17" s="1537" t="str">
        <f t="shared" si="4"/>
        <v> 堺診療所</v>
      </c>
      <c r="Y17" s="1531">
        <v>5743903</v>
      </c>
      <c r="Z17" s="1533">
        <v>13845076</v>
      </c>
      <c r="AA17" s="1533">
        <v>0</v>
      </c>
      <c r="AB17" s="1539">
        <f>SUM(Z17,AA17)</f>
        <v>13845076</v>
      </c>
      <c r="AC17" s="1532">
        <v>0</v>
      </c>
      <c r="AD17" s="1532">
        <v>592140</v>
      </c>
      <c r="AE17" s="1533">
        <v>0</v>
      </c>
      <c r="AF17" s="1535">
        <f t="shared" si="6"/>
        <v>20181119</v>
      </c>
      <c r="AG17" s="1531">
        <f t="shared" si="5"/>
        <v>4377584</v>
      </c>
      <c r="AH17" s="1531">
        <v>0</v>
      </c>
      <c r="AI17" s="1534">
        <v>3250606</v>
      </c>
      <c r="AJ17" s="1541" t="s">
        <v>900</v>
      </c>
      <c r="AK17" s="1497"/>
    </row>
    <row r="18" spans="1:37" s="1498" customFormat="1" ht="16.5" customHeight="1">
      <c r="A18" s="2089"/>
      <c r="B18" s="2071"/>
      <c r="C18" s="1542" t="s">
        <v>1053</v>
      </c>
      <c r="D18" s="1543">
        <f aca="true" t="shared" si="7" ref="D18:M18">SUM(D14:D17)</f>
        <v>31974373</v>
      </c>
      <c r="E18" s="1544">
        <f t="shared" si="7"/>
        <v>266251269</v>
      </c>
      <c r="F18" s="1544">
        <f t="shared" si="7"/>
        <v>8562330</v>
      </c>
      <c r="G18" s="1545">
        <f t="shared" si="7"/>
        <v>306787972</v>
      </c>
      <c r="H18" s="1546">
        <f t="shared" si="7"/>
        <v>0</v>
      </c>
      <c r="I18" s="1546">
        <f t="shared" si="7"/>
        <v>0</v>
      </c>
      <c r="J18" s="1543">
        <f t="shared" si="7"/>
        <v>97609494</v>
      </c>
      <c r="K18" s="1544">
        <f t="shared" si="7"/>
        <v>0</v>
      </c>
      <c r="L18" s="1544">
        <f t="shared" si="7"/>
        <v>3087000</v>
      </c>
      <c r="M18" s="1544">
        <f t="shared" si="7"/>
        <v>3087000</v>
      </c>
      <c r="N18" s="1545">
        <f t="shared" si="2"/>
        <v>100696494</v>
      </c>
      <c r="O18" s="1546">
        <f>SUM(O14:O17)</f>
        <v>0</v>
      </c>
      <c r="P18" s="1546">
        <f>SUM(P14:P17)</f>
        <v>75785632</v>
      </c>
      <c r="Q18" s="1546">
        <f t="shared" si="3"/>
        <v>483270098</v>
      </c>
      <c r="R18" s="1547" t="s">
        <v>1053</v>
      </c>
      <c r="S18" s="1514"/>
      <c r="T18" s="1492"/>
      <c r="U18" s="1493"/>
      <c r="V18" s="2074"/>
      <c r="W18" s="2077"/>
      <c r="X18" s="1548" t="str">
        <f t="shared" si="4"/>
        <v>勘定計</v>
      </c>
      <c r="Y18" s="1549">
        <f>SUM(Y14:Y17)</f>
        <v>367410470</v>
      </c>
      <c r="Z18" s="1550">
        <f>SUM(Z14:Z17)</f>
        <v>128927417</v>
      </c>
      <c r="AA18" s="1550">
        <f>SUM(AA14:AA17)</f>
        <v>6608261</v>
      </c>
      <c r="AB18" s="1550">
        <f aca="true" t="shared" si="8" ref="AB18:AB57">SUM(Z18,AA18)</f>
        <v>135535678</v>
      </c>
      <c r="AC18" s="1550">
        <f>SUM(AC14:AC17)</f>
        <v>0</v>
      </c>
      <c r="AD18" s="1550">
        <f>SUM(AD14:AD17)</f>
        <v>94771180</v>
      </c>
      <c r="AE18" s="1550">
        <f>SUM(AE14:AE17)</f>
        <v>283057746</v>
      </c>
      <c r="AF18" s="1551">
        <f t="shared" si="6"/>
        <v>880775074</v>
      </c>
      <c r="AG18" s="1552">
        <f t="shared" si="5"/>
        <v>-397504976</v>
      </c>
      <c r="AH18" s="1552">
        <f>SUM(AH14:AH17)</f>
        <v>483895</v>
      </c>
      <c r="AI18" s="1552">
        <f>SUM(AI14:AI17)</f>
        <v>185982529</v>
      </c>
      <c r="AJ18" s="1553" t="s">
        <v>1053</v>
      </c>
      <c r="AK18" s="1497"/>
    </row>
    <row r="19" spans="1:37" s="1498" customFormat="1" ht="16.5" customHeight="1">
      <c r="A19" s="1554" t="s">
        <v>903</v>
      </c>
      <c r="B19" s="1519" t="s">
        <v>544</v>
      </c>
      <c r="C19" s="1555" t="s">
        <v>1133</v>
      </c>
      <c r="D19" s="1556">
        <v>0</v>
      </c>
      <c r="E19" s="1557">
        <v>61952483</v>
      </c>
      <c r="F19" s="1558">
        <v>468960</v>
      </c>
      <c r="G19" s="1558">
        <f>SUM(D19:F19)</f>
        <v>62421443</v>
      </c>
      <c r="H19" s="1556">
        <v>0</v>
      </c>
      <c r="I19" s="1556">
        <v>0</v>
      </c>
      <c r="J19" s="1556">
        <v>49223494</v>
      </c>
      <c r="K19" s="1557">
        <v>0</v>
      </c>
      <c r="L19" s="1557">
        <v>1852000</v>
      </c>
      <c r="M19" s="1558">
        <v>0</v>
      </c>
      <c r="N19" s="1559">
        <f t="shared" si="2"/>
        <v>51075494</v>
      </c>
      <c r="O19" s="1556">
        <v>0</v>
      </c>
      <c r="P19" s="1556">
        <v>2483943</v>
      </c>
      <c r="Q19" s="1560">
        <f t="shared" si="3"/>
        <v>115980880</v>
      </c>
      <c r="R19" s="1561" t="s">
        <v>908</v>
      </c>
      <c r="S19" s="1514"/>
      <c r="T19" s="1492"/>
      <c r="U19" s="1493"/>
      <c r="V19" s="1562" t="s">
        <v>903</v>
      </c>
      <c r="W19" s="1563" t="s">
        <v>544</v>
      </c>
      <c r="X19" s="1564" t="str">
        <f t="shared" si="4"/>
        <v> 宝塚診療所</v>
      </c>
      <c r="Y19" s="1556">
        <v>77915436</v>
      </c>
      <c r="Z19" s="1558">
        <v>35411954</v>
      </c>
      <c r="AA19" s="1558">
        <v>0</v>
      </c>
      <c r="AB19" s="1559">
        <f t="shared" si="8"/>
        <v>35411954</v>
      </c>
      <c r="AC19" s="1557">
        <v>0</v>
      </c>
      <c r="AD19" s="1557">
        <v>2653490</v>
      </c>
      <c r="AE19" s="1558">
        <v>0</v>
      </c>
      <c r="AF19" s="1559">
        <f>SUM(Y19:AE19)-AB19</f>
        <v>115980880</v>
      </c>
      <c r="AG19" s="1556">
        <f t="shared" si="5"/>
        <v>0</v>
      </c>
      <c r="AH19" s="1556">
        <v>0</v>
      </c>
      <c r="AI19" s="1560">
        <v>7326244</v>
      </c>
      <c r="AJ19" s="1565" t="s">
        <v>908</v>
      </c>
      <c r="AK19" s="1497"/>
    </row>
    <row r="20" spans="1:37" s="1498" customFormat="1" ht="16.5" customHeight="1">
      <c r="A20" s="1566">
        <v>27</v>
      </c>
      <c r="B20" s="1567" t="s">
        <v>909</v>
      </c>
      <c r="C20" s="1568" t="s">
        <v>910</v>
      </c>
      <c r="D20" s="1556">
        <v>0</v>
      </c>
      <c r="E20" s="1557">
        <v>46934931</v>
      </c>
      <c r="F20" s="1558">
        <v>4957526</v>
      </c>
      <c r="G20" s="1558">
        <f>SUM(D20:F20)</f>
        <v>51892457</v>
      </c>
      <c r="H20" s="1556">
        <v>0</v>
      </c>
      <c r="I20" s="1556">
        <v>0</v>
      </c>
      <c r="J20" s="1556">
        <v>9350000</v>
      </c>
      <c r="K20" s="1557">
        <v>0</v>
      </c>
      <c r="L20" s="1557">
        <v>2004000</v>
      </c>
      <c r="M20" s="1558">
        <v>2004000</v>
      </c>
      <c r="N20" s="1559">
        <f>SUM(J20:L20)</f>
        <v>11354000</v>
      </c>
      <c r="O20" s="1556">
        <v>357807</v>
      </c>
      <c r="P20" s="1556">
        <v>1029900</v>
      </c>
      <c r="Q20" s="1560">
        <f t="shared" si="3"/>
        <v>64634164</v>
      </c>
      <c r="R20" s="1569" t="s">
        <v>913</v>
      </c>
      <c r="S20" s="1502"/>
      <c r="T20" s="1492"/>
      <c r="U20" s="1492"/>
      <c r="V20" s="1570">
        <v>27</v>
      </c>
      <c r="W20" s="1571" t="s">
        <v>909</v>
      </c>
      <c r="X20" s="1572" t="str">
        <f t="shared" si="4"/>
        <v> 八千代診療所</v>
      </c>
      <c r="Y20" s="1556">
        <v>51096692</v>
      </c>
      <c r="Z20" s="1558">
        <v>9186211</v>
      </c>
      <c r="AA20" s="1558">
        <v>0</v>
      </c>
      <c r="AB20" s="1559">
        <f t="shared" si="8"/>
        <v>9186211</v>
      </c>
      <c r="AC20" s="1557">
        <v>0</v>
      </c>
      <c r="AD20" s="1557">
        <v>4001680</v>
      </c>
      <c r="AE20" s="1558">
        <v>0</v>
      </c>
      <c r="AF20" s="1559">
        <f t="shared" si="6"/>
        <v>64284583</v>
      </c>
      <c r="AG20" s="1556">
        <f t="shared" si="5"/>
        <v>349581</v>
      </c>
      <c r="AH20" s="1556">
        <v>0</v>
      </c>
      <c r="AI20" s="1560">
        <v>0</v>
      </c>
      <c r="AJ20" s="1573" t="s">
        <v>913</v>
      </c>
      <c r="AK20" s="1484"/>
    </row>
    <row r="21" spans="1:37" s="1498" customFormat="1" ht="16.5" customHeight="1">
      <c r="A21" s="2078">
        <v>50</v>
      </c>
      <c r="B21" s="2081" t="s">
        <v>1055</v>
      </c>
      <c r="C21" s="1520" t="s">
        <v>1134</v>
      </c>
      <c r="D21" s="1521">
        <v>0</v>
      </c>
      <c r="E21" s="1522">
        <v>101673466</v>
      </c>
      <c r="F21" s="1523">
        <v>0</v>
      </c>
      <c r="G21" s="1558">
        <f>SUM(D21:F21)</f>
        <v>101673466</v>
      </c>
      <c r="H21" s="1521">
        <v>0</v>
      </c>
      <c r="I21" s="1521">
        <v>0</v>
      </c>
      <c r="J21" s="1521">
        <v>17975000</v>
      </c>
      <c r="K21" s="1522">
        <v>0</v>
      </c>
      <c r="L21" s="1522">
        <v>13060000</v>
      </c>
      <c r="M21" s="1523">
        <v>13060000</v>
      </c>
      <c r="N21" s="1525">
        <f t="shared" si="2"/>
        <v>31035000</v>
      </c>
      <c r="O21" s="1521">
        <v>545022</v>
      </c>
      <c r="P21" s="1521">
        <v>2435471</v>
      </c>
      <c r="Q21" s="1524">
        <f t="shared" si="3"/>
        <v>135688959</v>
      </c>
      <c r="R21" s="1526" t="s">
        <v>918</v>
      </c>
      <c r="S21" s="1514"/>
      <c r="T21" s="1492"/>
      <c r="U21" s="1492"/>
      <c r="V21" s="2084">
        <v>50</v>
      </c>
      <c r="W21" s="2081" t="s">
        <v>1055</v>
      </c>
      <c r="X21" s="1574" t="str">
        <f t="shared" si="4"/>
        <v> 波賀診療所</v>
      </c>
      <c r="Y21" s="1521">
        <v>67589803</v>
      </c>
      <c r="Z21" s="1523">
        <v>58461088</v>
      </c>
      <c r="AA21" s="1523">
        <v>0</v>
      </c>
      <c r="AB21" s="1525">
        <f t="shared" si="8"/>
        <v>58461088</v>
      </c>
      <c r="AC21" s="1522">
        <v>0</v>
      </c>
      <c r="AD21" s="1522">
        <v>5586587</v>
      </c>
      <c r="AE21" s="1523">
        <v>3690649</v>
      </c>
      <c r="AF21" s="1525">
        <f t="shared" si="6"/>
        <v>135328127</v>
      </c>
      <c r="AG21" s="1521">
        <f t="shared" si="5"/>
        <v>360832</v>
      </c>
      <c r="AH21" s="1521">
        <v>56409075</v>
      </c>
      <c r="AI21" s="1524">
        <v>33231715</v>
      </c>
      <c r="AJ21" s="1529" t="s">
        <v>918</v>
      </c>
      <c r="AK21" s="1497"/>
    </row>
    <row r="22" spans="1:37" s="1498" customFormat="1" ht="16.5" customHeight="1">
      <c r="A22" s="2079"/>
      <c r="B22" s="2082"/>
      <c r="C22" s="1575" t="s">
        <v>1135</v>
      </c>
      <c r="D22" s="1531">
        <v>0</v>
      </c>
      <c r="E22" s="1532">
        <v>78250255</v>
      </c>
      <c r="F22" s="1533">
        <v>0</v>
      </c>
      <c r="G22" s="1576">
        <f>SUM(D22:F22)</f>
        <v>78250255</v>
      </c>
      <c r="H22" s="1531">
        <v>0</v>
      </c>
      <c r="I22" s="1531">
        <v>0</v>
      </c>
      <c r="J22" s="1531">
        <v>35525000</v>
      </c>
      <c r="K22" s="1532">
        <v>0</v>
      </c>
      <c r="L22" s="1532">
        <v>782000</v>
      </c>
      <c r="M22" s="1533">
        <v>782000</v>
      </c>
      <c r="N22" s="1535">
        <f>SUM(J22:L22)</f>
        <v>36307000</v>
      </c>
      <c r="O22" s="1531">
        <v>116415</v>
      </c>
      <c r="P22" s="1531">
        <v>1223105</v>
      </c>
      <c r="Q22" s="1534">
        <f t="shared" si="3"/>
        <v>115896775</v>
      </c>
      <c r="R22" s="1536" t="s">
        <v>922</v>
      </c>
      <c r="S22" s="1514"/>
      <c r="T22" s="1492"/>
      <c r="U22" s="1492"/>
      <c r="V22" s="2085"/>
      <c r="W22" s="2082"/>
      <c r="X22" s="1577" t="str">
        <f t="shared" si="4"/>
        <v> 千種診療所</v>
      </c>
      <c r="Y22" s="1531">
        <v>57016227</v>
      </c>
      <c r="Z22" s="1533">
        <v>44647823</v>
      </c>
      <c r="AA22" s="1533">
        <v>0</v>
      </c>
      <c r="AB22" s="1535">
        <f t="shared" si="8"/>
        <v>44647823</v>
      </c>
      <c r="AC22" s="1532">
        <v>0</v>
      </c>
      <c r="AD22" s="1532">
        <v>13952922</v>
      </c>
      <c r="AE22" s="1533">
        <v>0</v>
      </c>
      <c r="AF22" s="1535">
        <f t="shared" si="6"/>
        <v>115616972</v>
      </c>
      <c r="AG22" s="1531">
        <f>Q22-AF22</f>
        <v>279803</v>
      </c>
      <c r="AH22" s="1531">
        <v>0</v>
      </c>
      <c r="AI22" s="1534">
        <v>33231715</v>
      </c>
      <c r="AJ22" s="1541" t="s">
        <v>922</v>
      </c>
      <c r="AK22" s="1497"/>
    </row>
    <row r="23" spans="1:37" s="1498" customFormat="1" ht="16.5" customHeight="1">
      <c r="A23" s="2080"/>
      <c r="B23" s="2083"/>
      <c r="C23" s="1578" t="s">
        <v>1053</v>
      </c>
      <c r="D23" s="1543">
        <f>SUM(D21,D22)</f>
        <v>0</v>
      </c>
      <c r="E23" s="1544">
        <f aca="true" t="shared" si="9" ref="E23:P23">SUM(E21,E22)</f>
        <v>179923721</v>
      </c>
      <c r="F23" s="1544">
        <f t="shared" si="9"/>
        <v>0</v>
      </c>
      <c r="G23" s="1545">
        <f t="shared" si="9"/>
        <v>179923721</v>
      </c>
      <c r="H23" s="1579">
        <f t="shared" si="9"/>
        <v>0</v>
      </c>
      <c r="I23" s="1579">
        <f t="shared" si="9"/>
        <v>0</v>
      </c>
      <c r="J23" s="1543">
        <f t="shared" si="9"/>
        <v>53500000</v>
      </c>
      <c r="K23" s="1544">
        <f t="shared" si="9"/>
        <v>0</v>
      </c>
      <c r="L23" s="1544">
        <f t="shared" si="9"/>
        <v>13842000</v>
      </c>
      <c r="M23" s="1544">
        <f t="shared" si="9"/>
        <v>13842000</v>
      </c>
      <c r="N23" s="1545">
        <f t="shared" si="2"/>
        <v>67342000</v>
      </c>
      <c r="O23" s="1579">
        <f t="shared" si="9"/>
        <v>661437</v>
      </c>
      <c r="P23" s="1579">
        <f t="shared" si="9"/>
        <v>3658576</v>
      </c>
      <c r="Q23" s="1579">
        <f t="shared" si="3"/>
        <v>251585734</v>
      </c>
      <c r="R23" s="1580" t="s">
        <v>1053</v>
      </c>
      <c r="S23" s="1514"/>
      <c r="T23" s="1467"/>
      <c r="U23" s="1467"/>
      <c r="V23" s="2086"/>
      <c r="W23" s="2083"/>
      <c r="X23" s="1581" t="str">
        <f t="shared" si="4"/>
        <v>勘定計</v>
      </c>
      <c r="Y23" s="1543">
        <f aca="true" t="shared" si="10" ref="Y23:AI23">SUM(Y21,Y22)</f>
        <v>124606030</v>
      </c>
      <c r="Z23" s="1544">
        <f t="shared" si="10"/>
        <v>103108911</v>
      </c>
      <c r="AA23" s="1544">
        <f t="shared" si="10"/>
        <v>0</v>
      </c>
      <c r="AB23" s="1544">
        <f t="shared" si="8"/>
        <v>103108911</v>
      </c>
      <c r="AC23" s="1544">
        <f t="shared" si="10"/>
        <v>0</v>
      </c>
      <c r="AD23" s="1544">
        <f t="shared" si="10"/>
        <v>19539509</v>
      </c>
      <c r="AE23" s="1544">
        <f t="shared" si="10"/>
        <v>3690649</v>
      </c>
      <c r="AF23" s="1545">
        <f t="shared" si="6"/>
        <v>250945099</v>
      </c>
      <c r="AG23" s="1579">
        <f t="shared" si="5"/>
        <v>640635</v>
      </c>
      <c r="AH23" s="1579">
        <f t="shared" si="10"/>
        <v>56409075</v>
      </c>
      <c r="AI23" s="1579">
        <f t="shared" si="10"/>
        <v>66463430</v>
      </c>
      <c r="AJ23" s="1582" t="s">
        <v>1053</v>
      </c>
      <c r="AK23" s="1497"/>
    </row>
    <row r="24" spans="1:37" s="1498" customFormat="1" ht="16.5" customHeight="1">
      <c r="A24" s="2087">
        <v>57</v>
      </c>
      <c r="B24" s="2090" t="s">
        <v>1136</v>
      </c>
      <c r="C24" s="1555" t="s">
        <v>1137</v>
      </c>
      <c r="D24" s="1556">
        <v>0</v>
      </c>
      <c r="E24" s="1557">
        <v>6227394</v>
      </c>
      <c r="F24" s="1558">
        <v>0</v>
      </c>
      <c r="G24" s="1558">
        <f>SUM(D24:F24)</f>
        <v>6227394</v>
      </c>
      <c r="H24" s="1556">
        <v>0</v>
      </c>
      <c r="I24" s="1556">
        <v>0</v>
      </c>
      <c r="J24" s="1556">
        <v>13280908</v>
      </c>
      <c r="K24" s="1557">
        <v>0</v>
      </c>
      <c r="L24" s="1557">
        <v>4698000</v>
      </c>
      <c r="M24" s="1558">
        <v>4698000</v>
      </c>
      <c r="N24" s="1559">
        <f t="shared" si="2"/>
        <v>17978908</v>
      </c>
      <c r="O24" s="1556">
        <v>0</v>
      </c>
      <c r="P24" s="1556">
        <v>1118407</v>
      </c>
      <c r="Q24" s="1560">
        <f t="shared" si="3"/>
        <v>25324709</v>
      </c>
      <c r="R24" s="1561" t="s">
        <v>927</v>
      </c>
      <c r="S24" s="1514"/>
      <c r="T24" s="1492"/>
      <c r="U24" s="1493"/>
      <c r="V24" s="2072">
        <v>57</v>
      </c>
      <c r="W24" s="2075" t="s">
        <v>1060</v>
      </c>
      <c r="X24" s="1564" t="str">
        <f t="shared" si="4"/>
        <v> 佐津診療所</v>
      </c>
      <c r="Y24" s="1556">
        <v>23623790</v>
      </c>
      <c r="Z24" s="1558">
        <v>1700919</v>
      </c>
      <c r="AA24" s="1558">
        <v>0</v>
      </c>
      <c r="AB24" s="1559">
        <f t="shared" si="8"/>
        <v>1700919</v>
      </c>
      <c r="AC24" s="1557">
        <v>0</v>
      </c>
      <c r="AD24" s="1557">
        <v>0</v>
      </c>
      <c r="AE24" s="1558">
        <v>0</v>
      </c>
      <c r="AF24" s="1559">
        <f t="shared" si="6"/>
        <v>25324709</v>
      </c>
      <c r="AG24" s="1556">
        <f t="shared" si="5"/>
        <v>0</v>
      </c>
      <c r="AH24" s="1556">
        <v>8976</v>
      </c>
      <c r="AI24" s="1560">
        <v>0</v>
      </c>
      <c r="AJ24" s="1565" t="s">
        <v>927</v>
      </c>
      <c r="AK24" s="1497"/>
    </row>
    <row r="25" spans="1:37" s="1498" customFormat="1" ht="16.5" customHeight="1">
      <c r="A25" s="2088"/>
      <c r="B25" s="2091"/>
      <c r="C25" s="1520" t="s">
        <v>928</v>
      </c>
      <c r="D25" s="1521">
        <v>0</v>
      </c>
      <c r="E25" s="1522">
        <v>9208125</v>
      </c>
      <c r="F25" s="1523">
        <v>0</v>
      </c>
      <c r="G25" s="1558">
        <f>SUM(D25:F25)</f>
        <v>9208125</v>
      </c>
      <c r="H25" s="1521">
        <v>0</v>
      </c>
      <c r="I25" s="1524">
        <v>0</v>
      </c>
      <c r="J25" s="1583">
        <v>7174871</v>
      </c>
      <c r="K25" s="1528">
        <v>0</v>
      </c>
      <c r="L25" s="1522">
        <v>3863000</v>
      </c>
      <c r="M25" s="1523">
        <v>3863000</v>
      </c>
      <c r="N25" s="1525">
        <f t="shared" si="2"/>
        <v>11037871</v>
      </c>
      <c r="O25" s="1521">
        <v>0</v>
      </c>
      <c r="P25" s="1521">
        <v>2065347</v>
      </c>
      <c r="Q25" s="1524">
        <f t="shared" si="3"/>
        <v>22311343</v>
      </c>
      <c r="R25" s="1526" t="s">
        <v>930</v>
      </c>
      <c r="S25" s="1514"/>
      <c r="T25" s="1492"/>
      <c r="U25" s="1493"/>
      <c r="V25" s="2073"/>
      <c r="W25" s="2076"/>
      <c r="X25" s="1527" t="str">
        <f t="shared" si="4"/>
        <v> 兎塚診療所</v>
      </c>
      <c r="Y25" s="1521">
        <v>12301121</v>
      </c>
      <c r="Z25" s="1523">
        <v>8031122</v>
      </c>
      <c r="AA25" s="1523">
        <v>0</v>
      </c>
      <c r="AB25" s="1528">
        <f t="shared" si="8"/>
        <v>8031122</v>
      </c>
      <c r="AC25" s="1522">
        <v>1979100</v>
      </c>
      <c r="AD25" s="1522">
        <v>0</v>
      </c>
      <c r="AE25" s="1523">
        <v>0</v>
      </c>
      <c r="AF25" s="1525">
        <f t="shared" si="6"/>
        <v>22311343</v>
      </c>
      <c r="AG25" s="1521">
        <f t="shared" si="5"/>
        <v>0</v>
      </c>
      <c r="AH25" s="1521">
        <v>1003</v>
      </c>
      <c r="AI25" s="1524">
        <v>0</v>
      </c>
      <c r="AJ25" s="1529" t="s">
        <v>930</v>
      </c>
      <c r="AK25" s="1497"/>
    </row>
    <row r="26" spans="1:37" s="1498" customFormat="1" ht="16.5" customHeight="1">
      <c r="A26" s="2088"/>
      <c r="B26" s="2091"/>
      <c r="C26" s="1584" t="s">
        <v>931</v>
      </c>
      <c r="D26" s="1487">
        <v>0</v>
      </c>
      <c r="E26" s="1488">
        <v>3795034</v>
      </c>
      <c r="F26" s="1489">
        <v>0</v>
      </c>
      <c r="G26" s="1576">
        <f>SUM(D26:F26)</f>
        <v>3795034</v>
      </c>
      <c r="H26" s="1487">
        <v>0</v>
      </c>
      <c r="I26" s="1487">
        <v>0</v>
      </c>
      <c r="J26" s="1487">
        <v>12862204</v>
      </c>
      <c r="K26" s="1488">
        <v>0</v>
      </c>
      <c r="L26" s="1488">
        <v>810000</v>
      </c>
      <c r="M26" s="1489">
        <v>810000</v>
      </c>
      <c r="N26" s="1585">
        <f t="shared" si="2"/>
        <v>13672204</v>
      </c>
      <c r="O26" s="1487">
        <v>0</v>
      </c>
      <c r="P26" s="1487">
        <v>1117431</v>
      </c>
      <c r="Q26" s="1495">
        <f t="shared" si="3"/>
        <v>18584669</v>
      </c>
      <c r="R26" s="1586" t="s">
        <v>933</v>
      </c>
      <c r="S26" s="1514"/>
      <c r="T26" s="1492"/>
      <c r="U26" s="1493"/>
      <c r="V26" s="2073"/>
      <c r="W26" s="2076"/>
      <c r="X26" s="1587" t="str">
        <f t="shared" si="4"/>
        <v> 川会診療所</v>
      </c>
      <c r="Y26" s="1487">
        <v>12730343</v>
      </c>
      <c r="Z26" s="1489">
        <v>3636546</v>
      </c>
      <c r="AA26" s="1489">
        <v>0</v>
      </c>
      <c r="AB26" s="1585">
        <f t="shared" si="8"/>
        <v>3636546</v>
      </c>
      <c r="AC26" s="1488">
        <v>2217780</v>
      </c>
      <c r="AD26" s="1488">
        <v>0</v>
      </c>
      <c r="AE26" s="1489">
        <v>0</v>
      </c>
      <c r="AF26" s="1585">
        <f t="shared" si="6"/>
        <v>18584669</v>
      </c>
      <c r="AG26" s="1487">
        <f>Q26-AF26</f>
        <v>0</v>
      </c>
      <c r="AH26" s="1487">
        <v>1003</v>
      </c>
      <c r="AI26" s="1495">
        <v>0</v>
      </c>
      <c r="AJ26" s="1588" t="s">
        <v>933</v>
      </c>
      <c r="AK26" s="1497"/>
    </row>
    <row r="27" spans="1:37" s="1498" customFormat="1" ht="16.5" customHeight="1">
      <c r="A27" s="2088"/>
      <c r="B27" s="2091"/>
      <c r="C27" s="1542" t="s">
        <v>1053</v>
      </c>
      <c r="D27" s="1546">
        <f aca="true" t="shared" si="11" ref="D27:M27">SUM(D25:D26)</f>
        <v>0</v>
      </c>
      <c r="E27" s="1589">
        <f t="shared" si="11"/>
        <v>13003159</v>
      </c>
      <c r="F27" s="1590">
        <f t="shared" si="11"/>
        <v>0</v>
      </c>
      <c r="G27" s="1591">
        <f t="shared" si="11"/>
        <v>13003159</v>
      </c>
      <c r="H27" s="1546">
        <f t="shared" si="11"/>
        <v>0</v>
      </c>
      <c r="I27" s="1546">
        <f t="shared" si="11"/>
        <v>0</v>
      </c>
      <c r="J27" s="1546">
        <f t="shared" si="11"/>
        <v>20037075</v>
      </c>
      <c r="K27" s="1589">
        <f t="shared" si="11"/>
        <v>0</v>
      </c>
      <c r="L27" s="1589">
        <f t="shared" si="11"/>
        <v>4673000</v>
      </c>
      <c r="M27" s="1589">
        <f t="shared" si="11"/>
        <v>4673000</v>
      </c>
      <c r="N27" s="1592">
        <f t="shared" si="2"/>
        <v>24710075</v>
      </c>
      <c r="O27" s="1546">
        <f>SUM(O25:O26)</f>
        <v>0</v>
      </c>
      <c r="P27" s="1546">
        <f>SUM(P25:P26)</f>
        <v>3182778</v>
      </c>
      <c r="Q27" s="1593">
        <f t="shared" si="3"/>
        <v>40896012</v>
      </c>
      <c r="R27" s="1547" t="s">
        <v>1053</v>
      </c>
      <c r="S27" s="1514"/>
      <c r="T27" s="1492"/>
      <c r="U27" s="1493"/>
      <c r="V27" s="2073"/>
      <c r="W27" s="2076"/>
      <c r="X27" s="1548" t="str">
        <f t="shared" si="4"/>
        <v>勘定計</v>
      </c>
      <c r="Y27" s="1552">
        <f>SUM(Y25:Y26)</f>
        <v>25031464</v>
      </c>
      <c r="Z27" s="1591">
        <f>SUM(Z25:Z26)</f>
        <v>11667668</v>
      </c>
      <c r="AA27" s="1590">
        <f>SUM(AA25:AA26)</f>
        <v>0</v>
      </c>
      <c r="AB27" s="1591">
        <f t="shared" si="8"/>
        <v>11667668</v>
      </c>
      <c r="AC27" s="1589">
        <f>SUM(AC25:AC26)</f>
        <v>4196880</v>
      </c>
      <c r="AD27" s="1594">
        <f>SUM(AD25:AD26)</f>
        <v>0</v>
      </c>
      <c r="AE27" s="1591">
        <f>SUM(AE25:AE26)</f>
        <v>0</v>
      </c>
      <c r="AF27" s="1591">
        <f t="shared" si="6"/>
        <v>40896012</v>
      </c>
      <c r="AG27" s="1552">
        <f t="shared" si="5"/>
        <v>0</v>
      </c>
      <c r="AH27" s="1595">
        <f>SUM(AH25:AH26)</f>
        <v>2006</v>
      </c>
      <c r="AI27" s="1595">
        <f>SUM(AI25:AI26)</f>
        <v>0</v>
      </c>
      <c r="AJ27" s="1553" t="s">
        <v>1053</v>
      </c>
      <c r="AK27" s="1497"/>
    </row>
    <row r="28" spans="1:37" s="1498" customFormat="1" ht="16.5" customHeight="1">
      <c r="A28" s="2088"/>
      <c r="B28" s="2091"/>
      <c r="C28" s="1555" t="s">
        <v>1138</v>
      </c>
      <c r="D28" s="1556">
        <v>0</v>
      </c>
      <c r="E28" s="1557">
        <v>55809853</v>
      </c>
      <c r="F28" s="1558">
        <v>0</v>
      </c>
      <c r="G28" s="1558">
        <f>SUM(D28:F28)</f>
        <v>55809853</v>
      </c>
      <c r="H28" s="1556">
        <v>0</v>
      </c>
      <c r="I28" s="1556">
        <v>0</v>
      </c>
      <c r="J28" s="1556">
        <v>0</v>
      </c>
      <c r="K28" s="1557">
        <v>0</v>
      </c>
      <c r="L28" s="1557">
        <v>1000000</v>
      </c>
      <c r="M28" s="1558">
        <v>0</v>
      </c>
      <c r="N28" s="1559">
        <f t="shared" si="2"/>
        <v>1000000</v>
      </c>
      <c r="O28" s="1556">
        <v>0</v>
      </c>
      <c r="P28" s="1556">
        <v>1771923</v>
      </c>
      <c r="Q28" s="1560">
        <f t="shared" si="3"/>
        <v>58581776</v>
      </c>
      <c r="R28" s="1561" t="s">
        <v>937</v>
      </c>
      <c r="S28" s="1514"/>
      <c r="T28" s="1492"/>
      <c r="U28" s="1493"/>
      <c r="V28" s="2073"/>
      <c r="W28" s="2076"/>
      <c r="X28" s="1564" t="str">
        <f t="shared" si="4"/>
        <v>兎塚歯科診療所</v>
      </c>
      <c r="Y28" s="1556">
        <v>44516239</v>
      </c>
      <c r="Z28" s="1558">
        <v>8510665</v>
      </c>
      <c r="AA28" s="1558">
        <v>0</v>
      </c>
      <c r="AB28" s="1559">
        <f t="shared" si="8"/>
        <v>8510665</v>
      </c>
      <c r="AC28" s="1557">
        <v>0</v>
      </c>
      <c r="AD28" s="1557">
        <v>0</v>
      </c>
      <c r="AE28" s="1558">
        <v>4161503</v>
      </c>
      <c r="AF28" s="1525">
        <f t="shared" si="6"/>
        <v>57188407</v>
      </c>
      <c r="AG28" s="1556">
        <f t="shared" si="5"/>
        <v>1393369</v>
      </c>
      <c r="AH28" s="1556">
        <v>72611943</v>
      </c>
      <c r="AI28" s="1560">
        <v>0</v>
      </c>
      <c r="AJ28" s="1565" t="s">
        <v>937</v>
      </c>
      <c r="AK28" s="1497"/>
    </row>
    <row r="29" spans="1:37" s="1498" customFormat="1" ht="16.5" customHeight="1">
      <c r="A29" s="2088"/>
      <c r="B29" s="2091"/>
      <c r="C29" s="1596" t="s">
        <v>1139</v>
      </c>
      <c r="D29" s="1546">
        <v>0</v>
      </c>
      <c r="E29" s="1589">
        <v>42875939</v>
      </c>
      <c r="F29" s="1590">
        <v>0</v>
      </c>
      <c r="G29" s="1576">
        <f>SUM(D29:F29)</f>
        <v>42875939</v>
      </c>
      <c r="H29" s="1546">
        <v>0</v>
      </c>
      <c r="I29" s="1546">
        <v>0</v>
      </c>
      <c r="J29" s="1546">
        <v>0</v>
      </c>
      <c r="K29" s="1589">
        <v>0</v>
      </c>
      <c r="L29" s="1589">
        <v>0</v>
      </c>
      <c r="M29" s="1590">
        <v>0</v>
      </c>
      <c r="N29" s="1591">
        <f t="shared" si="2"/>
        <v>0</v>
      </c>
      <c r="O29" s="1546">
        <v>0</v>
      </c>
      <c r="P29" s="1546">
        <v>1373091</v>
      </c>
      <c r="Q29" s="1595">
        <f t="shared" si="3"/>
        <v>44249030</v>
      </c>
      <c r="R29" s="1547" t="s">
        <v>940</v>
      </c>
      <c r="S29" s="1514"/>
      <c r="T29" s="1492"/>
      <c r="U29" s="1493"/>
      <c r="V29" s="2073"/>
      <c r="W29" s="2076"/>
      <c r="X29" s="1597" t="str">
        <f t="shared" si="4"/>
        <v>川会歯科診療所</v>
      </c>
      <c r="Y29" s="1546">
        <v>30397132</v>
      </c>
      <c r="Z29" s="1590">
        <v>8845694</v>
      </c>
      <c r="AA29" s="1590">
        <v>0</v>
      </c>
      <c r="AB29" s="1591">
        <f t="shared" si="8"/>
        <v>8845694</v>
      </c>
      <c r="AC29" s="1589">
        <v>0</v>
      </c>
      <c r="AD29" s="1589">
        <v>0</v>
      </c>
      <c r="AE29" s="1590">
        <v>1573743</v>
      </c>
      <c r="AF29" s="1585">
        <f t="shared" si="6"/>
        <v>40816569</v>
      </c>
      <c r="AG29" s="1546">
        <f>Q29-AF29</f>
        <v>3432461</v>
      </c>
      <c r="AH29" s="1546">
        <v>49836527</v>
      </c>
      <c r="AI29" s="1595">
        <v>0</v>
      </c>
      <c r="AJ29" s="1553" t="s">
        <v>940</v>
      </c>
      <c r="AK29" s="1497"/>
    </row>
    <row r="30" spans="1:37" s="1498" customFormat="1" ht="16.5" customHeight="1">
      <c r="A30" s="2088"/>
      <c r="B30" s="2091"/>
      <c r="C30" s="1542" t="s">
        <v>1053</v>
      </c>
      <c r="D30" s="1546">
        <f>SUM(D28,D29)</f>
        <v>0</v>
      </c>
      <c r="E30" s="1589">
        <f aca="true" t="shared" si="12" ref="E30:P30">SUM(E28,E29)</f>
        <v>98685792</v>
      </c>
      <c r="F30" s="1590">
        <f t="shared" si="12"/>
        <v>0</v>
      </c>
      <c r="G30" s="1489">
        <f>SUM(D30:F30)</f>
        <v>98685792</v>
      </c>
      <c r="H30" s="1546">
        <f t="shared" si="12"/>
        <v>0</v>
      </c>
      <c r="I30" s="1546">
        <f t="shared" si="12"/>
        <v>0</v>
      </c>
      <c r="J30" s="1546">
        <f t="shared" si="12"/>
        <v>0</v>
      </c>
      <c r="K30" s="1589">
        <f t="shared" si="12"/>
        <v>0</v>
      </c>
      <c r="L30" s="1589">
        <f t="shared" si="12"/>
        <v>1000000</v>
      </c>
      <c r="M30" s="1590">
        <f t="shared" si="12"/>
        <v>0</v>
      </c>
      <c r="N30" s="1592">
        <f t="shared" si="2"/>
        <v>1000000</v>
      </c>
      <c r="O30" s="1546">
        <f t="shared" si="12"/>
        <v>0</v>
      </c>
      <c r="P30" s="1546">
        <f t="shared" si="12"/>
        <v>3145014</v>
      </c>
      <c r="Q30" s="1593">
        <f t="shared" si="3"/>
        <v>102830806</v>
      </c>
      <c r="R30" s="1547" t="s">
        <v>1053</v>
      </c>
      <c r="S30" s="1514"/>
      <c r="T30" s="1492"/>
      <c r="U30" s="1493"/>
      <c r="V30" s="2073"/>
      <c r="W30" s="2076"/>
      <c r="X30" s="1548" t="str">
        <f t="shared" si="4"/>
        <v>勘定計</v>
      </c>
      <c r="Y30" s="1552">
        <f aca="true" t="shared" si="13" ref="Y30:AE30">SUM(Y28,Y29)</f>
        <v>74913371</v>
      </c>
      <c r="Z30" s="1591">
        <f t="shared" si="13"/>
        <v>17356359</v>
      </c>
      <c r="AA30" s="1590">
        <f t="shared" si="13"/>
        <v>0</v>
      </c>
      <c r="AB30" s="1591">
        <f t="shared" si="8"/>
        <v>17356359</v>
      </c>
      <c r="AC30" s="1594">
        <f t="shared" si="13"/>
        <v>0</v>
      </c>
      <c r="AD30" s="1594">
        <f t="shared" si="13"/>
        <v>0</v>
      </c>
      <c r="AE30" s="1591">
        <f t="shared" si="13"/>
        <v>5735246</v>
      </c>
      <c r="AF30" s="1591">
        <f t="shared" si="6"/>
        <v>98004976</v>
      </c>
      <c r="AG30" s="1552">
        <f t="shared" si="5"/>
        <v>4825830</v>
      </c>
      <c r="AH30" s="1552">
        <f>SUM(AH28:AH29)</f>
        <v>122448470</v>
      </c>
      <c r="AI30" s="1593">
        <v>0</v>
      </c>
      <c r="AJ30" s="1553" t="s">
        <v>1053</v>
      </c>
      <c r="AK30" s="1497"/>
    </row>
    <row r="31" spans="1:37" s="1498" customFormat="1" ht="16.5" customHeight="1">
      <c r="A31" s="2088"/>
      <c r="B31" s="2091"/>
      <c r="C31" s="1555" t="s">
        <v>941</v>
      </c>
      <c r="D31" s="1556">
        <v>0</v>
      </c>
      <c r="E31" s="1557">
        <v>141949497</v>
      </c>
      <c r="F31" s="1558">
        <v>0</v>
      </c>
      <c r="G31" s="1558">
        <f>SUM(D31:F31)</f>
        <v>141949497</v>
      </c>
      <c r="H31" s="1556">
        <v>0</v>
      </c>
      <c r="I31" s="1556">
        <v>0</v>
      </c>
      <c r="J31" s="1556">
        <v>9830812</v>
      </c>
      <c r="K31" s="1557">
        <v>0</v>
      </c>
      <c r="L31" s="1557">
        <v>13993000</v>
      </c>
      <c r="M31" s="1558">
        <v>13993000</v>
      </c>
      <c r="N31" s="1559">
        <f>SUM(J31:L31)</f>
        <v>23823812</v>
      </c>
      <c r="O31" s="1556">
        <v>0</v>
      </c>
      <c r="P31" s="1556">
        <v>3443599</v>
      </c>
      <c r="Q31" s="1560">
        <f t="shared" si="3"/>
        <v>169216908</v>
      </c>
      <c r="R31" s="1561" t="s">
        <v>944</v>
      </c>
      <c r="S31" s="1514"/>
      <c r="T31" s="1492"/>
      <c r="U31" s="1493"/>
      <c r="V31" s="2073"/>
      <c r="W31" s="2076"/>
      <c r="X31" s="1564" t="str">
        <f t="shared" si="4"/>
        <v> 小代診療所</v>
      </c>
      <c r="Y31" s="1556">
        <v>131070124</v>
      </c>
      <c r="Z31" s="1558">
        <v>35238171</v>
      </c>
      <c r="AA31" s="1558">
        <v>0</v>
      </c>
      <c r="AB31" s="1559">
        <f t="shared" si="8"/>
        <v>35238171</v>
      </c>
      <c r="AC31" s="1557">
        <v>0</v>
      </c>
      <c r="AD31" s="1557">
        <v>2908598</v>
      </c>
      <c r="AE31" s="1558">
        <v>15</v>
      </c>
      <c r="AF31" s="1559">
        <f t="shared" si="6"/>
        <v>169216908</v>
      </c>
      <c r="AG31" s="1556">
        <f>Q31-AF31</f>
        <v>0</v>
      </c>
      <c r="AH31" s="1556">
        <v>60726</v>
      </c>
      <c r="AI31" s="1560">
        <v>20582753</v>
      </c>
      <c r="AJ31" s="1565" t="s">
        <v>944</v>
      </c>
      <c r="AK31" s="1497"/>
    </row>
    <row r="32" spans="1:37" s="1498" customFormat="1" ht="16.5" customHeight="1">
      <c r="A32" s="2089"/>
      <c r="B32" s="2092"/>
      <c r="C32" s="1598" t="s">
        <v>945</v>
      </c>
      <c r="D32" s="1556">
        <f aca="true" t="shared" si="14" ref="D32:Q32">+D31+D30+D27+D24</f>
        <v>0</v>
      </c>
      <c r="E32" s="1557">
        <f t="shared" si="14"/>
        <v>259865842</v>
      </c>
      <c r="F32" s="1558">
        <f t="shared" si="14"/>
        <v>0</v>
      </c>
      <c r="G32" s="1558">
        <f t="shared" si="14"/>
        <v>259865842</v>
      </c>
      <c r="H32" s="1556">
        <f t="shared" si="14"/>
        <v>0</v>
      </c>
      <c r="I32" s="1556">
        <f t="shared" si="14"/>
        <v>0</v>
      </c>
      <c r="J32" s="1556">
        <f t="shared" si="14"/>
        <v>43148795</v>
      </c>
      <c r="K32" s="1557">
        <f t="shared" si="14"/>
        <v>0</v>
      </c>
      <c r="L32" s="1557">
        <f t="shared" si="14"/>
        <v>24364000</v>
      </c>
      <c r="M32" s="1558">
        <f t="shared" si="14"/>
        <v>23364000</v>
      </c>
      <c r="N32" s="1559">
        <f t="shared" si="14"/>
        <v>67512795</v>
      </c>
      <c r="O32" s="1556">
        <f t="shared" si="14"/>
        <v>0</v>
      </c>
      <c r="P32" s="1556">
        <f t="shared" si="14"/>
        <v>10889798</v>
      </c>
      <c r="Q32" s="1560">
        <f t="shared" si="14"/>
        <v>338268435</v>
      </c>
      <c r="R32" s="1561" t="s">
        <v>945</v>
      </c>
      <c r="S32" s="1514"/>
      <c r="T32" s="1492"/>
      <c r="U32" s="1493"/>
      <c r="V32" s="2074"/>
      <c r="W32" s="2077"/>
      <c r="X32" s="1599" t="str">
        <f t="shared" si="4"/>
        <v>保険者計</v>
      </c>
      <c r="Y32" s="1556">
        <f aca="true" t="shared" si="15" ref="Y32:AE32">+Y31+Y30+Y27+Y24</f>
        <v>254638749</v>
      </c>
      <c r="Z32" s="1558">
        <f t="shared" si="15"/>
        <v>65963117</v>
      </c>
      <c r="AA32" s="1558">
        <f t="shared" si="15"/>
        <v>0</v>
      </c>
      <c r="AB32" s="1559">
        <f t="shared" si="15"/>
        <v>65963117</v>
      </c>
      <c r="AC32" s="1557">
        <f t="shared" si="15"/>
        <v>4196880</v>
      </c>
      <c r="AD32" s="1557">
        <f t="shared" si="15"/>
        <v>2908598</v>
      </c>
      <c r="AE32" s="1558">
        <f t="shared" si="15"/>
        <v>5735261</v>
      </c>
      <c r="AF32" s="1559">
        <f t="shared" si="6"/>
        <v>333442605</v>
      </c>
      <c r="AG32" s="1556">
        <f>+AG31+AG30+AG27+AG24</f>
        <v>4825830</v>
      </c>
      <c r="AH32" s="1556">
        <f>+AH31+AH30+AH27+AH24</f>
        <v>122520178</v>
      </c>
      <c r="AI32" s="1560">
        <f>+AI31+AI30+AI27+AI24</f>
        <v>20582753</v>
      </c>
      <c r="AJ32" s="1565" t="s">
        <v>945</v>
      </c>
      <c r="AK32" s="1497"/>
    </row>
    <row r="33" spans="1:37" s="1498" customFormat="1" ht="16.5" customHeight="1">
      <c r="A33" s="2093">
        <v>62</v>
      </c>
      <c r="B33" s="2069" t="s">
        <v>1068</v>
      </c>
      <c r="C33" s="1555" t="s">
        <v>947</v>
      </c>
      <c r="D33" s="1556">
        <v>0</v>
      </c>
      <c r="E33" s="1557">
        <v>17719793</v>
      </c>
      <c r="F33" s="1558">
        <v>0</v>
      </c>
      <c r="G33" s="1558">
        <f>SUM(D33:F33)</f>
        <v>17719793</v>
      </c>
      <c r="H33" s="1556">
        <v>0</v>
      </c>
      <c r="I33" s="1556">
        <v>0</v>
      </c>
      <c r="J33" s="1556">
        <v>13369000</v>
      </c>
      <c r="K33" s="1557">
        <v>0</v>
      </c>
      <c r="L33" s="1557">
        <v>268000</v>
      </c>
      <c r="M33" s="1558">
        <v>0</v>
      </c>
      <c r="N33" s="1559">
        <f>SUM(J33:L33)</f>
        <v>13637000</v>
      </c>
      <c r="O33" s="1556">
        <v>619</v>
      </c>
      <c r="P33" s="1556">
        <v>923044</v>
      </c>
      <c r="Q33" s="1560">
        <f t="shared" si="3"/>
        <v>32280456</v>
      </c>
      <c r="R33" s="1561" t="s">
        <v>950</v>
      </c>
      <c r="S33" s="1514"/>
      <c r="T33" s="1492"/>
      <c r="U33" s="1493"/>
      <c r="V33" s="2084">
        <v>62</v>
      </c>
      <c r="W33" s="2096" t="s">
        <v>1068</v>
      </c>
      <c r="X33" s="1564" t="str">
        <f t="shared" si="4"/>
        <v> 照来診療所</v>
      </c>
      <c r="Y33" s="1556">
        <v>21707184</v>
      </c>
      <c r="Z33" s="1558">
        <v>10558007</v>
      </c>
      <c r="AA33" s="1558">
        <v>0</v>
      </c>
      <c r="AB33" s="1559">
        <f t="shared" si="8"/>
        <v>10558007</v>
      </c>
      <c r="AC33" s="1557">
        <v>0</v>
      </c>
      <c r="AD33" s="1557">
        <v>15000</v>
      </c>
      <c r="AE33" s="1558">
        <v>0</v>
      </c>
      <c r="AF33" s="1559">
        <f t="shared" si="6"/>
        <v>32280191</v>
      </c>
      <c r="AG33" s="1556">
        <f t="shared" si="5"/>
        <v>265</v>
      </c>
      <c r="AH33" s="1556">
        <v>0</v>
      </c>
      <c r="AI33" s="1560">
        <v>0</v>
      </c>
      <c r="AJ33" s="1565" t="s">
        <v>950</v>
      </c>
      <c r="AK33" s="1497"/>
    </row>
    <row r="34" spans="1:37" s="1498" customFormat="1" ht="16.5" customHeight="1">
      <c r="A34" s="2094"/>
      <c r="B34" s="2070"/>
      <c r="C34" s="1555" t="s">
        <v>1069</v>
      </c>
      <c r="D34" s="1556">
        <v>0</v>
      </c>
      <c r="E34" s="1557">
        <v>3994987</v>
      </c>
      <c r="F34" s="1558">
        <v>0</v>
      </c>
      <c r="G34" s="1558">
        <f>SUM(D34:F34)</f>
        <v>3994987</v>
      </c>
      <c r="H34" s="1556">
        <v>0</v>
      </c>
      <c r="I34" s="1556">
        <v>0</v>
      </c>
      <c r="J34" s="1556">
        <v>8159000</v>
      </c>
      <c r="K34" s="1557">
        <v>0</v>
      </c>
      <c r="L34" s="1557">
        <v>4137000</v>
      </c>
      <c r="M34" s="1558">
        <v>4137000</v>
      </c>
      <c r="N34" s="1559">
        <f>SUM(J34:L34)</f>
        <v>12296000</v>
      </c>
      <c r="O34" s="1556">
        <v>349</v>
      </c>
      <c r="P34" s="1556">
        <v>177431</v>
      </c>
      <c r="Q34" s="1560">
        <f t="shared" si="3"/>
        <v>16468767</v>
      </c>
      <c r="R34" s="1561" t="s">
        <v>1070</v>
      </c>
      <c r="S34" s="1514"/>
      <c r="T34" s="1492"/>
      <c r="U34" s="1493"/>
      <c r="V34" s="2085"/>
      <c r="W34" s="2097"/>
      <c r="X34" s="1564" t="str">
        <f t="shared" si="4"/>
        <v> 八田診療所</v>
      </c>
      <c r="Y34" s="1556">
        <v>13737304</v>
      </c>
      <c r="Z34" s="1558">
        <v>2715806</v>
      </c>
      <c r="AA34" s="1558">
        <v>0</v>
      </c>
      <c r="AB34" s="1559">
        <f t="shared" si="8"/>
        <v>2715806</v>
      </c>
      <c r="AC34" s="1557">
        <v>0</v>
      </c>
      <c r="AD34" s="1557">
        <v>15600</v>
      </c>
      <c r="AE34" s="1558">
        <v>0</v>
      </c>
      <c r="AF34" s="1559">
        <f t="shared" si="6"/>
        <v>16468710</v>
      </c>
      <c r="AG34" s="1556">
        <f t="shared" si="5"/>
        <v>57</v>
      </c>
      <c r="AH34" s="1556">
        <v>0</v>
      </c>
      <c r="AI34" s="1560">
        <v>0</v>
      </c>
      <c r="AJ34" s="1565" t="s">
        <v>1070</v>
      </c>
      <c r="AK34" s="1497"/>
    </row>
    <row r="35" spans="1:37" s="1498" customFormat="1" ht="16.5" customHeight="1">
      <c r="A35" s="2094"/>
      <c r="B35" s="2070"/>
      <c r="C35" s="1555" t="s">
        <v>1071</v>
      </c>
      <c r="D35" s="1556">
        <v>0</v>
      </c>
      <c r="E35" s="1557">
        <v>40861824</v>
      </c>
      <c r="F35" s="1558">
        <v>0</v>
      </c>
      <c r="G35" s="1558">
        <f>SUM(D35:F35)</f>
        <v>40861824</v>
      </c>
      <c r="H35" s="1556">
        <v>0</v>
      </c>
      <c r="I35" s="1556">
        <v>0</v>
      </c>
      <c r="J35" s="1556">
        <v>7425000</v>
      </c>
      <c r="K35" s="1557">
        <v>0</v>
      </c>
      <c r="L35" s="1557">
        <v>103000</v>
      </c>
      <c r="M35" s="1558">
        <v>0</v>
      </c>
      <c r="N35" s="1559">
        <f>SUM(J35:L35)</f>
        <v>7528000</v>
      </c>
      <c r="O35" s="1556">
        <v>135</v>
      </c>
      <c r="P35" s="1556">
        <v>1708811</v>
      </c>
      <c r="Q35" s="1560">
        <f t="shared" si="3"/>
        <v>50098770</v>
      </c>
      <c r="R35" s="1561" t="s">
        <v>956</v>
      </c>
      <c r="S35" s="1514"/>
      <c r="T35" s="1492"/>
      <c r="U35" s="1493"/>
      <c r="V35" s="2085"/>
      <c r="W35" s="2097"/>
      <c r="X35" s="1564" t="str">
        <f t="shared" si="4"/>
        <v> 歯科診療所</v>
      </c>
      <c r="Y35" s="1556">
        <v>39822233</v>
      </c>
      <c r="Z35" s="1558">
        <v>10236416</v>
      </c>
      <c r="AA35" s="1558">
        <v>0</v>
      </c>
      <c r="AB35" s="1600">
        <f t="shared" si="8"/>
        <v>10236416</v>
      </c>
      <c r="AC35" s="1557">
        <v>0</v>
      </c>
      <c r="AD35" s="1557">
        <v>39700</v>
      </c>
      <c r="AE35" s="1558">
        <v>0</v>
      </c>
      <c r="AF35" s="1559">
        <f t="shared" si="6"/>
        <v>50098349</v>
      </c>
      <c r="AG35" s="1556">
        <f>Q35-AF35</f>
        <v>421</v>
      </c>
      <c r="AH35" s="1556">
        <v>0</v>
      </c>
      <c r="AI35" s="1560">
        <v>0</v>
      </c>
      <c r="AJ35" s="1565" t="s">
        <v>956</v>
      </c>
      <c r="AK35" s="1497"/>
    </row>
    <row r="36" spans="1:37" s="1498" customFormat="1" ht="16.5" customHeight="1">
      <c r="A36" s="2095"/>
      <c r="B36" s="2071"/>
      <c r="C36" s="1598" t="s">
        <v>945</v>
      </c>
      <c r="D36" s="1556">
        <f>SUM(D33:D35)</f>
        <v>0</v>
      </c>
      <c r="E36" s="1557">
        <f>SUM(E33:E35)</f>
        <v>62576604</v>
      </c>
      <c r="F36" s="1558">
        <f aca="true" t="shared" si="16" ref="F36:Q36">SUM(F33:F35)</f>
        <v>0</v>
      </c>
      <c r="G36" s="1558">
        <f t="shared" si="16"/>
        <v>62576604</v>
      </c>
      <c r="H36" s="1556">
        <f t="shared" si="16"/>
        <v>0</v>
      </c>
      <c r="I36" s="1556">
        <f t="shared" si="16"/>
        <v>0</v>
      </c>
      <c r="J36" s="1556">
        <f t="shared" si="16"/>
        <v>28953000</v>
      </c>
      <c r="K36" s="1557">
        <f t="shared" si="16"/>
        <v>0</v>
      </c>
      <c r="L36" s="1557">
        <f t="shared" si="16"/>
        <v>4508000</v>
      </c>
      <c r="M36" s="1558">
        <f t="shared" si="16"/>
        <v>4137000</v>
      </c>
      <c r="N36" s="1559">
        <f t="shared" si="16"/>
        <v>33461000</v>
      </c>
      <c r="O36" s="1556">
        <f t="shared" si="16"/>
        <v>1103</v>
      </c>
      <c r="P36" s="1556">
        <f t="shared" si="16"/>
        <v>2809286</v>
      </c>
      <c r="Q36" s="1560">
        <f t="shared" si="16"/>
        <v>98847993</v>
      </c>
      <c r="R36" s="1561" t="s">
        <v>945</v>
      </c>
      <c r="S36" s="1514"/>
      <c r="T36" s="1492"/>
      <c r="U36" s="1493"/>
      <c r="V36" s="2086"/>
      <c r="W36" s="2098"/>
      <c r="X36" s="1599" t="str">
        <f t="shared" si="4"/>
        <v>保険者計</v>
      </c>
      <c r="Y36" s="1556">
        <f>SUM(Y33:Y35)</f>
        <v>75266721</v>
      </c>
      <c r="Z36" s="1558">
        <f>SUM(Z33:Z35)</f>
        <v>23510229</v>
      </c>
      <c r="AA36" s="1558">
        <f aca="true" t="shared" si="17" ref="AA36:AI36">SUM(AA33:AA35)</f>
        <v>0</v>
      </c>
      <c r="AB36" s="1559">
        <f t="shared" si="17"/>
        <v>23510229</v>
      </c>
      <c r="AC36" s="1557">
        <f t="shared" si="17"/>
        <v>0</v>
      </c>
      <c r="AD36" s="1557">
        <f t="shared" si="17"/>
        <v>70300</v>
      </c>
      <c r="AE36" s="1558">
        <f t="shared" si="17"/>
        <v>0</v>
      </c>
      <c r="AF36" s="1559">
        <f t="shared" si="6"/>
        <v>98847250</v>
      </c>
      <c r="AG36" s="1556">
        <f t="shared" si="17"/>
        <v>743</v>
      </c>
      <c r="AH36" s="1556">
        <f t="shared" si="17"/>
        <v>0</v>
      </c>
      <c r="AI36" s="1560">
        <f t="shared" si="17"/>
        <v>0</v>
      </c>
      <c r="AJ36" s="1565" t="s">
        <v>945</v>
      </c>
      <c r="AK36" s="1497"/>
    </row>
    <row r="37" spans="1:37" s="1498" customFormat="1" ht="16.5" customHeight="1">
      <c r="A37" s="2093" t="s">
        <v>502</v>
      </c>
      <c r="B37" s="2069" t="s">
        <v>1140</v>
      </c>
      <c r="C37" s="1555" t="s">
        <v>958</v>
      </c>
      <c r="D37" s="1556">
        <v>0</v>
      </c>
      <c r="E37" s="1557">
        <v>14473868</v>
      </c>
      <c r="F37" s="1558">
        <v>129260</v>
      </c>
      <c r="G37" s="1558">
        <f>SUM(D37:F37)</f>
        <v>14603128</v>
      </c>
      <c r="H37" s="1556">
        <v>0</v>
      </c>
      <c r="I37" s="1556">
        <v>0</v>
      </c>
      <c r="J37" s="1556">
        <v>14951464</v>
      </c>
      <c r="K37" s="1557">
        <v>0</v>
      </c>
      <c r="L37" s="1557">
        <v>7947000</v>
      </c>
      <c r="M37" s="1558">
        <v>7947000</v>
      </c>
      <c r="N37" s="1559">
        <f>SUM(J37:L37)</f>
        <v>22898464</v>
      </c>
      <c r="O37" s="1556">
        <v>0</v>
      </c>
      <c r="P37" s="1556">
        <v>553209</v>
      </c>
      <c r="Q37" s="1560">
        <f t="shared" si="3"/>
        <v>38054801</v>
      </c>
      <c r="R37" s="1561" t="s">
        <v>961</v>
      </c>
      <c r="S37" s="1514"/>
      <c r="T37" s="1492"/>
      <c r="U37" s="1493"/>
      <c r="V37" s="2084">
        <v>65</v>
      </c>
      <c r="W37" s="2096" t="s">
        <v>1140</v>
      </c>
      <c r="X37" s="1564" t="str">
        <f t="shared" si="4"/>
        <v> 建屋診療所</v>
      </c>
      <c r="Y37" s="1556">
        <v>31606746</v>
      </c>
      <c r="Z37" s="1558">
        <v>6448055</v>
      </c>
      <c r="AA37" s="1558">
        <v>0</v>
      </c>
      <c r="AB37" s="1559">
        <f t="shared" si="8"/>
        <v>6448055</v>
      </c>
      <c r="AC37" s="1557">
        <v>0</v>
      </c>
      <c r="AD37" s="1557">
        <v>0</v>
      </c>
      <c r="AE37" s="1558">
        <v>0</v>
      </c>
      <c r="AF37" s="1559">
        <f t="shared" si="6"/>
        <v>38054801</v>
      </c>
      <c r="AG37" s="1556">
        <f t="shared" si="5"/>
        <v>0</v>
      </c>
      <c r="AH37" s="1556">
        <v>0</v>
      </c>
      <c r="AI37" s="1560">
        <v>0</v>
      </c>
      <c r="AJ37" s="1565" t="s">
        <v>961</v>
      </c>
      <c r="AK37" s="1497"/>
    </row>
    <row r="38" spans="1:37" s="1498" customFormat="1" ht="16.5" customHeight="1">
      <c r="A38" s="2094"/>
      <c r="B38" s="2070"/>
      <c r="C38" s="1520" t="s">
        <v>962</v>
      </c>
      <c r="D38" s="1521">
        <v>0</v>
      </c>
      <c r="E38" s="1522">
        <v>51258767</v>
      </c>
      <c r="F38" s="1523">
        <v>0</v>
      </c>
      <c r="G38" s="1558">
        <f>SUM(D38:F38)</f>
        <v>51258767</v>
      </c>
      <c r="H38" s="1521">
        <v>0</v>
      </c>
      <c r="I38" s="1521">
        <v>0</v>
      </c>
      <c r="J38" s="1521">
        <v>21164617</v>
      </c>
      <c r="K38" s="1522">
        <v>0</v>
      </c>
      <c r="L38" s="1522">
        <v>0</v>
      </c>
      <c r="M38" s="1523">
        <v>0</v>
      </c>
      <c r="N38" s="1559">
        <f>SUM(J38:L38)</f>
        <v>21164617</v>
      </c>
      <c r="O38" s="1521">
        <v>0</v>
      </c>
      <c r="P38" s="1521">
        <v>2378792</v>
      </c>
      <c r="Q38" s="1560">
        <f t="shared" si="3"/>
        <v>74802176</v>
      </c>
      <c r="R38" s="1526" t="s">
        <v>963</v>
      </c>
      <c r="S38" s="1514"/>
      <c r="T38" s="1492"/>
      <c r="U38" s="1493"/>
      <c r="V38" s="2085"/>
      <c r="W38" s="2097"/>
      <c r="X38" s="1527" t="str">
        <f t="shared" si="4"/>
        <v> 大屋診療所</v>
      </c>
      <c r="Y38" s="1521">
        <v>46171901</v>
      </c>
      <c r="Z38" s="1523">
        <v>28630275</v>
      </c>
      <c r="AA38" s="1523">
        <v>0</v>
      </c>
      <c r="AB38" s="1559">
        <f t="shared" si="8"/>
        <v>28630275</v>
      </c>
      <c r="AC38" s="1522">
        <v>0</v>
      </c>
      <c r="AD38" s="1522">
        <v>0</v>
      </c>
      <c r="AE38" s="1523">
        <v>0</v>
      </c>
      <c r="AF38" s="1525">
        <f t="shared" si="6"/>
        <v>74802176</v>
      </c>
      <c r="AG38" s="1521">
        <f t="shared" si="5"/>
        <v>0</v>
      </c>
      <c r="AH38" s="1521">
        <v>0</v>
      </c>
      <c r="AI38" s="1524">
        <v>0</v>
      </c>
      <c r="AJ38" s="1529" t="s">
        <v>963</v>
      </c>
      <c r="AK38" s="1497"/>
    </row>
    <row r="39" spans="1:37" s="1498" customFormat="1" ht="16.5" customHeight="1">
      <c r="A39" s="2094"/>
      <c r="B39" s="2070"/>
      <c r="C39" s="1555" t="s">
        <v>1141</v>
      </c>
      <c r="D39" s="1556">
        <v>0</v>
      </c>
      <c r="E39" s="1557">
        <v>17688825</v>
      </c>
      <c r="F39" s="1558">
        <v>0</v>
      </c>
      <c r="G39" s="1601">
        <f>SUM(D39:F39)</f>
        <v>17688825</v>
      </c>
      <c r="H39" s="1556">
        <v>0</v>
      </c>
      <c r="I39" s="1556">
        <v>0</v>
      </c>
      <c r="J39" s="1556">
        <v>10959394</v>
      </c>
      <c r="K39" s="1557">
        <v>0</v>
      </c>
      <c r="L39" s="1557">
        <v>12542000</v>
      </c>
      <c r="M39" s="1558">
        <v>12542000</v>
      </c>
      <c r="N39" s="1600">
        <f>SUM(J39:L39)</f>
        <v>23501394</v>
      </c>
      <c r="O39" s="1556">
        <v>0</v>
      </c>
      <c r="P39" s="1556">
        <v>2396367</v>
      </c>
      <c r="Q39" s="1560">
        <f t="shared" si="3"/>
        <v>43586586</v>
      </c>
      <c r="R39" s="1561" t="s">
        <v>1074</v>
      </c>
      <c r="S39" s="1514"/>
      <c r="T39" s="1492"/>
      <c r="U39" s="1493"/>
      <c r="V39" s="2085"/>
      <c r="W39" s="2097"/>
      <c r="X39" s="1564" t="str">
        <f t="shared" si="4"/>
        <v>大屋歯科診療所</v>
      </c>
      <c r="Y39" s="1602">
        <v>38262784</v>
      </c>
      <c r="Z39" s="1603">
        <v>5323802</v>
      </c>
      <c r="AA39" s="1603">
        <v>0</v>
      </c>
      <c r="AB39" s="1600">
        <f t="shared" si="8"/>
        <v>5323802</v>
      </c>
      <c r="AC39" s="1604">
        <v>0</v>
      </c>
      <c r="AD39" s="1604">
        <v>0</v>
      </c>
      <c r="AE39" s="1603">
        <v>0</v>
      </c>
      <c r="AF39" s="1559">
        <f t="shared" si="6"/>
        <v>43586586</v>
      </c>
      <c r="AG39" s="1556">
        <f t="shared" si="5"/>
        <v>0</v>
      </c>
      <c r="AH39" s="1556">
        <v>0</v>
      </c>
      <c r="AI39" s="1560">
        <v>0</v>
      </c>
      <c r="AJ39" s="1565" t="s">
        <v>1074</v>
      </c>
      <c r="AK39" s="1497"/>
    </row>
    <row r="40" spans="1:37" s="1498" customFormat="1" ht="16.5" customHeight="1">
      <c r="A40" s="2094"/>
      <c r="B40" s="2070"/>
      <c r="C40" s="1555" t="s">
        <v>966</v>
      </c>
      <c r="D40" s="1556">
        <v>0</v>
      </c>
      <c r="E40" s="1557">
        <v>78115436</v>
      </c>
      <c r="F40" s="1558">
        <v>0</v>
      </c>
      <c r="G40" s="1600">
        <f>SUM(D40:F40)</f>
        <v>78115436</v>
      </c>
      <c r="H40" s="1556">
        <v>0</v>
      </c>
      <c r="I40" s="1556">
        <v>0</v>
      </c>
      <c r="J40" s="1556">
        <v>12453283</v>
      </c>
      <c r="K40" s="1557">
        <v>0</v>
      </c>
      <c r="L40" s="1557">
        <v>574000</v>
      </c>
      <c r="M40" s="1558">
        <v>574000</v>
      </c>
      <c r="N40" s="1600">
        <f>SUM(J40:L40)</f>
        <v>13027283</v>
      </c>
      <c r="O40" s="1556">
        <v>0</v>
      </c>
      <c r="P40" s="1556">
        <v>1221311</v>
      </c>
      <c r="Q40" s="1560">
        <f t="shared" si="3"/>
        <v>92364030</v>
      </c>
      <c r="R40" s="1561" t="s">
        <v>968</v>
      </c>
      <c r="S40" s="1514"/>
      <c r="T40" s="1492"/>
      <c r="U40" s="1493"/>
      <c r="V40" s="2085"/>
      <c r="W40" s="2097"/>
      <c r="X40" s="1564" t="str">
        <f t="shared" si="4"/>
        <v> 出合診療所</v>
      </c>
      <c r="Y40" s="1602">
        <v>53618515</v>
      </c>
      <c r="Z40" s="1603">
        <v>38745515</v>
      </c>
      <c r="AA40" s="1603">
        <v>0</v>
      </c>
      <c r="AB40" s="1600">
        <f t="shared" si="8"/>
        <v>38745515</v>
      </c>
      <c r="AC40" s="1604">
        <v>0</v>
      </c>
      <c r="AD40" s="1604">
        <v>0</v>
      </c>
      <c r="AE40" s="1603">
        <v>0</v>
      </c>
      <c r="AF40" s="1559">
        <f>SUM(Y40:AE40)-AB40</f>
        <v>92364030</v>
      </c>
      <c r="AG40" s="1556">
        <f t="shared" si="5"/>
        <v>0</v>
      </c>
      <c r="AH40" s="1556">
        <v>0</v>
      </c>
      <c r="AI40" s="1560">
        <v>0</v>
      </c>
      <c r="AJ40" s="1565" t="s">
        <v>968</v>
      </c>
      <c r="AK40" s="1497"/>
    </row>
    <row r="41" spans="1:37" s="1498" customFormat="1" ht="16.5" customHeight="1">
      <c r="A41" s="2094"/>
      <c r="B41" s="2070"/>
      <c r="C41" s="1555" t="s">
        <v>969</v>
      </c>
      <c r="D41" s="1556">
        <v>0</v>
      </c>
      <c r="E41" s="1557">
        <v>55042289</v>
      </c>
      <c r="F41" s="1558">
        <v>67820</v>
      </c>
      <c r="G41" s="1601">
        <f>SUM(D41:F41)</f>
        <v>55110109</v>
      </c>
      <c r="H41" s="1556">
        <v>0</v>
      </c>
      <c r="I41" s="1556">
        <v>0</v>
      </c>
      <c r="J41" s="1556">
        <v>0</v>
      </c>
      <c r="K41" s="1557">
        <v>0</v>
      </c>
      <c r="L41" s="1557">
        <v>0</v>
      </c>
      <c r="M41" s="1558">
        <v>0</v>
      </c>
      <c r="N41" s="1600">
        <f>SUM(J41:L41)</f>
        <v>0</v>
      </c>
      <c r="O41" s="1556">
        <v>99919478</v>
      </c>
      <c r="P41" s="1556">
        <v>2071620</v>
      </c>
      <c r="Q41" s="1560">
        <f t="shared" si="3"/>
        <v>157101207</v>
      </c>
      <c r="R41" s="1561" t="s">
        <v>1075</v>
      </c>
      <c r="S41" s="1514"/>
      <c r="T41" s="1492"/>
      <c r="U41" s="1493"/>
      <c r="V41" s="2085"/>
      <c r="W41" s="2097"/>
      <c r="X41" s="1564" t="str">
        <f t="shared" si="4"/>
        <v> 大谷診療所</v>
      </c>
      <c r="Y41" s="1602">
        <v>30590939</v>
      </c>
      <c r="Z41" s="1603">
        <v>24376899</v>
      </c>
      <c r="AA41" s="1603">
        <v>0</v>
      </c>
      <c r="AB41" s="1600">
        <f t="shared" si="8"/>
        <v>24376899</v>
      </c>
      <c r="AC41" s="1604">
        <v>0</v>
      </c>
      <c r="AD41" s="1604">
        <v>0</v>
      </c>
      <c r="AE41" s="1603">
        <v>0</v>
      </c>
      <c r="AF41" s="1559">
        <f t="shared" si="6"/>
        <v>54967838</v>
      </c>
      <c r="AG41" s="1556">
        <f>Q41-AF41</f>
        <v>102133369</v>
      </c>
      <c r="AH41" s="1556">
        <v>0</v>
      </c>
      <c r="AI41" s="1560">
        <v>0</v>
      </c>
      <c r="AJ41" s="1565" t="s">
        <v>1075</v>
      </c>
      <c r="AK41" s="1497"/>
    </row>
    <row r="42" spans="1:37" s="1498" customFormat="1" ht="16.5" customHeight="1">
      <c r="A42" s="2095"/>
      <c r="B42" s="2071"/>
      <c r="C42" s="1598" t="s">
        <v>945</v>
      </c>
      <c r="D42" s="1556">
        <f>+D41+D40+D39+D37</f>
        <v>0</v>
      </c>
      <c r="E42" s="1557">
        <f aca="true" t="shared" si="18" ref="E42:P42">SUM(E37:E41)</f>
        <v>216579185</v>
      </c>
      <c r="F42" s="1557">
        <f t="shared" si="18"/>
        <v>197080</v>
      </c>
      <c r="G42" s="1557">
        <f t="shared" si="18"/>
        <v>216776265</v>
      </c>
      <c r="H42" s="1557">
        <f t="shared" si="18"/>
        <v>0</v>
      </c>
      <c r="I42" s="1557">
        <f t="shared" si="18"/>
        <v>0</v>
      </c>
      <c r="J42" s="1557">
        <f t="shared" si="18"/>
        <v>59528758</v>
      </c>
      <c r="K42" s="1557">
        <f t="shared" si="18"/>
        <v>0</v>
      </c>
      <c r="L42" s="1557">
        <f t="shared" si="18"/>
        <v>21063000</v>
      </c>
      <c r="M42" s="1557">
        <f t="shared" si="18"/>
        <v>21063000</v>
      </c>
      <c r="N42" s="1557">
        <f t="shared" si="18"/>
        <v>80591758</v>
      </c>
      <c r="O42" s="1557">
        <f t="shared" si="18"/>
        <v>99919478</v>
      </c>
      <c r="P42" s="1557">
        <f t="shared" si="18"/>
        <v>8621299</v>
      </c>
      <c r="Q42" s="1487">
        <f>SUM(G42,N42,O42,P42,H42,I42)</f>
        <v>405908800</v>
      </c>
      <c r="R42" s="1561" t="s">
        <v>945</v>
      </c>
      <c r="S42" s="1514"/>
      <c r="T42" s="1492"/>
      <c r="U42" s="1493"/>
      <c r="V42" s="2086"/>
      <c r="W42" s="2098"/>
      <c r="X42" s="1599" t="str">
        <f t="shared" si="4"/>
        <v>保険者計</v>
      </c>
      <c r="Y42" s="1605">
        <f aca="true" t="shared" si="19" ref="Y42:AI42">SUM(Y37:Y41)</f>
        <v>200250885</v>
      </c>
      <c r="Z42" s="1606">
        <f t="shared" si="19"/>
        <v>103524546</v>
      </c>
      <c r="AA42" s="1606">
        <f t="shared" si="19"/>
        <v>0</v>
      </c>
      <c r="AB42" s="1606">
        <f t="shared" si="19"/>
        <v>103524546</v>
      </c>
      <c r="AC42" s="1606">
        <f t="shared" si="19"/>
        <v>0</v>
      </c>
      <c r="AD42" s="1606">
        <f t="shared" si="19"/>
        <v>0</v>
      </c>
      <c r="AE42" s="1607">
        <f t="shared" si="19"/>
        <v>0</v>
      </c>
      <c r="AF42" s="1602">
        <f t="shared" si="19"/>
        <v>303775431</v>
      </c>
      <c r="AG42" s="1602">
        <f t="shared" si="19"/>
        <v>102133369</v>
      </c>
      <c r="AH42" s="1602">
        <f t="shared" si="19"/>
        <v>0</v>
      </c>
      <c r="AI42" s="1602">
        <f t="shared" si="19"/>
        <v>0</v>
      </c>
      <c r="AJ42" s="1565" t="s">
        <v>945</v>
      </c>
      <c r="AK42" s="1497"/>
    </row>
    <row r="43" spans="1:37" s="1498" customFormat="1" ht="16.5" customHeight="1">
      <c r="A43" s="1554">
        <v>73</v>
      </c>
      <c r="B43" s="1519" t="s">
        <v>1076</v>
      </c>
      <c r="C43" s="1555" t="s">
        <v>972</v>
      </c>
      <c r="D43" s="1556">
        <v>0</v>
      </c>
      <c r="E43" s="1557">
        <v>149396103</v>
      </c>
      <c r="F43" s="1558">
        <v>9340736</v>
      </c>
      <c r="G43" s="1558">
        <f>SUM(D43:F43)</f>
        <v>158736839</v>
      </c>
      <c r="H43" s="1556">
        <v>0</v>
      </c>
      <c r="I43" s="1556">
        <v>0</v>
      </c>
      <c r="J43" s="1556">
        <v>55697918</v>
      </c>
      <c r="K43" s="1557"/>
      <c r="L43" s="1557">
        <v>279000</v>
      </c>
      <c r="M43" s="1558">
        <v>0</v>
      </c>
      <c r="N43" s="1559">
        <f>SUM(J43:L43)</f>
        <v>55976918</v>
      </c>
      <c r="O43" s="1556">
        <v>15879129</v>
      </c>
      <c r="P43" s="1556">
        <v>3150377</v>
      </c>
      <c r="Q43" s="1560">
        <f t="shared" si="3"/>
        <v>233743263</v>
      </c>
      <c r="R43" s="1561" t="s">
        <v>975</v>
      </c>
      <c r="S43" s="1514"/>
      <c r="T43" s="1492"/>
      <c r="U43" s="1493"/>
      <c r="V43" s="1562">
        <v>73</v>
      </c>
      <c r="W43" s="1563" t="s">
        <v>1076</v>
      </c>
      <c r="X43" s="1564" t="str">
        <f t="shared" si="4"/>
        <v> 青垣診療所</v>
      </c>
      <c r="Y43" s="1556">
        <v>155191890</v>
      </c>
      <c r="Z43" s="1558">
        <v>23282384</v>
      </c>
      <c r="AA43" s="1558">
        <v>1151267</v>
      </c>
      <c r="AB43" s="1559">
        <f t="shared" si="8"/>
        <v>24433651</v>
      </c>
      <c r="AC43" s="1557">
        <v>0</v>
      </c>
      <c r="AD43" s="1557">
        <v>37554918</v>
      </c>
      <c r="AE43" s="1558">
        <v>47879</v>
      </c>
      <c r="AF43" s="1559">
        <f t="shared" si="6"/>
        <v>217228338</v>
      </c>
      <c r="AG43" s="1556">
        <f t="shared" si="5"/>
        <v>16514925</v>
      </c>
      <c r="AH43" s="1556">
        <v>15904534</v>
      </c>
      <c r="AI43" s="1560">
        <v>442519722</v>
      </c>
      <c r="AJ43" s="1565" t="s">
        <v>975</v>
      </c>
      <c r="AK43" s="1497"/>
    </row>
    <row r="44" spans="1:37" s="1498" customFormat="1" ht="16.5" customHeight="1">
      <c r="A44" s="2087">
        <v>79</v>
      </c>
      <c r="B44" s="2090" t="s">
        <v>977</v>
      </c>
      <c r="C44" s="1555" t="s">
        <v>978</v>
      </c>
      <c r="D44" s="1556">
        <v>0</v>
      </c>
      <c r="E44" s="1557">
        <v>32112355</v>
      </c>
      <c r="F44" s="1558">
        <v>706920</v>
      </c>
      <c r="G44" s="1558">
        <f>SUM(D44:F44)</f>
        <v>32819275</v>
      </c>
      <c r="H44" s="1556">
        <v>0</v>
      </c>
      <c r="I44" s="1556">
        <v>0</v>
      </c>
      <c r="J44" s="1556">
        <v>33350000</v>
      </c>
      <c r="K44" s="1557">
        <v>0</v>
      </c>
      <c r="L44" s="1557">
        <v>892000</v>
      </c>
      <c r="M44" s="1558">
        <v>892000</v>
      </c>
      <c r="N44" s="1559">
        <f>SUM(J44:L44)</f>
        <v>34242000</v>
      </c>
      <c r="O44" s="1556">
        <v>167699</v>
      </c>
      <c r="P44" s="1556">
        <v>1008082</v>
      </c>
      <c r="Q44" s="1560">
        <f t="shared" si="3"/>
        <v>68237056</v>
      </c>
      <c r="R44" s="1561" t="s">
        <v>1142</v>
      </c>
      <c r="S44" s="1514"/>
      <c r="T44" s="1492"/>
      <c r="U44" s="1493"/>
      <c r="V44" s="2072">
        <v>79</v>
      </c>
      <c r="W44" s="2075" t="s">
        <v>977</v>
      </c>
      <c r="X44" s="1564" t="str">
        <f t="shared" si="4"/>
        <v> 東雲診療所</v>
      </c>
      <c r="Y44" s="1556">
        <v>48636341</v>
      </c>
      <c r="Z44" s="1558">
        <v>23199766</v>
      </c>
      <c r="AA44" s="1558">
        <v>0</v>
      </c>
      <c r="AB44" s="1559">
        <f t="shared" si="8"/>
        <v>23199766</v>
      </c>
      <c r="AC44" s="1557">
        <v>0</v>
      </c>
      <c r="AD44" s="1557">
        <v>0</v>
      </c>
      <c r="AE44" s="1558">
        <v>0</v>
      </c>
      <c r="AF44" s="1559">
        <f t="shared" si="6"/>
        <v>71836107</v>
      </c>
      <c r="AG44" s="1556">
        <f t="shared" si="5"/>
        <v>-3599051</v>
      </c>
      <c r="AH44" s="1556">
        <v>0</v>
      </c>
      <c r="AI44" s="1560">
        <v>0</v>
      </c>
      <c r="AJ44" s="1565" t="s">
        <v>980</v>
      </c>
      <c r="AK44" s="1497"/>
    </row>
    <row r="45" spans="1:37" s="1498" customFormat="1" ht="16.5" customHeight="1">
      <c r="A45" s="2088"/>
      <c r="B45" s="2091"/>
      <c r="C45" s="1608" t="s">
        <v>981</v>
      </c>
      <c r="D45" s="1609">
        <v>0</v>
      </c>
      <c r="E45" s="1610">
        <v>6013317</v>
      </c>
      <c r="F45" s="1601">
        <v>36204</v>
      </c>
      <c r="G45" s="1601">
        <f>SUM(D45:F45)</f>
        <v>6049521</v>
      </c>
      <c r="H45" s="1609">
        <v>0</v>
      </c>
      <c r="I45" s="1609">
        <v>0</v>
      </c>
      <c r="J45" s="1609">
        <v>0</v>
      </c>
      <c r="K45" s="1610">
        <v>0</v>
      </c>
      <c r="L45" s="1610">
        <v>2136000</v>
      </c>
      <c r="M45" s="1601">
        <v>2136000</v>
      </c>
      <c r="N45" s="1600">
        <f>SUM(J45:L45)</f>
        <v>2136000</v>
      </c>
      <c r="O45" s="1609">
        <v>0</v>
      </c>
      <c r="P45" s="1609">
        <v>158289</v>
      </c>
      <c r="Q45" s="1611">
        <f t="shared" si="3"/>
        <v>8343810</v>
      </c>
      <c r="R45" s="1612" t="s">
        <v>983</v>
      </c>
      <c r="S45" s="1514"/>
      <c r="T45" s="1492"/>
      <c r="U45" s="1493"/>
      <c r="V45" s="2073"/>
      <c r="W45" s="2076"/>
      <c r="X45" s="1613" t="str">
        <f t="shared" si="4"/>
        <v> 後川診療所</v>
      </c>
      <c r="Y45" s="1609">
        <v>715917</v>
      </c>
      <c r="Z45" s="1601">
        <v>3894544</v>
      </c>
      <c r="AA45" s="1601">
        <v>0</v>
      </c>
      <c r="AB45" s="1600">
        <f t="shared" si="8"/>
        <v>3894544</v>
      </c>
      <c r="AC45" s="1610">
        <v>0</v>
      </c>
      <c r="AD45" s="1610">
        <v>0</v>
      </c>
      <c r="AE45" s="1601">
        <v>0</v>
      </c>
      <c r="AF45" s="1600">
        <f t="shared" si="6"/>
        <v>4610461</v>
      </c>
      <c r="AG45" s="1609">
        <f t="shared" si="5"/>
        <v>3733349</v>
      </c>
      <c r="AH45" s="1609">
        <v>0</v>
      </c>
      <c r="AI45" s="1611">
        <v>0</v>
      </c>
      <c r="AJ45" s="1614" t="s">
        <v>983</v>
      </c>
      <c r="AK45" s="1497"/>
    </row>
    <row r="46" spans="1:37" s="1498" customFormat="1" ht="16.5" customHeight="1">
      <c r="A46" s="2088"/>
      <c r="B46" s="2091"/>
      <c r="C46" s="1615" t="s">
        <v>1080</v>
      </c>
      <c r="D46" s="1609">
        <v>0</v>
      </c>
      <c r="E46" s="1610">
        <v>69093214</v>
      </c>
      <c r="F46" s="1601">
        <v>1359895</v>
      </c>
      <c r="G46" s="1600">
        <f>SUM(D46:F46)</f>
        <v>70453109</v>
      </c>
      <c r="H46" s="1609">
        <v>0</v>
      </c>
      <c r="I46" s="1609">
        <v>0</v>
      </c>
      <c r="J46" s="1609">
        <v>8210000</v>
      </c>
      <c r="K46" s="1610">
        <v>0</v>
      </c>
      <c r="L46" s="1610">
        <v>7111000</v>
      </c>
      <c r="M46" s="1601">
        <v>7111000</v>
      </c>
      <c r="N46" s="1600">
        <f>SUM(J46:L46)</f>
        <v>15321000</v>
      </c>
      <c r="O46" s="1609">
        <v>157634</v>
      </c>
      <c r="P46" s="1609">
        <v>2845904</v>
      </c>
      <c r="Q46" s="1616">
        <f t="shared" si="3"/>
        <v>88777647</v>
      </c>
      <c r="R46" s="1612" t="s">
        <v>987</v>
      </c>
      <c r="S46" s="1514"/>
      <c r="T46" s="1492"/>
      <c r="U46" s="1493"/>
      <c r="V46" s="2073"/>
      <c r="W46" s="2076"/>
      <c r="X46" s="1617" t="str">
        <f t="shared" si="4"/>
        <v> 今田診療所</v>
      </c>
      <c r="Y46" s="1618">
        <v>47590020</v>
      </c>
      <c r="Z46" s="1600">
        <v>41058916</v>
      </c>
      <c r="AA46" s="1601">
        <v>0</v>
      </c>
      <c r="AB46" s="1600">
        <f t="shared" si="8"/>
        <v>41058916</v>
      </c>
      <c r="AC46" s="1619">
        <v>0</v>
      </c>
      <c r="AD46" s="1619">
        <v>0</v>
      </c>
      <c r="AE46" s="1600">
        <v>0</v>
      </c>
      <c r="AF46" s="1600">
        <f>SUM(Y46:AE46)-AB46</f>
        <v>88648936</v>
      </c>
      <c r="AG46" s="1618">
        <f t="shared" si="5"/>
        <v>128711</v>
      </c>
      <c r="AH46" s="1618">
        <v>0</v>
      </c>
      <c r="AI46" s="1616">
        <v>0</v>
      </c>
      <c r="AJ46" s="1614" t="s">
        <v>987</v>
      </c>
      <c r="AK46" s="1497"/>
    </row>
    <row r="47" spans="1:37" s="1498" customFormat="1" ht="16.5" customHeight="1">
      <c r="A47" s="2088"/>
      <c r="B47" s="2091"/>
      <c r="C47" s="1608" t="s">
        <v>1082</v>
      </c>
      <c r="D47" s="1609">
        <v>0</v>
      </c>
      <c r="E47" s="1610">
        <v>32247152</v>
      </c>
      <c r="F47" s="1601">
        <v>456150</v>
      </c>
      <c r="G47" s="1601">
        <f>SUM(D47:F47)</f>
        <v>32703302</v>
      </c>
      <c r="H47" s="1609">
        <v>0</v>
      </c>
      <c r="I47" s="1609">
        <v>0</v>
      </c>
      <c r="J47" s="1609">
        <v>6900000</v>
      </c>
      <c r="K47" s="1610">
        <v>0</v>
      </c>
      <c r="L47" s="1610">
        <v>11727000</v>
      </c>
      <c r="M47" s="1601">
        <v>11727000</v>
      </c>
      <c r="N47" s="1600">
        <f>SUM(J47:L47)</f>
        <v>18627000</v>
      </c>
      <c r="O47" s="1609">
        <v>188688</v>
      </c>
      <c r="P47" s="1609">
        <v>1214337</v>
      </c>
      <c r="Q47" s="1611">
        <f t="shared" si="3"/>
        <v>52733327</v>
      </c>
      <c r="R47" s="1612" t="s">
        <v>991</v>
      </c>
      <c r="S47" s="1514"/>
      <c r="T47" s="1492"/>
      <c r="U47" s="1493"/>
      <c r="V47" s="2073"/>
      <c r="W47" s="2076"/>
      <c r="X47" s="1613" t="str">
        <f t="shared" si="4"/>
        <v> 草山診療所</v>
      </c>
      <c r="Y47" s="1609">
        <v>31987500</v>
      </c>
      <c r="Z47" s="1601">
        <v>20619577</v>
      </c>
      <c r="AA47" s="1601">
        <v>0</v>
      </c>
      <c r="AB47" s="1600">
        <f t="shared" si="8"/>
        <v>20619577</v>
      </c>
      <c r="AC47" s="1610">
        <v>0</v>
      </c>
      <c r="AD47" s="1610">
        <v>0</v>
      </c>
      <c r="AE47" s="1601">
        <v>0</v>
      </c>
      <c r="AF47" s="1600">
        <f t="shared" si="6"/>
        <v>52607077</v>
      </c>
      <c r="AG47" s="1609">
        <f>Q47-AF47</f>
        <v>126250</v>
      </c>
      <c r="AH47" s="1609">
        <v>0</v>
      </c>
      <c r="AI47" s="1611">
        <v>0</v>
      </c>
      <c r="AJ47" s="1614" t="s">
        <v>991</v>
      </c>
      <c r="AK47" s="1497"/>
    </row>
    <row r="48" spans="1:37" s="1498" customFormat="1" ht="16.5" customHeight="1">
      <c r="A48" s="2089"/>
      <c r="B48" s="2092"/>
      <c r="C48" s="1620" t="s">
        <v>1143</v>
      </c>
      <c r="D48" s="1487">
        <f aca="true" t="shared" si="20" ref="D48:M48">SUM(D44:D47)</f>
        <v>0</v>
      </c>
      <c r="E48" s="1621">
        <f>SUM(E44:E47)</f>
        <v>139466038</v>
      </c>
      <c r="F48" s="1621">
        <f>SUM(F44:F47)</f>
        <v>2559169</v>
      </c>
      <c r="G48" s="1467">
        <f>SUM(G44:G47)</f>
        <v>142025207</v>
      </c>
      <c r="H48" s="1487">
        <f t="shared" si="20"/>
        <v>0</v>
      </c>
      <c r="I48" s="1487">
        <f t="shared" si="20"/>
        <v>0</v>
      </c>
      <c r="J48" s="1487">
        <f t="shared" si="20"/>
        <v>48460000</v>
      </c>
      <c r="K48" s="1621">
        <f t="shared" si="20"/>
        <v>0</v>
      </c>
      <c r="L48" s="1467">
        <f t="shared" si="20"/>
        <v>21866000</v>
      </c>
      <c r="M48" s="1621">
        <f t="shared" si="20"/>
        <v>21866000</v>
      </c>
      <c r="N48" s="1467">
        <f t="shared" si="2"/>
        <v>70326000</v>
      </c>
      <c r="O48" s="1487">
        <f>SUM(K48:M48)</f>
        <v>43732000</v>
      </c>
      <c r="P48" s="1487">
        <f>SUM(L48:N48)</f>
        <v>114058000</v>
      </c>
      <c r="Q48" s="1487">
        <f>SUM(G48,N48,O48,P48,H48,I48)</f>
        <v>370141207</v>
      </c>
      <c r="R48" s="1586" t="s">
        <v>1143</v>
      </c>
      <c r="S48" s="1514"/>
      <c r="T48" s="1492"/>
      <c r="U48" s="1493"/>
      <c r="V48" s="2074"/>
      <c r="W48" s="2077"/>
      <c r="X48" s="1622" t="str">
        <f t="shared" si="4"/>
        <v>保険者計</v>
      </c>
      <c r="Y48" s="1487">
        <f aca="true" t="shared" si="21" ref="Y48:AI48">SUM(Y44:Y47)</f>
        <v>128929778</v>
      </c>
      <c r="Z48" s="1489">
        <f t="shared" si="21"/>
        <v>88772803</v>
      </c>
      <c r="AA48" s="1489">
        <f t="shared" si="21"/>
        <v>0</v>
      </c>
      <c r="AB48" s="1585">
        <f t="shared" si="8"/>
        <v>88772803</v>
      </c>
      <c r="AC48" s="1488">
        <f t="shared" si="21"/>
        <v>0</v>
      </c>
      <c r="AD48" s="1488">
        <f t="shared" si="21"/>
        <v>0</v>
      </c>
      <c r="AE48" s="1489">
        <f t="shared" si="21"/>
        <v>0</v>
      </c>
      <c r="AF48" s="1585">
        <f t="shared" si="6"/>
        <v>217702581</v>
      </c>
      <c r="AG48" s="1487">
        <f t="shared" si="21"/>
        <v>389259</v>
      </c>
      <c r="AH48" s="1487">
        <f t="shared" si="21"/>
        <v>0</v>
      </c>
      <c r="AI48" s="1495">
        <f t="shared" si="21"/>
        <v>0</v>
      </c>
      <c r="AJ48" s="1588" t="s">
        <v>945</v>
      </c>
      <c r="AK48" s="1497"/>
    </row>
    <row r="49" spans="1:37" s="1498" customFormat="1" ht="16.5" customHeight="1">
      <c r="A49" s="2093">
        <v>86</v>
      </c>
      <c r="B49" s="2069" t="s">
        <v>1084</v>
      </c>
      <c r="C49" s="1555" t="s">
        <v>993</v>
      </c>
      <c r="D49" s="1556">
        <v>0</v>
      </c>
      <c r="E49" s="1557">
        <v>118155855</v>
      </c>
      <c r="F49" s="1558">
        <v>4459935</v>
      </c>
      <c r="G49" s="1558">
        <f>SUM(D49:F49)</f>
        <v>122615790</v>
      </c>
      <c r="H49" s="1556">
        <v>0</v>
      </c>
      <c r="I49" s="1556">
        <v>0</v>
      </c>
      <c r="J49" s="1556">
        <v>18500000</v>
      </c>
      <c r="K49" s="1557">
        <v>0</v>
      </c>
      <c r="L49" s="1557">
        <v>2005200</v>
      </c>
      <c r="M49" s="1558">
        <v>2005200</v>
      </c>
      <c r="N49" s="1559">
        <f t="shared" si="2"/>
        <v>20505200</v>
      </c>
      <c r="O49" s="1556">
        <v>169649</v>
      </c>
      <c r="P49" s="1556">
        <v>5305089</v>
      </c>
      <c r="Q49" s="1560">
        <f t="shared" si="3"/>
        <v>148595728</v>
      </c>
      <c r="R49" s="1561" t="s">
        <v>996</v>
      </c>
      <c r="S49" s="1514"/>
      <c r="T49" s="1492"/>
      <c r="U49" s="1493"/>
      <c r="V49" s="2084">
        <v>86</v>
      </c>
      <c r="W49" s="2096" t="s">
        <v>1084</v>
      </c>
      <c r="X49" s="1564" t="str">
        <f t="shared" si="4"/>
        <v> 北淡診療所</v>
      </c>
      <c r="Y49" s="1556">
        <v>125307272</v>
      </c>
      <c r="Z49" s="1558">
        <v>20308083</v>
      </c>
      <c r="AA49" s="1558">
        <v>0</v>
      </c>
      <c r="AB49" s="1559">
        <f t="shared" si="8"/>
        <v>20308083</v>
      </c>
      <c r="AC49" s="1557">
        <v>0</v>
      </c>
      <c r="AD49" s="1557">
        <v>0</v>
      </c>
      <c r="AE49" s="1558">
        <v>0</v>
      </c>
      <c r="AF49" s="1559">
        <f t="shared" si="6"/>
        <v>145615355</v>
      </c>
      <c r="AG49" s="1556">
        <f t="shared" si="5"/>
        <v>2980373</v>
      </c>
      <c r="AH49" s="1556">
        <v>0</v>
      </c>
      <c r="AI49" s="1560">
        <v>0</v>
      </c>
      <c r="AJ49" s="1565" t="s">
        <v>996</v>
      </c>
      <c r="AK49" s="1497"/>
    </row>
    <row r="50" spans="1:37" s="1498" customFormat="1" ht="16.5" customHeight="1">
      <c r="A50" s="2094"/>
      <c r="B50" s="2070"/>
      <c r="C50" s="1596" t="s">
        <v>997</v>
      </c>
      <c r="D50" s="1546">
        <v>0</v>
      </c>
      <c r="E50" s="1589">
        <v>5913113</v>
      </c>
      <c r="F50" s="1590">
        <v>252303</v>
      </c>
      <c r="G50" s="1590">
        <f>SUM(D50:F50)</f>
        <v>6165416</v>
      </c>
      <c r="H50" s="1546">
        <v>0</v>
      </c>
      <c r="I50" s="1546">
        <v>0</v>
      </c>
      <c r="J50" s="1546">
        <v>0</v>
      </c>
      <c r="K50" s="1589">
        <v>0</v>
      </c>
      <c r="L50" s="1589">
        <v>0</v>
      </c>
      <c r="M50" s="1590">
        <v>0</v>
      </c>
      <c r="N50" s="1591">
        <f t="shared" si="2"/>
        <v>0</v>
      </c>
      <c r="O50" s="1546">
        <v>0</v>
      </c>
      <c r="P50" s="1546">
        <v>26275</v>
      </c>
      <c r="Q50" s="1595">
        <f t="shared" si="3"/>
        <v>6191691</v>
      </c>
      <c r="R50" s="1547" t="s">
        <v>1000</v>
      </c>
      <c r="S50" s="1514"/>
      <c r="T50" s="1492"/>
      <c r="U50" s="1493"/>
      <c r="V50" s="2085"/>
      <c r="W50" s="2097"/>
      <c r="X50" s="1597" t="str">
        <f t="shared" si="4"/>
        <v> 仁井診療所</v>
      </c>
      <c r="Y50" s="1546">
        <v>1387619</v>
      </c>
      <c r="Z50" s="1590">
        <v>1545166</v>
      </c>
      <c r="AA50" s="1590">
        <v>0</v>
      </c>
      <c r="AB50" s="1591">
        <f t="shared" si="8"/>
        <v>1545166</v>
      </c>
      <c r="AC50" s="1589">
        <v>0</v>
      </c>
      <c r="AD50" s="1589">
        <v>0</v>
      </c>
      <c r="AE50" s="1590">
        <v>0</v>
      </c>
      <c r="AF50" s="1591">
        <f>SUM(Y50:AE50)-AB50</f>
        <v>2932785</v>
      </c>
      <c r="AG50" s="1546">
        <f t="shared" si="5"/>
        <v>3258906</v>
      </c>
      <c r="AH50" s="1546">
        <v>0</v>
      </c>
      <c r="AI50" s="1595">
        <v>0</v>
      </c>
      <c r="AJ50" s="1553" t="s">
        <v>1000</v>
      </c>
      <c r="AK50" s="1497"/>
    </row>
    <row r="51" spans="1:37" s="1498" customFormat="1" ht="16.5" customHeight="1">
      <c r="A51" s="2095"/>
      <c r="B51" s="2071"/>
      <c r="C51" s="1542" t="s">
        <v>1053</v>
      </c>
      <c r="D51" s="1546">
        <f>SUM(D49:D50)</f>
        <v>0</v>
      </c>
      <c r="E51" s="1589">
        <f aca="true" t="shared" si="22" ref="E51:P51">SUM(E49:E50)</f>
        <v>124068968</v>
      </c>
      <c r="F51" s="1590">
        <f t="shared" si="22"/>
        <v>4712238</v>
      </c>
      <c r="G51" s="1591">
        <f t="shared" si="22"/>
        <v>128781206</v>
      </c>
      <c r="H51" s="1546">
        <f t="shared" si="22"/>
        <v>0</v>
      </c>
      <c r="I51" s="1546">
        <f t="shared" si="22"/>
        <v>0</v>
      </c>
      <c r="J51" s="1546">
        <f t="shared" si="22"/>
        <v>18500000</v>
      </c>
      <c r="K51" s="1589">
        <f t="shared" si="22"/>
        <v>0</v>
      </c>
      <c r="L51" s="1589">
        <f t="shared" si="22"/>
        <v>2005200</v>
      </c>
      <c r="M51" s="1590">
        <f t="shared" si="22"/>
        <v>2005200</v>
      </c>
      <c r="N51" s="1591">
        <f t="shared" si="2"/>
        <v>20505200</v>
      </c>
      <c r="O51" s="1546">
        <f t="shared" si="22"/>
        <v>169649</v>
      </c>
      <c r="P51" s="1546">
        <f t="shared" si="22"/>
        <v>5331364</v>
      </c>
      <c r="Q51" s="1593">
        <f t="shared" si="3"/>
        <v>154787419</v>
      </c>
      <c r="R51" s="1580" t="s">
        <v>1053</v>
      </c>
      <c r="S51" s="1514"/>
      <c r="T51" s="1492"/>
      <c r="U51" s="1493"/>
      <c r="V51" s="2086"/>
      <c r="W51" s="2098"/>
      <c r="X51" s="1548" t="str">
        <f t="shared" si="4"/>
        <v>勘定計</v>
      </c>
      <c r="Y51" s="1623">
        <f aca="true" t="shared" si="23" ref="Y51:AE51">SUM(Y49:Y50)</f>
        <v>126694891</v>
      </c>
      <c r="Z51" s="1592">
        <f t="shared" si="23"/>
        <v>21853249</v>
      </c>
      <c r="AA51" s="1592">
        <f t="shared" si="23"/>
        <v>0</v>
      </c>
      <c r="AB51" s="1592">
        <f t="shared" si="8"/>
        <v>21853249</v>
      </c>
      <c r="AC51" s="1550">
        <f t="shared" si="23"/>
        <v>0</v>
      </c>
      <c r="AD51" s="1550">
        <f t="shared" si="23"/>
        <v>0</v>
      </c>
      <c r="AE51" s="1592">
        <f t="shared" si="23"/>
        <v>0</v>
      </c>
      <c r="AF51" s="1592">
        <f t="shared" si="6"/>
        <v>148548140</v>
      </c>
      <c r="AG51" s="1623">
        <f>Q51-AF51</f>
        <v>6239279</v>
      </c>
      <c r="AH51" s="1623">
        <f>SUM(AH49:AH50)</f>
        <v>0</v>
      </c>
      <c r="AI51" s="1624">
        <f>SUM(AI49:AI50)</f>
        <v>0</v>
      </c>
      <c r="AJ51" s="1582" t="s">
        <v>1053</v>
      </c>
      <c r="AK51" s="1497"/>
    </row>
    <row r="52" spans="1:37" s="1498" customFormat="1" ht="16.5" customHeight="1">
      <c r="A52" s="2093">
        <v>93</v>
      </c>
      <c r="B52" s="2069" t="s">
        <v>1001</v>
      </c>
      <c r="C52" s="1555" t="s">
        <v>1002</v>
      </c>
      <c r="D52" s="1556">
        <v>0</v>
      </c>
      <c r="E52" s="1557">
        <v>34234746</v>
      </c>
      <c r="F52" s="1558">
        <v>187440</v>
      </c>
      <c r="G52" s="1558">
        <f>SUM(D52:F52)</f>
        <v>34422186</v>
      </c>
      <c r="H52" s="1556">
        <v>0</v>
      </c>
      <c r="I52" s="1556">
        <v>0</v>
      </c>
      <c r="J52" s="1556">
        <v>9743690</v>
      </c>
      <c r="K52" s="1557">
        <v>0</v>
      </c>
      <c r="L52" s="1557">
        <v>338000</v>
      </c>
      <c r="M52" s="1558">
        <v>338000</v>
      </c>
      <c r="N52" s="1559">
        <f t="shared" si="2"/>
        <v>10081690</v>
      </c>
      <c r="O52" s="1556">
        <v>27823</v>
      </c>
      <c r="P52" s="1556">
        <v>925621</v>
      </c>
      <c r="Q52" s="1560">
        <f t="shared" si="3"/>
        <v>45457320</v>
      </c>
      <c r="R52" s="1561" t="s">
        <v>1004</v>
      </c>
      <c r="S52" s="1514"/>
      <c r="T52" s="1492"/>
      <c r="U52" s="1493"/>
      <c r="V52" s="2084">
        <v>93</v>
      </c>
      <c r="W52" s="2096" t="s">
        <v>1001</v>
      </c>
      <c r="X52" s="1564" t="str">
        <f t="shared" si="4"/>
        <v> 阿那賀診療所</v>
      </c>
      <c r="Y52" s="1556">
        <v>25440183</v>
      </c>
      <c r="Z52" s="1558">
        <v>6619170</v>
      </c>
      <c r="AA52" s="1558">
        <v>0</v>
      </c>
      <c r="AB52" s="1559">
        <f t="shared" si="8"/>
        <v>6619170</v>
      </c>
      <c r="AC52" s="1557">
        <v>0</v>
      </c>
      <c r="AD52" s="1557">
        <v>0</v>
      </c>
      <c r="AE52" s="1558">
        <v>0</v>
      </c>
      <c r="AF52" s="1559">
        <f t="shared" si="6"/>
        <v>32059353</v>
      </c>
      <c r="AG52" s="1556">
        <f t="shared" si="5"/>
        <v>13397967</v>
      </c>
      <c r="AH52" s="1556">
        <v>0</v>
      </c>
      <c r="AI52" s="1560">
        <v>0</v>
      </c>
      <c r="AJ52" s="1565" t="s">
        <v>1004</v>
      </c>
      <c r="AK52" s="1497"/>
    </row>
    <row r="53" spans="1:37" s="1498" customFormat="1" ht="16.5" customHeight="1">
      <c r="A53" s="2094"/>
      <c r="B53" s="2070"/>
      <c r="C53" s="1530" t="s">
        <v>1005</v>
      </c>
      <c r="D53" s="1531">
        <v>0</v>
      </c>
      <c r="E53" s="1532">
        <v>1886389</v>
      </c>
      <c r="F53" s="1533">
        <v>15825</v>
      </c>
      <c r="G53" s="1533">
        <f>SUM(D53:F53)</f>
        <v>1902214</v>
      </c>
      <c r="H53" s="1531">
        <v>0</v>
      </c>
      <c r="I53" s="1531">
        <v>0</v>
      </c>
      <c r="J53" s="1531">
        <v>1010310</v>
      </c>
      <c r="K53" s="1532">
        <v>0</v>
      </c>
      <c r="L53" s="1532">
        <v>1427000</v>
      </c>
      <c r="M53" s="1533">
        <v>1427000</v>
      </c>
      <c r="N53" s="1535">
        <f t="shared" si="2"/>
        <v>2437310</v>
      </c>
      <c r="O53" s="1531">
        <v>2885</v>
      </c>
      <c r="P53" s="1531">
        <v>95976</v>
      </c>
      <c r="Q53" s="1534">
        <f t="shared" si="3"/>
        <v>4438385</v>
      </c>
      <c r="R53" s="1536" t="s">
        <v>1007</v>
      </c>
      <c r="S53" s="1514"/>
      <c r="T53" s="1492"/>
      <c r="U53" s="1493"/>
      <c r="V53" s="2085"/>
      <c r="W53" s="2097"/>
      <c r="X53" s="1597" t="str">
        <f t="shared" si="4"/>
        <v> 伊加利診療所</v>
      </c>
      <c r="Y53" s="1546">
        <v>2639489</v>
      </c>
      <c r="Z53" s="1590">
        <v>364550</v>
      </c>
      <c r="AA53" s="1590">
        <v>0</v>
      </c>
      <c r="AB53" s="1591">
        <f t="shared" si="8"/>
        <v>364550</v>
      </c>
      <c r="AC53" s="1589">
        <v>0</v>
      </c>
      <c r="AD53" s="1589">
        <v>1112732</v>
      </c>
      <c r="AE53" s="1590">
        <v>0</v>
      </c>
      <c r="AF53" s="1591">
        <f>SUM(Y53:AE53)-AB53</f>
        <v>4116771</v>
      </c>
      <c r="AG53" s="1538">
        <f t="shared" si="5"/>
        <v>321614</v>
      </c>
      <c r="AH53" s="1546">
        <v>0</v>
      </c>
      <c r="AI53" s="1595">
        <v>0</v>
      </c>
      <c r="AJ53" s="1553" t="s">
        <v>1007</v>
      </c>
      <c r="AK53" s="1497"/>
    </row>
    <row r="54" spans="1:37" s="1498" customFormat="1" ht="16.5" customHeight="1">
      <c r="A54" s="2094"/>
      <c r="B54" s="2070"/>
      <c r="C54" s="1530" t="s">
        <v>1008</v>
      </c>
      <c r="D54" s="1531">
        <v>0</v>
      </c>
      <c r="E54" s="1532">
        <v>23225854</v>
      </c>
      <c r="F54" s="1533">
        <v>142410</v>
      </c>
      <c r="G54" s="1533">
        <f>SUM(D54:F54)</f>
        <v>23368264</v>
      </c>
      <c r="H54" s="1531">
        <v>0</v>
      </c>
      <c r="I54" s="1531">
        <v>448000</v>
      </c>
      <c r="J54" s="1531">
        <v>9661620</v>
      </c>
      <c r="K54" s="1532">
        <v>0</v>
      </c>
      <c r="L54" s="1532">
        <v>10416000</v>
      </c>
      <c r="M54" s="1533">
        <v>10416000</v>
      </c>
      <c r="N54" s="1535">
        <f t="shared" si="2"/>
        <v>20077620</v>
      </c>
      <c r="O54" s="1531">
        <v>27589</v>
      </c>
      <c r="P54" s="1531">
        <v>917824</v>
      </c>
      <c r="Q54" s="1534">
        <f t="shared" si="3"/>
        <v>44839297</v>
      </c>
      <c r="R54" s="1536" t="s">
        <v>1010</v>
      </c>
      <c r="S54" s="1514"/>
      <c r="T54" s="1492"/>
      <c r="U54" s="1493"/>
      <c r="V54" s="2085"/>
      <c r="W54" s="2097"/>
      <c r="X54" s="1537" t="str">
        <f t="shared" si="4"/>
        <v> 沼島診療所</v>
      </c>
      <c r="Y54" s="1538">
        <v>40673409</v>
      </c>
      <c r="Z54" s="1535">
        <v>14481969</v>
      </c>
      <c r="AA54" s="1535">
        <v>0</v>
      </c>
      <c r="AB54" s="1535">
        <f t="shared" si="8"/>
        <v>14481969</v>
      </c>
      <c r="AC54" s="1532">
        <v>0</v>
      </c>
      <c r="AD54" s="1539">
        <v>0</v>
      </c>
      <c r="AE54" s="1535">
        <v>0</v>
      </c>
      <c r="AF54" s="1535">
        <f t="shared" si="6"/>
        <v>55155378</v>
      </c>
      <c r="AG54" s="1538">
        <f t="shared" si="5"/>
        <v>-10316081</v>
      </c>
      <c r="AH54" s="1538">
        <v>0</v>
      </c>
      <c r="AI54" s="1540">
        <v>0</v>
      </c>
      <c r="AJ54" s="1541" t="s">
        <v>1010</v>
      </c>
      <c r="AK54" s="1497"/>
    </row>
    <row r="55" spans="1:37" s="1498" customFormat="1" ht="16.5" customHeight="1">
      <c r="A55" s="2094"/>
      <c r="B55" s="2070"/>
      <c r="C55" s="1530" t="s">
        <v>1011</v>
      </c>
      <c r="D55" s="1531">
        <v>0</v>
      </c>
      <c r="E55" s="1532">
        <v>35274727</v>
      </c>
      <c r="F55" s="1533">
        <v>138190</v>
      </c>
      <c r="G55" s="1533">
        <f>SUM(D55:F55)</f>
        <v>35412917</v>
      </c>
      <c r="H55" s="1531">
        <v>0</v>
      </c>
      <c r="I55" s="1531">
        <v>0</v>
      </c>
      <c r="J55" s="1531">
        <v>7884380</v>
      </c>
      <c r="K55" s="1532">
        <v>0</v>
      </c>
      <c r="L55" s="1532">
        <v>7514000</v>
      </c>
      <c r="M55" s="1533">
        <v>7514000</v>
      </c>
      <c r="N55" s="1535">
        <f t="shared" si="2"/>
        <v>15398380</v>
      </c>
      <c r="O55" s="1531">
        <v>22514</v>
      </c>
      <c r="P55" s="1531">
        <v>753884</v>
      </c>
      <c r="Q55" s="1534">
        <f t="shared" si="3"/>
        <v>51587695</v>
      </c>
      <c r="R55" s="1536" t="s">
        <v>1012</v>
      </c>
      <c r="S55" s="1514"/>
      <c r="T55" s="1492"/>
      <c r="U55" s="1493"/>
      <c r="V55" s="2085"/>
      <c r="W55" s="2097"/>
      <c r="X55" s="1537" t="str">
        <f t="shared" si="4"/>
        <v> 灘診療所</v>
      </c>
      <c r="Y55" s="1538">
        <v>29646710</v>
      </c>
      <c r="Z55" s="1535">
        <v>23060078</v>
      </c>
      <c r="AA55" s="1535">
        <v>0</v>
      </c>
      <c r="AB55" s="1535">
        <f t="shared" si="8"/>
        <v>23060078</v>
      </c>
      <c r="AC55" s="1532">
        <v>0</v>
      </c>
      <c r="AD55" s="1539">
        <v>1701940</v>
      </c>
      <c r="AE55" s="1535">
        <v>0</v>
      </c>
      <c r="AF55" s="1535">
        <f>SUM(Y55:AE55)-AB55</f>
        <v>54408728</v>
      </c>
      <c r="AG55" s="1538">
        <f t="shared" si="5"/>
        <v>-2821033</v>
      </c>
      <c r="AH55" s="1538">
        <v>0</v>
      </c>
      <c r="AI55" s="1540">
        <v>0</v>
      </c>
      <c r="AJ55" s="1541" t="s">
        <v>1012</v>
      </c>
      <c r="AK55" s="1497"/>
    </row>
    <row r="56" spans="1:36" ht="16.5" customHeight="1">
      <c r="A56" s="2095"/>
      <c r="B56" s="2071"/>
      <c r="C56" s="1620" t="s">
        <v>1053</v>
      </c>
      <c r="D56" s="1487">
        <f>SUM(D52:D55)</f>
        <v>0</v>
      </c>
      <c r="E56" s="1488">
        <f>SUM(E52:E55)</f>
        <v>94621716</v>
      </c>
      <c r="F56" s="1489">
        <f aca="true" t="shared" si="24" ref="F56:P56">SUM(F52:F55)</f>
        <v>483865</v>
      </c>
      <c r="G56" s="1489">
        <f t="shared" si="24"/>
        <v>95105581</v>
      </c>
      <c r="H56" s="1487">
        <f t="shared" si="24"/>
        <v>0</v>
      </c>
      <c r="I56" s="1487">
        <f t="shared" si="24"/>
        <v>448000</v>
      </c>
      <c r="J56" s="1487">
        <f t="shared" si="24"/>
        <v>28300000</v>
      </c>
      <c r="K56" s="1488">
        <f t="shared" si="24"/>
        <v>0</v>
      </c>
      <c r="L56" s="1488">
        <f t="shared" si="24"/>
        <v>19695000</v>
      </c>
      <c r="M56" s="1489">
        <f t="shared" si="24"/>
        <v>19695000</v>
      </c>
      <c r="N56" s="1625">
        <f t="shared" si="2"/>
        <v>47995000</v>
      </c>
      <c r="O56" s="1487">
        <f t="shared" si="24"/>
        <v>80811</v>
      </c>
      <c r="P56" s="1487">
        <f t="shared" si="24"/>
        <v>2693305</v>
      </c>
      <c r="Q56" s="1495">
        <f t="shared" si="3"/>
        <v>146322697</v>
      </c>
      <c r="R56" s="1626" t="s">
        <v>1053</v>
      </c>
      <c r="S56" s="1514"/>
      <c r="T56" s="1492"/>
      <c r="U56" s="1493"/>
      <c r="V56" s="2086"/>
      <c r="W56" s="2098"/>
      <c r="X56" s="1622" t="str">
        <f t="shared" si="4"/>
        <v>勘定計</v>
      </c>
      <c r="Y56" s="1627">
        <f>SUM(Y52:Y55)</f>
        <v>98399791</v>
      </c>
      <c r="Z56" s="1628">
        <f>SUM(Z52:Z55)</f>
        <v>44525767</v>
      </c>
      <c r="AA56" s="1628">
        <f aca="true" t="shared" si="25" ref="AA56:AI56">SUM(AA52:AA55)</f>
        <v>0</v>
      </c>
      <c r="AB56" s="1628">
        <f t="shared" si="8"/>
        <v>44525767</v>
      </c>
      <c r="AC56" s="1629">
        <f t="shared" si="25"/>
        <v>0</v>
      </c>
      <c r="AD56" s="1629">
        <f t="shared" si="25"/>
        <v>2814672</v>
      </c>
      <c r="AE56" s="1628">
        <f t="shared" si="25"/>
        <v>0</v>
      </c>
      <c r="AF56" s="1628">
        <f t="shared" si="6"/>
        <v>145740230</v>
      </c>
      <c r="AG56" s="1630">
        <f t="shared" si="25"/>
        <v>582467</v>
      </c>
      <c r="AH56" s="1627">
        <f t="shared" si="25"/>
        <v>0</v>
      </c>
      <c r="AI56" s="1631">
        <f t="shared" si="25"/>
        <v>0</v>
      </c>
      <c r="AJ56" s="1632" t="s">
        <v>1053</v>
      </c>
    </row>
    <row r="57" spans="1:36" ht="16.5" customHeight="1" thickBot="1">
      <c r="A57" s="1633">
        <v>95</v>
      </c>
      <c r="B57" s="1634" t="s">
        <v>1013</v>
      </c>
      <c r="C57" s="1635" t="s">
        <v>1014</v>
      </c>
      <c r="D57" s="1636">
        <v>0</v>
      </c>
      <c r="E57" s="1637">
        <v>77376253</v>
      </c>
      <c r="F57" s="1638">
        <v>1947312</v>
      </c>
      <c r="G57" s="1638">
        <f>SUM(D57:F57)</f>
        <v>79323565</v>
      </c>
      <c r="H57" s="1636">
        <v>0</v>
      </c>
      <c r="I57" s="1636">
        <v>0</v>
      </c>
      <c r="J57" s="1636">
        <v>20078000</v>
      </c>
      <c r="K57" s="1637">
        <v>0</v>
      </c>
      <c r="L57" s="1637">
        <v>1593000</v>
      </c>
      <c r="M57" s="1638">
        <v>1593000</v>
      </c>
      <c r="N57" s="1639">
        <f t="shared" si="2"/>
        <v>21671000</v>
      </c>
      <c r="O57" s="1636">
        <v>2713710</v>
      </c>
      <c r="P57" s="1636">
        <v>1123340</v>
      </c>
      <c r="Q57" s="1640">
        <f t="shared" si="3"/>
        <v>104831615</v>
      </c>
      <c r="R57" s="1641" t="s">
        <v>1017</v>
      </c>
      <c r="S57" s="1514"/>
      <c r="T57" s="1492"/>
      <c r="U57" s="1493"/>
      <c r="V57" s="1642">
        <v>95</v>
      </c>
      <c r="W57" s="1643" t="s">
        <v>1013</v>
      </c>
      <c r="X57" s="1644" t="str">
        <f t="shared" si="4"/>
        <v> 資母診療所 </v>
      </c>
      <c r="Y57" s="1636">
        <v>53498780</v>
      </c>
      <c r="Z57" s="1638">
        <v>41481624</v>
      </c>
      <c r="AA57" s="1638">
        <v>0</v>
      </c>
      <c r="AB57" s="1639">
        <f t="shared" si="8"/>
        <v>41481624</v>
      </c>
      <c r="AC57" s="1637">
        <v>0</v>
      </c>
      <c r="AD57" s="1637">
        <v>434222</v>
      </c>
      <c r="AE57" s="1638">
        <v>2713104</v>
      </c>
      <c r="AF57" s="1639">
        <f t="shared" si="6"/>
        <v>98127730</v>
      </c>
      <c r="AG57" s="1636">
        <f>Q57-AF57</f>
        <v>6703885</v>
      </c>
      <c r="AH57" s="1636">
        <v>49899</v>
      </c>
      <c r="AI57" s="1640">
        <v>2439267</v>
      </c>
      <c r="AJ57" s="1645" t="s">
        <v>1017</v>
      </c>
    </row>
    <row r="58" spans="1:36" ht="16.5" customHeight="1">
      <c r="A58" s="1646"/>
      <c r="B58" s="1646"/>
      <c r="C58" s="1647"/>
      <c r="D58" s="1467"/>
      <c r="E58" s="1467"/>
      <c r="F58" s="1467"/>
      <c r="G58" s="1467"/>
      <c r="H58" s="1467"/>
      <c r="I58" s="1467"/>
      <c r="J58" s="1467"/>
      <c r="K58" s="1467"/>
      <c r="L58" s="1467"/>
      <c r="M58" s="1467"/>
      <c r="N58" s="1493"/>
      <c r="O58" s="1467"/>
      <c r="P58" s="1492" t="s">
        <v>1144</v>
      </c>
      <c r="Q58" s="1467"/>
      <c r="R58" s="1648"/>
      <c r="S58" s="1648"/>
      <c r="T58" s="1492"/>
      <c r="U58" s="1493"/>
      <c r="V58" s="1648"/>
      <c r="W58" s="1648"/>
      <c r="X58" s="1649"/>
      <c r="Y58" s="1467"/>
      <c r="Z58" s="1467"/>
      <c r="AA58" s="1467"/>
      <c r="AB58" s="1492"/>
      <c r="AC58" s="1467"/>
      <c r="AD58" s="1467"/>
      <c r="AE58" s="1467"/>
      <c r="AF58" s="1492"/>
      <c r="AG58" s="1467"/>
      <c r="AH58" s="1492" t="s">
        <v>1144</v>
      </c>
      <c r="AI58" s="1467"/>
      <c r="AJ58" s="1646"/>
    </row>
    <row r="59" spans="2:41" ht="13.5">
      <c r="B59" s="1651"/>
      <c r="C59" s="1651"/>
      <c r="D59" s="1651"/>
      <c r="E59" s="1651"/>
      <c r="F59" s="1651"/>
      <c r="G59" s="1651"/>
      <c r="H59" s="1651"/>
      <c r="I59" s="1651"/>
      <c r="J59" s="1651"/>
      <c r="K59" s="1651"/>
      <c r="L59" s="1651"/>
      <c r="M59" s="1651"/>
      <c r="N59" s="1651"/>
      <c r="O59" s="1651"/>
      <c r="P59" s="1651"/>
      <c r="Q59" s="1651"/>
      <c r="R59" s="1651"/>
      <c r="S59" s="1651"/>
      <c r="T59" s="1651"/>
      <c r="U59" s="1651"/>
      <c r="V59" s="1651"/>
      <c r="W59" s="1651"/>
      <c r="X59" s="1651"/>
      <c r="Y59" s="1651"/>
      <c r="Z59" s="1651"/>
      <c r="AA59" s="1651"/>
      <c r="AB59" s="1652"/>
      <c r="AC59" s="1653"/>
      <c r="AD59" s="1653"/>
      <c r="AE59" s="1468"/>
      <c r="AF59" s="1468"/>
      <c r="AG59" s="1468"/>
      <c r="AH59" s="1328"/>
      <c r="AI59" s="1468"/>
      <c r="AJ59" s="120"/>
      <c r="AK59" s="1654"/>
      <c r="AN59" s="1654"/>
      <c r="AO59" s="1654"/>
    </row>
    <row r="60" spans="2:36" ht="13.5">
      <c r="B60" s="1651"/>
      <c r="C60" s="1651"/>
      <c r="D60" s="1651"/>
      <c r="E60" s="1651"/>
      <c r="F60" s="1651"/>
      <c r="G60" s="1651"/>
      <c r="H60" s="1651"/>
      <c r="I60" s="1651"/>
      <c r="J60" s="1651"/>
      <c r="K60" s="1651"/>
      <c r="L60" s="1651"/>
      <c r="M60" s="1651"/>
      <c r="N60" s="1651"/>
      <c r="O60" s="1651"/>
      <c r="P60" s="1651"/>
      <c r="Q60" s="1651"/>
      <c r="R60" s="1651"/>
      <c r="S60" s="1651"/>
      <c r="T60" s="1651"/>
      <c r="U60" s="1651"/>
      <c r="V60" s="1651"/>
      <c r="W60" s="1651"/>
      <c r="X60" s="1651"/>
      <c r="Y60" s="1651"/>
      <c r="Z60" s="1651"/>
      <c r="AA60" s="1651"/>
      <c r="AB60" s="1651"/>
      <c r="AC60" s="1652"/>
      <c r="AD60" s="1653"/>
      <c r="AE60" s="1653"/>
      <c r="AF60" s="1468"/>
      <c r="AG60" s="1655"/>
      <c r="AH60" s="1468"/>
      <c r="AI60" s="1328"/>
      <c r="AJ60" s="1468"/>
    </row>
    <row r="61" spans="2:36" ht="13.5">
      <c r="B61" s="1651"/>
      <c r="C61" s="1651"/>
      <c r="D61" s="1651"/>
      <c r="E61" s="1651"/>
      <c r="F61" s="1651"/>
      <c r="G61" s="1651"/>
      <c r="H61" s="1651"/>
      <c r="I61" s="1651"/>
      <c r="J61" s="1651"/>
      <c r="K61" s="1651"/>
      <c r="L61" s="1651"/>
      <c r="M61" s="1651"/>
      <c r="N61" s="1651"/>
      <c r="O61" s="1651"/>
      <c r="P61" s="1651"/>
      <c r="Q61" s="1651"/>
      <c r="R61" s="1651"/>
      <c r="S61" s="1651"/>
      <c r="T61" s="1651"/>
      <c r="U61" s="1651"/>
      <c r="V61" s="1651"/>
      <c r="W61" s="1651"/>
      <c r="X61" s="1651"/>
      <c r="Y61" s="1651"/>
      <c r="Z61" s="1651"/>
      <c r="AA61" s="1651"/>
      <c r="AB61" s="1651"/>
      <c r="AC61" s="1652"/>
      <c r="AD61" s="1653"/>
      <c r="AE61" s="1653"/>
      <c r="AF61" s="1468"/>
      <c r="AG61" s="1655"/>
      <c r="AH61" s="1468"/>
      <c r="AI61" s="1328"/>
      <c r="AJ61" s="1468"/>
    </row>
    <row r="62" spans="2:36" ht="13.5">
      <c r="B62" s="1651"/>
      <c r="C62" s="1651"/>
      <c r="D62" s="1651"/>
      <c r="E62" s="1651"/>
      <c r="F62" s="1651"/>
      <c r="G62" s="1651"/>
      <c r="H62" s="1651"/>
      <c r="I62" s="1651"/>
      <c r="J62" s="1651"/>
      <c r="K62" s="1651"/>
      <c r="L62" s="1651"/>
      <c r="M62" s="1651"/>
      <c r="N62" s="1651"/>
      <c r="O62" s="1651"/>
      <c r="P62" s="1651"/>
      <c r="Q62" s="1651"/>
      <c r="R62" s="1651"/>
      <c r="S62" s="1651"/>
      <c r="T62" s="1651"/>
      <c r="U62" s="1651"/>
      <c r="V62" s="1651"/>
      <c r="W62" s="1651"/>
      <c r="X62" s="1651"/>
      <c r="Y62" s="1651"/>
      <c r="Z62" s="1651"/>
      <c r="AA62" s="1651"/>
      <c r="AB62" s="1651"/>
      <c r="AC62" s="1651"/>
      <c r="AD62" s="1468"/>
      <c r="AE62" s="1468"/>
      <c r="AF62" s="1468"/>
      <c r="AG62" s="1468"/>
      <c r="AH62" s="1468"/>
      <c r="AI62" s="1328"/>
      <c r="AJ62" s="1468"/>
    </row>
    <row r="63" spans="2:36" ht="13.5">
      <c r="B63" s="1651"/>
      <c r="C63" s="1651"/>
      <c r="D63" s="1651"/>
      <c r="E63" s="1651"/>
      <c r="F63" s="1651"/>
      <c r="G63" s="1651"/>
      <c r="H63" s="1651"/>
      <c r="I63" s="1651"/>
      <c r="J63" s="1651"/>
      <c r="K63" s="1651"/>
      <c r="L63" s="1651"/>
      <c r="M63" s="1651"/>
      <c r="N63" s="1651"/>
      <c r="O63" s="1651"/>
      <c r="P63" s="1651"/>
      <c r="Q63" s="1651"/>
      <c r="R63" s="1651"/>
      <c r="S63" s="1651"/>
      <c r="T63" s="1651"/>
      <c r="U63" s="1651"/>
      <c r="V63" s="1651"/>
      <c r="W63" s="1651"/>
      <c r="X63" s="1651"/>
      <c r="Y63" s="1651"/>
      <c r="Z63" s="1651"/>
      <c r="AA63" s="1651"/>
      <c r="AB63" s="1651"/>
      <c r="AC63" s="1651"/>
      <c r="AD63" s="1468"/>
      <c r="AE63" s="1468"/>
      <c r="AF63" s="1468"/>
      <c r="AG63" s="1468"/>
      <c r="AH63" s="1468"/>
      <c r="AI63" s="1328"/>
      <c r="AJ63" s="1468"/>
    </row>
    <row r="64" spans="2:36" ht="13.5">
      <c r="B64" s="1651"/>
      <c r="C64" s="1651"/>
      <c r="D64" s="1651"/>
      <c r="E64" s="1651"/>
      <c r="F64" s="1651"/>
      <c r="G64" s="1651"/>
      <c r="H64" s="1651"/>
      <c r="I64" s="1651"/>
      <c r="J64" s="1651"/>
      <c r="K64" s="1651"/>
      <c r="L64" s="1651"/>
      <c r="M64" s="1651"/>
      <c r="N64" s="1651"/>
      <c r="O64" s="1651"/>
      <c r="P64" s="1651"/>
      <c r="Q64" s="1651"/>
      <c r="R64" s="1651"/>
      <c r="S64" s="1651"/>
      <c r="T64" s="1651"/>
      <c r="U64" s="1651"/>
      <c r="V64" s="1651"/>
      <c r="W64" s="1651"/>
      <c r="X64" s="1651"/>
      <c r="Y64" s="1651"/>
      <c r="Z64" s="1651"/>
      <c r="AA64" s="1651"/>
      <c r="AB64" s="1651"/>
      <c r="AC64" s="1651"/>
      <c r="AD64" s="1468"/>
      <c r="AE64" s="1468"/>
      <c r="AF64" s="1468"/>
      <c r="AG64" s="1468"/>
      <c r="AH64" s="1468"/>
      <c r="AI64" s="1328"/>
      <c r="AJ64" s="1468"/>
    </row>
    <row r="65" spans="2:36" ht="13.5">
      <c r="B65" s="1651"/>
      <c r="C65" s="1651"/>
      <c r="D65" s="1651"/>
      <c r="E65" s="1651"/>
      <c r="F65" s="1651"/>
      <c r="G65" s="1651"/>
      <c r="H65" s="1651"/>
      <c r="I65" s="1651"/>
      <c r="J65" s="1651"/>
      <c r="K65" s="1651"/>
      <c r="L65" s="1651"/>
      <c r="M65" s="1651"/>
      <c r="N65" s="1651"/>
      <c r="O65" s="1651"/>
      <c r="P65" s="1651"/>
      <c r="Q65" s="1651"/>
      <c r="R65" s="1651"/>
      <c r="S65" s="1651"/>
      <c r="T65" s="1651"/>
      <c r="U65" s="1651"/>
      <c r="V65" s="1651"/>
      <c r="W65" s="1651"/>
      <c r="X65" s="1651"/>
      <c r="Y65" s="1651"/>
      <c r="Z65" s="1651"/>
      <c r="AA65" s="1651"/>
      <c r="AB65" s="1651"/>
      <c r="AC65" s="1651"/>
      <c r="AD65" s="1468"/>
      <c r="AE65" s="1468"/>
      <c r="AF65" s="1468"/>
      <c r="AG65" s="1468"/>
      <c r="AH65" s="1468"/>
      <c r="AI65" s="1328"/>
      <c r="AJ65" s="1468"/>
    </row>
    <row r="66" spans="2:36" ht="13.5">
      <c r="B66" s="1651"/>
      <c r="C66" s="1651"/>
      <c r="D66" s="1651"/>
      <c r="E66" s="1651"/>
      <c r="F66" s="1651"/>
      <c r="G66" s="1651"/>
      <c r="H66" s="1651"/>
      <c r="I66" s="1651"/>
      <c r="J66" s="1651"/>
      <c r="K66" s="1651"/>
      <c r="L66" s="1651"/>
      <c r="M66" s="1651"/>
      <c r="N66" s="1651"/>
      <c r="O66" s="1651"/>
      <c r="P66" s="1651"/>
      <c r="Q66" s="1651"/>
      <c r="R66" s="1651"/>
      <c r="S66" s="1651"/>
      <c r="T66" s="1651"/>
      <c r="U66" s="1651"/>
      <c r="V66" s="1651"/>
      <c r="W66" s="1651"/>
      <c r="X66" s="1651"/>
      <c r="Y66" s="1651"/>
      <c r="Z66" s="1651"/>
      <c r="AA66" s="1651"/>
      <c r="AB66" s="1651"/>
      <c r="AC66" s="1651"/>
      <c r="AD66" s="1468"/>
      <c r="AE66" s="1468"/>
      <c r="AF66" s="1468"/>
      <c r="AG66" s="1468"/>
      <c r="AH66" s="1468"/>
      <c r="AI66" s="1328"/>
      <c r="AJ66" s="1468"/>
    </row>
    <row r="67" spans="2:36" ht="13.5">
      <c r="B67" s="1651"/>
      <c r="C67" s="1651"/>
      <c r="D67" s="1651"/>
      <c r="E67" s="1651"/>
      <c r="F67" s="1651"/>
      <c r="G67" s="1651"/>
      <c r="H67" s="1651"/>
      <c r="I67" s="1651"/>
      <c r="J67" s="1651"/>
      <c r="K67" s="1651"/>
      <c r="L67" s="1651"/>
      <c r="M67" s="1651"/>
      <c r="N67" s="1651"/>
      <c r="O67" s="1651"/>
      <c r="P67" s="1651"/>
      <c r="Q67" s="1651"/>
      <c r="R67" s="1651"/>
      <c r="S67" s="1651"/>
      <c r="T67" s="1651"/>
      <c r="U67" s="1651"/>
      <c r="V67" s="1651"/>
      <c r="W67" s="1651"/>
      <c r="X67" s="1651"/>
      <c r="Y67" s="1651"/>
      <c r="Z67" s="1651"/>
      <c r="AA67" s="1651"/>
      <c r="AB67" s="1651"/>
      <c r="AC67" s="1651"/>
      <c r="AD67" s="1468"/>
      <c r="AE67" s="1468"/>
      <c r="AF67" s="1468"/>
      <c r="AG67" s="1468"/>
      <c r="AH67" s="1468"/>
      <c r="AI67" s="1328"/>
      <c r="AJ67" s="1468"/>
    </row>
    <row r="68" spans="2:36" ht="13.5">
      <c r="B68" s="1651"/>
      <c r="C68" s="1651"/>
      <c r="D68" s="1651"/>
      <c r="E68" s="1651"/>
      <c r="F68" s="1651"/>
      <c r="G68" s="1651"/>
      <c r="H68" s="1651"/>
      <c r="I68" s="1651"/>
      <c r="J68" s="1651"/>
      <c r="K68" s="1651"/>
      <c r="L68" s="1651"/>
      <c r="M68" s="1651"/>
      <c r="N68" s="1651"/>
      <c r="O68" s="1651"/>
      <c r="P68" s="1651"/>
      <c r="Q68" s="1651"/>
      <c r="R68" s="1651"/>
      <c r="S68" s="1651"/>
      <c r="T68" s="1651"/>
      <c r="U68" s="1651"/>
      <c r="V68" s="1651"/>
      <c r="W68" s="1651"/>
      <c r="X68" s="1651"/>
      <c r="Y68" s="1651"/>
      <c r="Z68" s="1651"/>
      <c r="AA68" s="1651"/>
      <c r="AB68" s="1651"/>
      <c r="AC68" s="1651"/>
      <c r="AD68" s="1468"/>
      <c r="AE68" s="1468"/>
      <c r="AF68" s="1468"/>
      <c r="AG68" s="1468"/>
      <c r="AH68" s="1468"/>
      <c r="AI68" s="1328"/>
      <c r="AJ68" s="1468"/>
    </row>
    <row r="69" spans="2:36" ht="13.5">
      <c r="B69" s="1651"/>
      <c r="C69" s="1651"/>
      <c r="D69" s="1651"/>
      <c r="E69" s="1651"/>
      <c r="F69" s="1651"/>
      <c r="G69" s="1651"/>
      <c r="H69" s="1651"/>
      <c r="I69" s="1651"/>
      <c r="J69" s="1651"/>
      <c r="K69" s="1651"/>
      <c r="L69" s="1651"/>
      <c r="M69" s="1651"/>
      <c r="N69" s="1651"/>
      <c r="O69" s="1651"/>
      <c r="P69" s="1651"/>
      <c r="Q69" s="1651"/>
      <c r="R69" s="1651"/>
      <c r="S69" s="1651"/>
      <c r="T69" s="1651"/>
      <c r="U69" s="1651"/>
      <c r="V69" s="1651"/>
      <c r="W69" s="1651"/>
      <c r="X69" s="1651"/>
      <c r="Y69" s="1651"/>
      <c r="Z69" s="1651"/>
      <c r="AA69" s="1651"/>
      <c r="AB69" s="1651"/>
      <c r="AC69" s="1651"/>
      <c r="AD69" s="1468"/>
      <c r="AE69" s="1468"/>
      <c r="AF69" s="1468"/>
      <c r="AG69" s="1468"/>
      <c r="AH69" s="1468"/>
      <c r="AI69" s="1328"/>
      <c r="AJ69" s="1468"/>
    </row>
    <row r="70" spans="2:36" ht="13.5">
      <c r="B70" s="1651"/>
      <c r="C70" s="1651"/>
      <c r="D70" s="1651"/>
      <c r="E70" s="1651"/>
      <c r="F70" s="1651"/>
      <c r="G70" s="1651"/>
      <c r="H70" s="1651"/>
      <c r="I70" s="1651"/>
      <c r="J70" s="1651"/>
      <c r="K70" s="1651"/>
      <c r="L70" s="1651"/>
      <c r="M70" s="1651"/>
      <c r="N70" s="1651"/>
      <c r="O70" s="1651"/>
      <c r="P70" s="1651"/>
      <c r="Q70" s="1651"/>
      <c r="R70" s="1651"/>
      <c r="S70" s="1651"/>
      <c r="T70" s="1651"/>
      <c r="U70" s="1651"/>
      <c r="V70" s="1651"/>
      <c r="W70" s="1651"/>
      <c r="X70" s="1651"/>
      <c r="Y70" s="1651"/>
      <c r="Z70" s="1651"/>
      <c r="AA70" s="1651"/>
      <c r="AB70" s="1651"/>
      <c r="AC70" s="1651"/>
      <c r="AD70" s="1468"/>
      <c r="AE70" s="1468"/>
      <c r="AF70" s="1468"/>
      <c r="AG70" s="1468"/>
      <c r="AH70" s="1468"/>
      <c r="AI70" s="1328"/>
      <c r="AJ70" s="1468"/>
    </row>
    <row r="71" spans="2:36" ht="13.5">
      <c r="B71" s="1651"/>
      <c r="C71" s="1651"/>
      <c r="D71" s="1651"/>
      <c r="E71" s="1651"/>
      <c r="F71" s="1651"/>
      <c r="G71" s="1651"/>
      <c r="H71" s="1651"/>
      <c r="I71" s="1651"/>
      <c r="J71" s="1651"/>
      <c r="K71" s="1651"/>
      <c r="L71" s="1651"/>
      <c r="M71" s="1651"/>
      <c r="N71" s="1651"/>
      <c r="O71" s="1651"/>
      <c r="P71" s="1651"/>
      <c r="Q71" s="1651"/>
      <c r="R71" s="1651"/>
      <c r="S71" s="1651"/>
      <c r="T71" s="1651"/>
      <c r="U71" s="1651"/>
      <c r="V71" s="1651"/>
      <c r="W71" s="1651"/>
      <c r="X71" s="1651"/>
      <c r="Y71" s="1651"/>
      <c r="Z71" s="1651"/>
      <c r="AA71" s="1651"/>
      <c r="AB71" s="1651"/>
      <c r="AC71" s="1651"/>
      <c r="AD71" s="1468"/>
      <c r="AE71" s="1468"/>
      <c r="AF71" s="1468"/>
      <c r="AG71" s="1468"/>
      <c r="AH71" s="1468"/>
      <c r="AI71" s="1328"/>
      <c r="AJ71" s="1468"/>
    </row>
    <row r="72" spans="2:36" ht="13.5">
      <c r="B72" s="1651"/>
      <c r="C72" s="1651"/>
      <c r="D72" s="1651"/>
      <c r="E72" s="1651"/>
      <c r="F72" s="1651"/>
      <c r="G72" s="1651"/>
      <c r="H72" s="1651"/>
      <c r="I72" s="1651"/>
      <c r="J72" s="1651"/>
      <c r="K72" s="1651"/>
      <c r="L72" s="1651"/>
      <c r="M72" s="1651"/>
      <c r="N72" s="1651"/>
      <c r="O72" s="1651"/>
      <c r="P72" s="1651"/>
      <c r="Q72" s="1651"/>
      <c r="R72" s="1651"/>
      <c r="S72" s="1651"/>
      <c r="T72" s="1651"/>
      <c r="U72" s="1651"/>
      <c r="V72" s="1651"/>
      <c r="W72" s="1651"/>
      <c r="X72" s="1651"/>
      <c r="Y72" s="1651"/>
      <c r="Z72" s="1651"/>
      <c r="AA72" s="1651"/>
      <c r="AB72" s="1651"/>
      <c r="AC72" s="1651"/>
      <c r="AD72" s="1468"/>
      <c r="AE72" s="1468"/>
      <c r="AF72" s="1468"/>
      <c r="AG72" s="1468"/>
      <c r="AH72" s="1468"/>
      <c r="AI72" s="1328"/>
      <c r="AJ72" s="1468"/>
    </row>
    <row r="73" spans="2:36" ht="13.5">
      <c r="B73" s="1651"/>
      <c r="C73" s="1651"/>
      <c r="D73" s="1651"/>
      <c r="E73" s="1651"/>
      <c r="F73" s="1651"/>
      <c r="G73" s="1651"/>
      <c r="H73" s="1651"/>
      <c r="I73" s="1651"/>
      <c r="J73" s="1651"/>
      <c r="K73" s="1651"/>
      <c r="L73" s="1651"/>
      <c r="M73" s="1651"/>
      <c r="N73" s="1651"/>
      <c r="O73" s="1651"/>
      <c r="P73" s="1651"/>
      <c r="Q73" s="1651"/>
      <c r="R73" s="1651"/>
      <c r="S73" s="1651"/>
      <c r="T73" s="1651"/>
      <c r="U73" s="1651"/>
      <c r="V73" s="1651"/>
      <c r="W73" s="1651"/>
      <c r="X73" s="1651"/>
      <c r="Y73" s="1651"/>
      <c r="Z73" s="1651"/>
      <c r="AA73" s="1651"/>
      <c r="AB73" s="1651"/>
      <c r="AC73" s="1651"/>
      <c r="AD73" s="1468"/>
      <c r="AE73" s="1468"/>
      <c r="AF73" s="1468"/>
      <c r="AG73" s="1468"/>
      <c r="AH73" s="1468"/>
      <c r="AI73" s="1328"/>
      <c r="AJ73" s="1468"/>
    </row>
    <row r="74" spans="2:36" ht="13.5">
      <c r="B74" s="1651"/>
      <c r="C74" s="1651"/>
      <c r="D74" s="1651"/>
      <c r="E74" s="1651"/>
      <c r="F74" s="1651"/>
      <c r="G74" s="1651"/>
      <c r="H74" s="1651"/>
      <c r="I74" s="1651"/>
      <c r="J74" s="1651"/>
      <c r="K74" s="1651"/>
      <c r="L74" s="1651"/>
      <c r="M74" s="1651"/>
      <c r="N74" s="1651"/>
      <c r="O74" s="1651"/>
      <c r="P74" s="1651"/>
      <c r="Q74" s="1651"/>
      <c r="R74" s="1651"/>
      <c r="S74" s="1651"/>
      <c r="T74" s="1651"/>
      <c r="U74" s="1651"/>
      <c r="V74" s="1651"/>
      <c r="W74" s="1651"/>
      <c r="X74" s="1651"/>
      <c r="Y74" s="1651"/>
      <c r="Z74" s="1651"/>
      <c r="AA74" s="1651"/>
      <c r="AB74" s="1651"/>
      <c r="AC74" s="1651"/>
      <c r="AD74" s="1468"/>
      <c r="AE74" s="1468"/>
      <c r="AF74" s="1468"/>
      <c r="AG74" s="1468"/>
      <c r="AH74" s="1468"/>
      <c r="AI74" s="1328"/>
      <c r="AJ74" s="1468"/>
    </row>
    <row r="75" spans="2:36" ht="13.5">
      <c r="B75" s="1651"/>
      <c r="C75" s="1651"/>
      <c r="D75" s="1651"/>
      <c r="E75" s="1651"/>
      <c r="F75" s="1651"/>
      <c r="G75" s="1651"/>
      <c r="H75" s="1651"/>
      <c r="I75" s="1651"/>
      <c r="J75" s="1651"/>
      <c r="K75" s="1651"/>
      <c r="L75" s="1651"/>
      <c r="M75" s="1651"/>
      <c r="N75" s="1651"/>
      <c r="O75" s="1651"/>
      <c r="P75" s="1651"/>
      <c r="Q75" s="1651"/>
      <c r="R75" s="1651"/>
      <c r="S75" s="1651"/>
      <c r="T75" s="1651"/>
      <c r="U75" s="1651"/>
      <c r="V75" s="1651"/>
      <c r="W75" s="1651"/>
      <c r="X75" s="1651"/>
      <c r="Y75" s="1651"/>
      <c r="Z75" s="1651"/>
      <c r="AA75" s="1651"/>
      <c r="AB75" s="1651"/>
      <c r="AC75" s="1651"/>
      <c r="AD75" s="1468"/>
      <c r="AE75" s="1468"/>
      <c r="AF75" s="1468"/>
      <c r="AG75" s="1468"/>
      <c r="AH75" s="1468"/>
      <c r="AI75" s="1328"/>
      <c r="AJ75" s="1468"/>
    </row>
    <row r="76" spans="2:36" ht="13.5">
      <c r="B76" s="1651"/>
      <c r="C76" s="1651"/>
      <c r="D76" s="1651"/>
      <c r="E76" s="1651"/>
      <c r="F76" s="1651"/>
      <c r="G76" s="1651"/>
      <c r="H76" s="1651"/>
      <c r="I76" s="1651"/>
      <c r="J76" s="1651"/>
      <c r="K76" s="1651"/>
      <c r="L76" s="1651"/>
      <c r="M76" s="1651"/>
      <c r="N76" s="1651"/>
      <c r="O76" s="1651"/>
      <c r="P76" s="1651"/>
      <c r="Q76" s="1651"/>
      <c r="R76" s="1651"/>
      <c r="S76" s="1651"/>
      <c r="T76" s="1651"/>
      <c r="U76" s="1651"/>
      <c r="V76" s="1651"/>
      <c r="W76" s="1651"/>
      <c r="X76" s="1651"/>
      <c r="Y76" s="1651"/>
      <c r="Z76" s="1651"/>
      <c r="AA76" s="1651"/>
      <c r="AB76" s="1651"/>
      <c r="AC76" s="1651"/>
      <c r="AD76" s="1468"/>
      <c r="AE76" s="1468"/>
      <c r="AF76" s="1468"/>
      <c r="AG76" s="1468"/>
      <c r="AH76" s="1468"/>
      <c r="AI76" s="1328"/>
      <c r="AJ76" s="1468"/>
    </row>
    <row r="77" spans="2:36" ht="13.5">
      <c r="B77" s="1651"/>
      <c r="C77" s="1651"/>
      <c r="D77" s="1651"/>
      <c r="E77" s="1651"/>
      <c r="F77" s="1651"/>
      <c r="G77" s="1651"/>
      <c r="H77" s="1651"/>
      <c r="I77" s="1651"/>
      <c r="J77" s="1651"/>
      <c r="K77" s="1651"/>
      <c r="L77" s="1651"/>
      <c r="M77" s="1651"/>
      <c r="N77" s="1651"/>
      <c r="O77" s="1651"/>
      <c r="P77" s="1651"/>
      <c r="Q77" s="1651"/>
      <c r="R77" s="1651"/>
      <c r="S77" s="1651"/>
      <c r="T77" s="1651"/>
      <c r="U77" s="1651"/>
      <c r="V77" s="1651"/>
      <c r="W77" s="1651"/>
      <c r="X77" s="1651"/>
      <c r="Y77" s="1651"/>
      <c r="Z77" s="1651"/>
      <c r="AA77" s="1651"/>
      <c r="AB77" s="1651"/>
      <c r="AC77" s="1651"/>
      <c r="AD77" s="1468"/>
      <c r="AE77" s="1468"/>
      <c r="AF77" s="1468"/>
      <c r="AG77" s="1468"/>
      <c r="AH77" s="1468"/>
      <c r="AI77" s="1328"/>
      <c r="AJ77" s="1468"/>
    </row>
    <row r="78" spans="2:36" ht="13.5">
      <c r="B78" s="1651"/>
      <c r="C78" s="1651"/>
      <c r="D78" s="1651"/>
      <c r="E78" s="1651"/>
      <c r="F78" s="1651"/>
      <c r="G78" s="1651"/>
      <c r="H78" s="1651"/>
      <c r="I78" s="1651"/>
      <c r="J78" s="1651"/>
      <c r="K78" s="1651"/>
      <c r="L78" s="1651"/>
      <c r="M78" s="1651"/>
      <c r="N78" s="1651"/>
      <c r="O78" s="1651"/>
      <c r="P78" s="1651"/>
      <c r="Q78" s="1651"/>
      <c r="R78" s="1651"/>
      <c r="S78" s="1651"/>
      <c r="T78" s="1651"/>
      <c r="U78" s="1651"/>
      <c r="V78" s="1651"/>
      <c r="W78" s="1651"/>
      <c r="X78" s="1651"/>
      <c r="Y78" s="1651"/>
      <c r="Z78" s="1651"/>
      <c r="AA78" s="1651"/>
      <c r="AB78" s="1651"/>
      <c r="AC78" s="1651"/>
      <c r="AD78" s="1468"/>
      <c r="AE78" s="1468"/>
      <c r="AF78" s="1468"/>
      <c r="AG78" s="1468"/>
      <c r="AH78" s="1468"/>
      <c r="AI78" s="1328"/>
      <c r="AJ78" s="1468"/>
    </row>
    <row r="79" spans="2:36" ht="13.5">
      <c r="B79" s="1651"/>
      <c r="C79" s="1651"/>
      <c r="D79" s="1651"/>
      <c r="E79" s="1651"/>
      <c r="F79" s="1651"/>
      <c r="G79" s="1651"/>
      <c r="H79" s="1651"/>
      <c r="I79" s="1651"/>
      <c r="J79" s="1651"/>
      <c r="K79" s="1651"/>
      <c r="L79" s="1651"/>
      <c r="M79" s="1651"/>
      <c r="N79" s="1651"/>
      <c r="O79" s="1651"/>
      <c r="P79" s="1651"/>
      <c r="Q79" s="1651"/>
      <c r="R79" s="1651"/>
      <c r="S79" s="1651"/>
      <c r="T79" s="1651"/>
      <c r="U79" s="1651"/>
      <c r="V79" s="1651"/>
      <c r="W79" s="1651"/>
      <c r="X79" s="1651"/>
      <c r="Y79" s="1651"/>
      <c r="Z79" s="1651"/>
      <c r="AA79" s="1651"/>
      <c r="AB79" s="1651"/>
      <c r="AC79" s="1651"/>
      <c r="AD79" s="1468"/>
      <c r="AE79" s="1468"/>
      <c r="AF79" s="1468"/>
      <c r="AG79" s="1468"/>
      <c r="AH79" s="1468"/>
      <c r="AI79" s="1328"/>
      <c r="AJ79" s="1468"/>
    </row>
    <row r="80" spans="2:36" ht="13.5">
      <c r="B80" s="1651"/>
      <c r="C80" s="1651"/>
      <c r="D80" s="1651"/>
      <c r="E80" s="1651"/>
      <c r="F80" s="1651"/>
      <c r="G80" s="1651"/>
      <c r="H80" s="1651"/>
      <c r="I80" s="1651"/>
      <c r="J80" s="1651"/>
      <c r="K80" s="1651"/>
      <c r="L80" s="1651"/>
      <c r="M80" s="1651"/>
      <c r="N80" s="1651"/>
      <c r="O80" s="1651"/>
      <c r="P80" s="1651"/>
      <c r="Q80" s="1651"/>
      <c r="R80" s="1651"/>
      <c r="S80" s="1651"/>
      <c r="T80" s="1651"/>
      <c r="U80" s="1651"/>
      <c r="V80" s="1651"/>
      <c r="W80" s="1651"/>
      <c r="X80" s="1651"/>
      <c r="Y80" s="1651"/>
      <c r="Z80" s="1651"/>
      <c r="AA80" s="1651"/>
      <c r="AB80" s="1651"/>
      <c r="AC80" s="1651"/>
      <c r="AD80" s="1468"/>
      <c r="AE80" s="1468"/>
      <c r="AF80" s="1468"/>
      <c r="AG80" s="1468"/>
      <c r="AH80" s="1468"/>
      <c r="AI80" s="1328"/>
      <c r="AJ80" s="1468"/>
    </row>
    <row r="81" spans="2:36" ht="13.5">
      <c r="B81" s="1651"/>
      <c r="C81" s="1651"/>
      <c r="D81" s="1651"/>
      <c r="E81" s="1651"/>
      <c r="F81" s="1651"/>
      <c r="G81" s="1651"/>
      <c r="H81" s="1651"/>
      <c r="I81" s="1651"/>
      <c r="J81" s="1651"/>
      <c r="K81" s="1651"/>
      <c r="L81" s="1651"/>
      <c r="M81" s="1651"/>
      <c r="N81" s="1651"/>
      <c r="O81" s="1651"/>
      <c r="P81" s="1651"/>
      <c r="Q81" s="1651"/>
      <c r="R81" s="1651"/>
      <c r="S81" s="1651"/>
      <c r="T81" s="1651"/>
      <c r="U81" s="1651"/>
      <c r="V81" s="1651"/>
      <c r="W81" s="1651"/>
      <c r="X81" s="1651"/>
      <c r="Y81" s="1651"/>
      <c r="Z81" s="1651"/>
      <c r="AA81" s="1651"/>
      <c r="AB81" s="1651"/>
      <c r="AC81" s="1651"/>
      <c r="AD81" s="1468"/>
      <c r="AE81" s="1468"/>
      <c r="AF81" s="1468"/>
      <c r="AG81" s="1468"/>
      <c r="AH81" s="1468"/>
      <c r="AI81" s="1328"/>
      <c r="AJ81" s="1468"/>
    </row>
    <row r="82" spans="2:36" ht="13.5">
      <c r="B82" s="1651"/>
      <c r="C82" s="1651"/>
      <c r="D82" s="1651"/>
      <c r="E82" s="1651"/>
      <c r="F82" s="1651"/>
      <c r="G82" s="1651"/>
      <c r="H82" s="1651"/>
      <c r="I82" s="1651"/>
      <c r="J82" s="1651"/>
      <c r="K82" s="1651"/>
      <c r="L82" s="1651"/>
      <c r="M82" s="1651"/>
      <c r="N82" s="1651"/>
      <c r="O82" s="1651"/>
      <c r="P82" s="1651"/>
      <c r="Q82" s="1651"/>
      <c r="R82" s="1651"/>
      <c r="S82" s="1651"/>
      <c r="T82" s="1651"/>
      <c r="U82" s="1651"/>
      <c r="V82" s="1651"/>
      <c r="W82" s="1651"/>
      <c r="X82" s="1651"/>
      <c r="Y82" s="1651"/>
      <c r="Z82" s="1651"/>
      <c r="AA82" s="1651"/>
      <c r="AB82" s="1651"/>
      <c r="AC82" s="1651"/>
      <c r="AD82" s="1468"/>
      <c r="AE82" s="1468"/>
      <c r="AF82" s="1468"/>
      <c r="AG82" s="1468"/>
      <c r="AH82" s="1468"/>
      <c r="AI82" s="1328"/>
      <c r="AJ82" s="1468"/>
    </row>
    <row r="83" spans="2:36" ht="13.5">
      <c r="B83" s="1651"/>
      <c r="C83" s="1651"/>
      <c r="D83" s="1651"/>
      <c r="E83" s="1651"/>
      <c r="F83" s="1651"/>
      <c r="G83" s="1651"/>
      <c r="H83" s="1651"/>
      <c r="I83" s="1651"/>
      <c r="J83" s="1651"/>
      <c r="K83" s="1651"/>
      <c r="L83" s="1651"/>
      <c r="M83" s="1651"/>
      <c r="N83" s="1651"/>
      <c r="O83" s="1651"/>
      <c r="P83" s="1651"/>
      <c r="Q83" s="1651"/>
      <c r="R83" s="1651"/>
      <c r="S83" s="1651"/>
      <c r="T83" s="1651"/>
      <c r="U83" s="1651"/>
      <c r="V83" s="1651"/>
      <c r="W83" s="1651"/>
      <c r="X83" s="1651"/>
      <c r="Y83" s="1651"/>
      <c r="Z83" s="1651"/>
      <c r="AA83" s="1651"/>
      <c r="AB83" s="1651"/>
      <c r="AC83" s="1651"/>
      <c r="AD83" s="1468"/>
      <c r="AE83" s="1468"/>
      <c r="AF83" s="1468"/>
      <c r="AG83" s="1468"/>
      <c r="AH83" s="1468"/>
      <c r="AI83" s="1328"/>
      <c r="AJ83" s="1468"/>
    </row>
    <row r="84" spans="2:36" ht="13.5">
      <c r="B84" s="1651"/>
      <c r="C84" s="1651"/>
      <c r="D84" s="1651"/>
      <c r="E84" s="1651"/>
      <c r="F84" s="1651"/>
      <c r="G84" s="1651"/>
      <c r="H84" s="1651"/>
      <c r="I84" s="1651"/>
      <c r="J84" s="1651"/>
      <c r="K84" s="1651"/>
      <c r="L84" s="1651"/>
      <c r="M84" s="1651"/>
      <c r="N84" s="1651"/>
      <c r="O84" s="1651"/>
      <c r="P84" s="1651"/>
      <c r="Q84" s="1651"/>
      <c r="R84" s="1651"/>
      <c r="S84" s="1651"/>
      <c r="T84" s="1651"/>
      <c r="U84" s="1651"/>
      <c r="V84" s="1651"/>
      <c r="W84" s="1651"/>
      <c r="X84" s="1651"/>
      <c r="Y84" s="1651"/>
      <c r="Z84" s="1651"/>
      <c r="AA84" s="1651"/>
      <c r="AB84" s="1651"/>
      <c r="AC84" s="1651"/>
      <c r="AD84" s="1468"/>
      <c r="AE84" s="1468"/>
      <c r="AF84" s="1468"/>
      <c r="AG84" s="1468"/>
      <c r="AH84" s="1468"/>
      <c r="AI84" s="1328"/>
      <c r="AJ84" s="1468"/>
    </row>
    <row r="85" spans="2:36" ht="13.5">
      <c r="B85" s="1651"/>
      <c r="C85" s="1651"/>
      <c r="D85" s="1651"/>
      <c r="E85" s="1651"/>
      <c r="F85" s="1651"/>
      <c r="G85" s="1651"/>
      <c r="H85" s="1651"/>
      <c r="I85" s="1651"/>
      <c r="J85" s="1651"/>
      <c r="K85" s="1651"/>
      <c r="L85" s="1651"/>
      <c r="M85" s="1651"/>
      <c r="N85" s="1651"/>
      <c r="O85" s="1651"/>
      <c r="P85" s="1651"/>
      <c r="Q85" s="1651"/>
      <c r="R85" s="1651"/>
      <c r="S85" s="1651"/>
      <c r="T85" s="1651"/>
      <c r="U85" s="1651"/>
      <c r="V85" s="1651"/>
      <c r="W85" s="1651"/>
      <c r="X85" s="1651"/>
      <c r="Y85" s="1651"/>
      <c r="Z85" s="1651"/>
      <c r="AA85" s="1651"/>
      <c r="AB85" s="1651"/>
      <c r="AC85" s="1651"/>
      <c r="AD85" s="1468"/>
      <c r="AE85" s="1468"/>
      <c r="AF85" s="1468"/>
      <c r="AG85" s="1468"/>
      <c r="AH85" s="1468"/>
      <c r="AI85" s="1328"/>
      <c r="AJ85" s="1468"/>
    </row>
    <row r="86" spans="2:36" ht="13.5">
      <c r="B86" s="1651"/>
      <c r="C86" s="1651"/>
      <c r="D86" s="1651"/>
      <c r="E86" s="1651"/>
      <c r="F86" s="1651"/>
      <c r="G86" s="1651"/>
      <c r="H86" s="1651"/>
      <c r="I86" s="1651"/>
      <c r="J86" s="1651"/>
      <c r="K86" s="1651"/>
      <c r="L86" s="1651"/>
      <c r="M86" s="1651"/>
      <c r="N86" s="1651"/>
      <c r="O86" s="1651"/>
      <c r="P86" s="1651"/>
      <c r="Q86" s="1651"/>
      <c r="R86" s="1651"/>
      <c r="S86" s="1651"/>
      <c r="T86" s="1651"/>
      <c r="U86" s="1651"/>
      <c r="V86" s="1651"/>
      <c r="W86" s="1651"/>
      <c r="X86" s="1651"/>
      <c r="Y86" s="1651"/>
      <c r="Z86" s="1651"/>
      <c r="AA86" s="1651"/>
      <c r="AB86" s="1651"/>
      <c r="AC86" s="1651"/>
      <c r="AD86" s="1468"/>
      <c r="AE86" s="1468"/>
      <c r="AF86" s="1468"/>
      <c r="AG86" s="1468"/>
      <c r="AH86" s="1468"/>
      <c r="AI86" s="1328"/>
      <c r="AJ86" s="1468"/>
    </row>
    <row r="87" spans="2:36" ht="13.5">
      <c r="B87" s="1651"/>
      <c r="C87" s="1651"/>
      <c r="D87" s="1651"/>
      <c r="E87" s="1651"/>
      <c r="F87" s="1651"/>
      <c r="G87" s="1651"/>
      <c r="H87" s="1651"/>
      <c r="I87" s="1651"/>
      <c r="J87" s="1651"/>
      <c r="K87" s="1651"/>
      <c r="L87" s="1651"/>
      <c r="M87" s="1651"/>
      <c r="N87" s="1651"/>
      <c r="O87" s="1651"/>
      <c r="P87" s="1651"/>
      <c r="Q87" s="1651"/>
      <c r="R87" s="1651"/>
      <c r="S87" s="1651"/>
      <c r="T87" s="1651"/>
      <c r="U87" s="1651"/>
      <c r="V87" s="1651"/>
      <c r="W87" s="1651"/>
      <c r="X87" s="1651"/>
      <c r="Y87" s="1651"/>
      <c r="Z87" s="1651"/>
      <c r="AA87" s="1651"/>
      <c r="AB87" s="1651"/>
      <c r="AC87" s="1651"/>
      <c r="AD87" s="1468"/>
      <c r="AE87" s="1468"/>
      <c r="AF87" s="1468"/>
      <c r="AG87" s="1468"/>
      <c r="AH87" s="1468"/>
      <c r="AI87" s="1328"/>
      <c r="AJ87" s="1468"/>
    </row>
    <row r="88" spans="2:36" ht="13.5">
      <c r="B88" s="1651"/>
      <c r="C88" s="1651"/>
      <c r="D88" s="1651"/>
      <c r="E88" s="1651"/>
      <c r="F88" s="1651"/>
      <c r="G88" s="1651"/>
      <c r="H88" s="1651"/>
      <c r="I88" s="1651"/>
      <c r="J88" s="1651"/>
      <c r="K88" s="1651"/>
      <c r="L88" s="1651"/>
      <c r="M88" s="1651"/>
      <c r="N88" s="1651"/>
      <c r="O88" s="1651"/>
      <c r="P88" s="1651"/>
      <c r="Q88" s="1651"/>
      <c r="R88" s="1651"/>
      <c r="S88" s="1651"/>
      <c r="T88" s="1651"/>
      <c r="U88" s="1651"/>
      <c r="V88" s="1651"/>
      <c r="W88" s="1651"/>
      <c r="X88" s="1651"/>
      <c r="Y88" s="1651"/>
      <c r="Z88" s="1651"/>
      <c r="AA88" s="1651"/>
      <c r="AB88" s="1651"/>
      <c r="AC88" s="1651"/>
      <c r="AD88" s="1468"/>
      <c r="AE88" s="1468"/>
      <c r="AF88" s="1468"/>
      <c r="AG88" s="1468"/>
      <c r="AH88" s="1468"/>
      <c r="AI88" s="1328"/>
      <c r="AJ88" s="1468"/>
    </row>
    <row r="89" spans="2:36" ht="13.5">
      <c r="B89" s="1651"/>
      <c r="C89" s="1651"/>
      <c r="D89" s="1651"/>
      <c r="E89" s="1651"/>
      <c r="F89" s="1651"/>
      <c r="G89" s="1651"/>
      <c r="H89" s="1651"/>
      <c r="I89" s="1651"/>
      <c r="J89" s="1651"/>
      <c r="K89" s="1651"/>
      <c r="L89" s="1651"/>
      <c r="M89" s="1651"/>
      <c r="N89" s="1651"/>
      <c r="O89" s="1651"/>
      <c r="P89" s="1651"/>
      <c r="Q89" s="1651"/>
      <c r="R89" s="1651"/>
      <c r="S89" s="1651"/>
      <c r="T89" s="1651"/>
      <c r="U89" s="1651"/>
      <c r="V89" s="1651"/>
      <c r="W89" s="1651"/>
      <c r="X89" s="1651"/>
      <c r="Y89" s="1651"/>
      <c r="Z89" s="1651"/>
      <c r="AA89" s="1651"/>
      <c r="AB89" s="1651"/>
      <c r="AC89" s="1651"/>
      <c r="AD89" s="1468"/>
      <c r="AE89" s="1468"/>
      <c r="AF89" s="1468"/>
      <c r="AG89" s="1468"/>
      <c r="AH89" s="1328"/>
      <c r="AI89" s="1328"/>
      <c r="AJ89" s="1468"/>
    </row>
    <row r="90" spans="2:36" ht="13.5">
      <c r="B90" s="1651"/>
      <c r="C90" s="1651"/>
      <c r="D90" s="1651"/>
      <c r="E90" s="1651"/>
      <c r="F90" s="1651"/>
      <c r="G90" s="1651"/>
      <c r="H90" s="1651"/>
      <c r="I90" s="1651"/>
      <c r="J90" s="1651"/>
      <c r="K90" s="1651"/>
      <c r="L90" s="1651"/>
      <c r="M90" s="1651"/>
      <c r="N90" s="1651"/>
      <c r="O90" s="1651"/>
      <c r="P90" s="1651"/>
      <c r="Q90" s="1651"/>
      <c r="R90" s="1651"/>
      <c r="S90" s="1651"/>
      <c r="T90" s="1651"/>
      <c r="U90" s="1651"/>
      <c r="V90" s="1651"/>
      <c r="W90" s="1651"/>
      <c r="X90" s="1651"/>
      <c r="Y90" s="1651"/>
      <c r="Z90" s="1651"/>
      <c r="AA90" s="1651"/>
      <c r="AB90" s="1651"/>
      <c r="AC90" s="1651"/>
      <c r="AD90" s="1468"/>
      <c r="AE90" s="1468"/>
      <c r="AF90" s="1468"/>
      <c r="AG90" s="1468"/>
      <c r="AH90" s="1468"/>
      <c r="AI90" s="1468"/>
      <c r="AJ90" s="1468"/>
    </row>
    <row r="91" spans="2:36" ht="13.5">
      <c r="B91" s="1651"/>
      <c r="C91" s="1651"/>
      <c r="D91" s="1651"/>
      <c r="E91" s="1651"/>
      <c r="F91" s="1651"/>
      <c r="G91" s="1651"/>
      <c r="H91" s="1651"/>
      <c r="I91" s="1651"/>
      <c r="J91" s="1651"/>
      <c r="K91" s="1651"/>
      <c r="L91" s="1651"/>
      <c r="M91" s="1651"/>
      <c r="N91" s="1651"/>
      <c r="O91" s="1651"/>
      <c r="P91" s="1651"/>
      <c r="Q91" s="1651"/>
      <c r="R91" s="1651"/>
      <c r="S91" s="1651"/>
      <c r="T91" s="1651"/>
      <c r="U91" s="1651"/>
      <c r="V91" s="1651"/>
      <c r="W91" s="1651"/>
      <c r="X91" s="1651"/>
      <c r="Y91" s="1651"/>
      <c r="Z91" s="1651"/>
      <c r="AA91" s="1651"/>
      <c r="AB91" s="1651"/>
      <c r="AC91" s="1651"/>
      <c r="AD91" s="1651"/>
      <c r="AE91" s="1651"/>
      <c r="AF91" s="1651"/>
      <c r="AG91" s="1651"/>
      <c r="AH91" s="1651"/>
      <c r="AI91" s="1651"/>
      <c r="AJ91" s="1651"/>
    </row>
    <row r="92" spans="2:36" ht="13.5">
      <c r="B92" s="1651"/>
      <c r="C92" s="1651"/>
      <c r="D92" s="1651"/>
      <c r="E92" s="1651"/>
      <c r="F92" s="1651"/>
      <c r="G92" s="1651"/>
      <c r="H92" s="1651"/>
      <c r="I92" s="1651"/>
      <c r="J92" s="1651"/>
      <c r="K92" s="1651"/>
      <c r="L92" s="1651"/>
      <c r="M92" s="1651"/>
      <c r="N92" s="1651"/>
      <c r="O92" s="1651"/>
      <c r="P92" s="1651"/>
      <c r="Q92" s="1651"/>
      <c r="R92" s="1651"/>
      <c r="S92" s="1651"/>
      <c r="T92" s="1651"/>
      <c r="U92" s="1651"/>
      <c r="V92" s="1651"/>
      <c r="W92" s="1651"/>
      <c r="X92" s="1651"/>
      <c r="Y92" s="1651"/>
      <c r="Z92" s="1651"/>
      <c r="AA92" s="1651"/>
      <c r="AB92" s="1651"/>
      <c r="AC92" s="1651"/>
      <c r="AD92" s="1651"/>
      <c r="AE92" s="1651"/>
      <c r="AF92" s="1651"/>
      <c r="AG92" s="1651"/>
      <c r="AH92" s="1651"/>
      <c r="AI92" s="1651"/>
      <c r="AJ92" s="1651"/>
    </row>
    <row r="93" spans="2:36" ht="13.5">
      <c r="B93" s="1651"/>
      <c r="C93" s="1651"/>
      <c r="D93" s="1651"/>
      <c r="E93" s="1651"/>
      <c r="F93" s="1651"/>
      <c r="G93" s="1651"/>
      <c r="H93" s="1651"/>
      <c r="I93" s="1651"/>
      <c r="J93" s="1651"/>
      <c r="K93" s="1651"/>
      <c r="L93" s="1651"/>
      <c r="M93" s="1651"/>
      <c r="N93" s="1651"/>
      <c r="O93" s="1651"/>
      <c r="P93" s="1651"/>
      <c r="Q93" s="1651"/>
      <c r="R93" s="1651"/>
      <c r="S93" s="1651"/>
      <c r="T93" s="1651"/>
      <c r="U93" s="1651"/>
      <c r="V93" s="1651"/>
      <c r="W93" s="1651"/>
      <c r="X93" s="1651"/>
      <c r="Y93" s="1651"/>
      <c r="Z93" s="1651"/>
      <c r="AA93" s="1651"/>
      <c r="AB93" s="1651"/>
      <c r="AC93" s="1651"/>
      <c r="AD93" s="1651"/>
      <c r="AE93" s="1651"/>
      <c r="AF93" s="1651"/>
      <c r="AG93" s="1651"/>
      <c r="AH93" s="1651"/>
      <c r="AI93" s="1651"/>
      <c r="AJ93" s="1651"/>
    </row>
    <row r="94" spans="2:36" ht="13.5">
      <c r="B94" s="1651"/>
      <c r="C94" s="1651"/>
      <c r="D94" s="1651"/>
      <c r="E94" s="1651"/>
      <c r="F94" s="1651"/>
      <c r="G94" s="1651"/>
      <c r="H94" s="1651"/>
      <c r="I94" s="1651"/>
      <c r="J94" s="1651"/>
      <c r="K94" s="1651"/>
      <c r="L94" s="1651"/>
      <c r="M94" s="1651"/>
      <c r="N94" s="1651"/>
      <c r="O94" s="1651"/>
      <c r="P94" s="1651"/>
      <c r="Q94" s="1651"/>
      <c r="R94" s="1651"/>
      <c r="S94" s="1651"/>
      <c r="T94" s="1651"/>
      <c r="U94" s="1651"/>
      <c r="V94" s="1651"/>
      <c r="W94" s="1651"/>
      <c r="X94" s="1651"/>
      <c r="Y94" s="1651"/>
      <c r="Z94" s="1651"/>
      <c r="AA94" s="1651"/>
      <c r="AB94" s="1651"/>
      <c r="AC94" s="1651"/>
      <c r="AD94" s="1651"/>
      <c r="AE94" s="1651"/>
      <c r="AF94" s="1651"/>
      <c r="AG94" s="1651"/>
      <c r="AH94" s="1651"/>
      <c r="AI94" s="1651"/>
      <c r="AJ94" s="1651"/>
    </row>
    <row r="95" spans="2:36" ht="13.5">
      <c r="B95" s="1651"/>
      <c r="C95" s="1651"/>
      <c r="D95" s="1651"/>
      <c r="E95" s="1651"/>
      <c r="F95" s="1651"/>
      <c r="G95" s="1651"/>
      <c r="H95" s="1651"/>
      <c r="I95" s="1651"/>
      <c r="J95" s="1651"/>
      <c r="K95" s="1651"/>
      <c r="L95" s="1651"/>
      <c r="M95" s="1651"/>
      <c r="N95" s="1651"/>
      <c r="O95" s="1651"/>
      <c r="P95" s="1651"/>
      <c r="Q95" s="1651"/>
      <c r="R95" s="1651"/>
      <c r="S95" s="1651"/>
      <c r="T95" s="1651"/>
      <c r="U95" s="1651"/>
      <c r="V95" s="1651"/>
      <c r="W95" s="1651"/>
      <c r="X95" s="1651"/>
      <c r="Y95" s="1651"/>
      <c r="Z95" s="1651"/>
      <c r="AA95" s="1651"/>
      <c r="AB95" s="1651"/>
      <c r="AC95" s="1651"/>
      <c r="AD95" s="1651"/>
      <c r="AE95" s="1651"/>
      <c r="AF95" s="1651"/>
      <c r="AG95" s="1651"/>
      <c r="AH95" s="1651"/>
      <c r="AI95" s="1651"/>
      <c r="AJ95" s="1651"/>
    </row>
    <row r="96" spans="2:36" ht="13.5">
      <c r="B96" s="1651"/>
      <c r="C96" s="1651"/>
      <c r="D96" s="1651"/>
      <c r="E96" s="1651"/>
      <c r="F96" s="1651"/>
      <c r="G96" s="1651"/>
      <c r="H96" s="1651"/>
      <c r="I96" s="1651"/>
      <c r="J96" s="1651"/>
      <c r="K96" s="1651"/>
      <c r="L96" s="1651"/>
      <c r="M96" s="1651"/>
      <c r="N96" s="1651"/>
      <c r="O96" s="1651"/>
      <c r="P96" s="1651"/>
      <c r="Q96" s="1651"/>
      <c r="R96" s="1651"/>
      <c r="S96" s="1651"/>
      <c r="T96" s="1651"/>
      <c r="U96" s="1651"/>
      <c r="V96" s="1651"/>
      <c r="W96" s="1651"/>
      <c r="X96" s="1651"/>
      <c r="Y96" s="1651"/>
      <c r="Z96" s="1651"/>
      <c r="AA96" s="1651"/>
      <c r="AB96" s="1651"/>
      <c r="AC96" s="1651"/>
      <c r="AD96" s="1651"/>
      <c r="AE96" s="1651"/>
      <c r="AF96" s="1651"/>
      <c r="AG96" s="1651"/>
      <c r="AH96" s="1651"/>
      <c r="AI96" s="1651"/>
      <c r="AJ96" s="1651"/>
    </row>
    <row r="97" spans="2:36" ht="13.5">
      <c r="B97" s="1651"/>
      <c r="C97" s="1651"/>
      <c r="D97" s="1651"/>
      <c r="E97" s="1651"/>
      <c r="F97" s="1651"/>
      <c r="G97" s="1651"/>
      <c r="H97" s="1651"/>
      <c r="I97" s="1651"/>
      <c r="J97" s="1651"/>
      <c r="K97" s="1651"/>
      <c r="L97" s="1651"/>
      <c r="M97" s="1651"/>
      <c r="N97" s="1651"/>
      <c r="O97" s="1651"/>
      <c r="P97" s="1651"/>
      <c r="Q97" s="1651"/>
      <c r="R97" s="1651"/>
      <c r="S97" s="1651"/>
      <c r="T97" s="1651"/>
      <c r="U97" s="1651"/>
      <c r="V97" s="1651"/>
      <c r="W97" s="1651"/>
      <c r="X97" s="1651"/>
      <c r="Y97" s="1651"/>
      <c r="Z97" s="1651"/>
      <c r="AA97" s="1651"/>
      <c r="AB97" s="1651"/>
      <c r="AC97" s="1651"/>
      <c r="AD97" s="1651"/>
      <c r="AE97" s="1651"/>
      <c r="AF97" s="1651"/>
      <c r="AG97" s="1651"/>
      <c r="AH97" s="1651"/>
      <c r="AI97" s="1651"/>
      <c r="AJ97" s="1651"/>
    </row>
    <row r="98" spans="2:36" ht="13.5">
      <c r="B98" s="1651"/>
      <c r="C98" s="1651"/>
      <c r="D98" s="1651"/>
      <c r="E98" s="1651"/>
      <c r="F98" s="1651"/>
      <c r="G98" s="1651"/>
      <c r="H98" s="1651"/>
      <c r="I98" s="1651"/>
      <c r="J98" s="1651"/>
      <c r="K98" s="1651"/>
      <c r="L98" s="1651"/>
      <c r="M98" s="1651"/>
      <c r="N98" s="1651"/>
      <c r="O98" s="1651"/>
      <c r="P98" s="1651"/>
      <c r="Q98" s="1651"/>
      <c r="R98" s="1651"/>
      <c r="S98" s="1651"/>
      <c r="T98" s="1651"/>
      <c r="U98" s="1651"/>
      <c r="V98" s="1651"/>
      <c r="W98" s="1651"/>
      <c r="X98" s="1651"/>
      <c r="Y98" s="1651"/>
      <c r="Z98" s="1651"/>
      <c r="AA98" s="1651"/>
      <c r="AB98" s="1651"/>
      <c r="AC98" s="1651"/>
      <c r="AD98" s="1651"/>
      <c r="AE98" s="1651"/>
      <c r="AF98" s="1651"/>
      <c r="AG98" s="1651"/>
      <c r="AH98" s="1651"/>
      <c r="AI98" s="1651"/>
      <c r="AJ98" s="1651"/>
    </row>
    <row r="99" spans="2:36" ht="13.5">
      <c r="B99" s="1651"/>
      <c r="C99" s="1651"/>
      <c r="D99" s="1651"/>
      <c r="E99" s="1651"/>
      <c r="F99" s="1651"/>
      <c r="G99" s="1651"/>
      <c r="H99" s="1651"/>
      <c r="I99" s="1651"/>
      <c r="J99" s="1651"/>
      <c r="K99" s="1651"/>
      <c r="L99" s="1651"/>
      <c r="M99" s="1651"/>
      <c r="N99" s="1651"/>
      <c r="O99" s="1651"/>
      <c r="P99" s="1651"/>
      <c r="Q99" s="1651"/>
      <c r="R99" s="1651"/>
      <c r="S99" s="1651"/>
      <c r="T99" s="1651"/>
      <c r="U99" s="1651"/>
      <c r="V99" s="1651"/>
      <c r="W99" s="1651"/>
      <c r="X99" s="1651"/>
      <c r="Y99" s="1651"/>
      <c r="Z99" s="1651"/>
      <c r="AA99" s="1651"/>
      <c r="AB99" s="1651"/>
      <c r="AC99" s="1651"/>
      <c r="AD99" s="1651"/>
      <c r="AE99" s="1651"/>
      <c r="AF99" s="1651"/>
      <c r="AG99" s="1651"/>
      <c r="AH99" s="1651"/>
      <c r="AI99" s="1651"/>
      <c r="AJ99" s="1651"/>
    </row>
    <row r="100" spans="2:36" ht="13.5">
      <c r="B100" s="1651"/>
      <c r="C100" s="1651"/>
      <c r="D100" s="1651"/>
      <c r="E100" s="1651"/>
      <c r="F100" s="1651"/>
      <c r="G100" s="1651"/>
      <c r="H100" s="1651"/>
      <c r="I100" s="1651"/>
      <c r="J100" s="1651"/>
      <c r="K100" s="1651"/>
      <c r="L100" s="1651"/>
      <c r="M100" s="1651"/>
      <c r="N100" s="1651"/>
      <c r="O100" s="1651"/>
      <c r="P100" s="1651"/>
      <c r="Q100" s="1651"/>
      <c r="R100" s="1651"/>
      <c r="S100" s="1651"/>
      <c r="T100" s="1651"/>
      <c r="U100" s="1651"/>
      <c r="V100" s="1651"/>
      <c r="W100" s="1651"/>
      <c r="X100" s="1651"/>
      <c r="Y100" s="1651"/>
      <c r="Z100" s="1651"/>
      <c r="AA100" s="1651"/>
      <c r="AB100" s="1651"/>
      <c r="AC100" s="1651"/>
      <c r="AD100" s="1651"/>
      <c r="AE100" s="1651"/>
      <c r="AF100" s="1651"/>
      <c r="AG100" s="1651"/>
      <c r="AH100" s="1651"/>
      <c r="AI100" s="1651"/>
      <c r="AJ100" s="1651"/>
    </row>
    <row r="101" spans="2:36" ht="13.5">
      <c r="B101" s="1651"/>
      <c r="C101" s="1651"/>
      <c r="D101" s="1651"/>
      <c r="E101" s="1651"/>
      <c r="F101" s="1651"/>
      <c r="G101" s="1651"/>
      <c r="H101" s="1651"/>
      <c r="I101" s="1651"/>
      <c r="J101" s="1651"/>
      <c r="K101" s="1651"/>
      <c r="L101" s="1651"/>
      <c r="M101" s="1651"/>
      <c r="N101" s="1651"/>
      <c r="O101" s="1651"/>
      <c r="P101" s="1651"/>
      <c r="Q101" s="1651"/>
      <c r="R101" s="1651"/>
      <c r="S101" s="1651"/>
      <c r="T101" s="1651"/>
      <c r="U101" s="1651"/>
      <c r="V101" s="1651"/>
      <c r="W101" s="1651"/>
      <c r="X101" s="1651"/>
      <c r="Y101" s="1651"/>
      <c r="Z101" s="1651"/>
      <c r="AA101" s="1651"/>
      <c r="AB101" s="1651"/>
      <c r="AC101" s="1651"/>
      <c r="AD101" s="1651"/>
      <c r="AE101" s="1651"/>
      <c r="AF101" s="1651"/>
      <c r="AG101" s="1651"/>
      <c r="AH101" s="1651"/>
      <c r="AI101" s="1651"/>
      <c r="AJ101" s="1651"/>
    </row>
    <row r="102" spans="2:36" ht="13.5">
      <c r="B102" s="1651"/>
      <c r="C102" s="1651"/>
      <c r="D102" s="1651"/>
      <c r="E102" s="1651"/>
      <c r="F102" s="1651"/>
      <c r="G102" s="1651"/>
      <c r="H102" s="1651"/>
      <c r="I102" s="1651"/>
      <c r="J102" s="1651"/>
      <c r="K102" s="1651"/>
      <c r="L102" s="1651"/>
      <c r="M102" s="1651"/>
      <c r="N102" s="1651"/>
      <c r="O102" s="1651"/>
      <c r="P102" s="1651"/>
      <c r="Q102" s="1651"/>
      <c r="R102" s="1651"/>
      <c r="S102" s="1651"/>
      <c r="T102" s="1651"/>
      <c r="U102" s="1651"/>
      <c r="V102" s="1651"/>
      <c r="W102" s="1651"/>
      <c r="X102" s="1651"/>
      <c r="Y102" s="1651"/>
      <c r="Z102" s="1651"/>
      <c r="AA102" s="1651"/>
      <c r="AB102" s="1651"/>
      <c r="AC102" s="1651"/>
      <c r="AD102" s="1651"/>
      <c r="AE102" s="1651"/>
      <c r="AF102" s="1651"/>
      <c r="AG102" s="1651"/>
      <c r="AH102" s="1651"/>
      <c r="AI102" s="1651"/>
      <c r="AJ102" s="1651"/>
    </row>
    <row r="103" spans="2:36" ht="13.5">
      <c r="B103" s="1651"/>
      <c r="C103" s="1651"/>
      <c r="D103" s="1651"/>
      <c r="E103" s="1651"/>
      <c r="F103" s="1651"/>
      <c r="G103" s="1651"/>
      <c r="H103" s="1651"/>
      <c r="I103" s="1651"/>
      <c r="J103" s="1651"/>
      <c r="K103" s="1651"/>
      <c r="L103" s="1651"/>
      <c r="M103" s="1651"/>
      <c r="N103" s="1651"/>
      <c r="O103" s="1651"/>
      <c r="P103" s="1651"/>
      <c r="Q103" s="1651"/>
      <c r="R103" s="1651"/>
      <c r="S103" s="1651"/>
      <c r="T103" s="1651"/>
      <c r="U103" s="1651"/>
      <c r="V103" s="1651"/>
      <c r="W103" s="1651"/>
      <c r="X103" s="1651"/>
      <c r="Y103" s="1651"/>
      <c r="Z103" s="1651"/>
      <c r="AA103" s="1651"/>
      <c r="AB103" s="1651"/>
      <c r="AC103" s="1651"/>
      <c r="AD103" s="1651"/>
      <c r="AE103" s="1651"/>
      <c r="AF103" s="1651"/>
      <c r="AG103" s="1651"/>
      <c r="AH103" s="1651"/>
      <c r="AI103" s="1651"/>
      <c r="AJ103" s="1651"/>
    </row>
    <row r="104" spans="2:36" ht="13.5">
      <c r="B104" s="1651"/>
      <c r="C104" s="1651"/>
      <c r="D104" s="1651"/>
      <c r="E104" s="1651"/>
      <c r="F104" s="1651"/>
      <c r="G104" s="1651"/>
      <c r="H104" s="1651"/>
      <c r="I104" s="1651"/>
      <c r="J104" s="1651"/>
      <c r="K104" s="1651"/>
      <c r="L104" s="1651"/>
      <c r="M104" s="1651"/>
      <c r="N104" s="1651"/>
      <c r="O104" s="1651"/>
      <c r="P104" s="1651"/>
      <c r="Q104" s="1651"/>
      <c r="R104" s="1651"/>
      <c r="S104" s="1651"/>
      <c r="T104" s="1651"/>
      <c r="U104" s="1651"/>
      <c r="V104" s="1651"/>
      <c r="W104" s="1651"/>
      <c r="X104" s="1651"/>
      <c r="Y104" s="1651"/>
      <c r="Z104" s="1651"/>
      <c r="AA104" s="1651"/>
      <c r="AB104" s="1651"/>
      <c r="AC104" s="1651"/>
      <c r="AD104" s="1651"/>
      <c r="AE104" s="1651"/>
      <c r="AF104" s="1651"/>
      <c r="AG104" s="1651"/>
      <c r="AH104" s="1651"/>
      <c r="AI104" s="1651"/>
      <c r="AJ104" s="1651"/>
    </row>
    <row r="105" spans="2:36" ht="13.5">
      <c r="B105" s="1651"/>
      <c r="C105" s="1651"/>
      <c r="D105" s="1651"/>
      <c r="E105" s="1651"/>
      <c r="F105" s="1651"/>
      <c r="G105" s="1651"/>
      <c r="H105" s="1651"/>
      <c r="I105" s="1651"/>
      <c r="J105" s="1651"/>
      <c r="K105" s="1651"/>
      <c r="L105" s="1651"/>
      <c r="M105" s="1651"/>
      <c r="N105" s="1651"/>
      <c r="O105" s="1651"/>
      <c r="P105" s="1651"/>
      <c r="Q105" s="1651"/>
      <c r="R105" s="1651"/>
      <c r="S105" s="1651"/>
      <c r="T105" s="1651"/>
      <c r="U105" s="1651"/>
      <c r="V105" s="1651"/>
      <c r="W105" s="1651"/>
      <c r="X105" s="1651"/>
      <c r="Y105" s="1651"/>
      <c r="Z105" s="1651"/>
      <c r="AA105" s="1651"/>
      <c r="AB105" s="1651"/>
      <c r="AC105" s="1651"/>
      <c r="AD105" s="1651"/>
      <c r="AE105" s="1651"/>
      <c r="AF105" s="1651"/>
      <c r="AG105" s="1651"/>
      <c r="AH105" s="1651"/>
      <c r="AI105" s="1651"/>
      <c r="AJ105" s="1651"/>
    </row>
    <row r="106" spans="2:36" ht="13.5">
      <c r="B106" s="1651"/>
      <c r="C106" s="1651"/>
      <c r="D106" s="1651"/>
      <c r="E106" s="1651"/>
      <c r="F106" s="1651"/>
      <c r="G106" s="1651"/>
      <c r="H106" s="1651"/>
      <c r="I106" s="1651"/>
      <c r="J106" s="1651"/>
      <c r="K106" s="1651"/>
      <c r="L106" s="1651"/>
      <c r="M106" s="1651"/>
      <c r="N106" s="1651"/>
      <c r="O106" s="1651"/>
      <c r="P106" s="1651"/>
      <c r="Q106" s="1651"/>
      <c r="R106" s="1651"/>
      <c r="S106" s="1651"/>
      <c r="T106" s="1651"/>
      <c r="U106" s="1651"/>
      <c r="V106" s="1651"/>
      <c r="W106" s="1651"/>
      <c r="X106" s="1651"/>
      <c r="Y106" s="1651"/>
      <c r="Z106" s="1651"/>
      <c r="AA106" s="1651"/>
      <c r="AB106" s="1651"/>
      <c r="AC106" s="1651"/>
      <c r="AD106" s="1651"/>
      <c r="AE106" s="1651"/>
      <c r="AF106" s="1651"/>
      <c r="AG106" s="1651"/>
      <c r="AH106" s="1651"/>
      <c r="AI106" s="1651"/>
      <c r="AJ106" s="1651"/>
    </row>
    <row r="107" spans="2:36" ht="13.5">
      <c r="B107" s="1651"/>
      <c r="C107" s="1651"/>
      <c r="D107" s="1651"/>
      <c r="E107" s="1651"/>
      <c r="F107" s="1651"/>
      <c r="G107" s="1651"/>
      <c r="H107" s="1651"/>
      <c r="I107" s="1651"/>
      <c r="J107" s="1651"/>
      <c r="K107" s="1651"/>
      <c r="L107" s="1651"/>
      <c r="M107" s="1651"/>
      <c r="N107" s="1651"/>
      <c r="O107" s="1651"/>
      <c r="P107" s="1651"/>
      <c r="Q107" s="1651"/>
      <c r="R107" s="1651"/>
      <c r="S107" s="1651"/>
      <c r="T107" s="1651"/>
      <c r="U107" s="1651"/>
      <c r="V107" s="1651"/>
      <c r="W107" s="1651"/>
      <c r="X107" s="1651"/>
      <c r="Y107" s="1651"/>
      <c r="Z107" s="1651"/>
      <c r="AA107" s="1651"/>
      <c r="AB107" s="1651"/>
      <c r="AC107" s="1651"/>
      <c r="AD107" s="1651"/>
      <c r="AE107" s="1651"/>
      <c r="AF107" s="1651"/>
      <c r="AG107" s="1651"/>
      <c r="AH107" s="1651"/>
      <c r="AI107" s="1651"/>
      <c r="AJ107" s="1651"/>
    </row>
  </sheetData>
  <sheetProtection/>
  <mergeCells count="39">
    <mergeCell ref="A49:A51"/>
    <mergeCell ref="B49:B51"/>
    <mergeCell ref="V49:V51"/>
    <mergeCell ref="W49:W51"/>
    <mergeCell ref="A52:A56"/>
    <mergeCell ref="B52:B56"/>
    <mergeCell ref="V52:V56"/>
    <mergeCell ref="W52:W56"/>
    <mergeCell ref="A37:A42"/>
    <mergeCell ref="B37:B42"/>
    <mergeCell ref="V37:V42"/>
    <mergeCell ref="W37:W42"/>
    <mergeCell ref="A44:A48"/>
    <mergeCell ref="B44:B48"/>
    <mergeCell ref="V44:V48"/>
    <mergeCell ref="W44:W48"/>
    <mergeCell ref="A3:A5"/>
    <mergeCell ref="A24:A32"/>
    <mergeCell ref="B24:B32"/>
    <mergeCell ref="V24:V32"/>
    <mergeCell ref="W24:W32"/>
    <mergeCell ref="A33:A36"/>
    <mergeCell ref="B33:B36"/>
    <mergeCell ref="V33:V36"/>
    <mergeCell ref="W33:W36"/>
    <mergeCell ref="A14:A18"/>
    <mergeCell ref="B14:B18"/>
    <mergeCell ref="V14:V18"/>
    <mergeCell ref="W14:W18"/>
    <mergeCell ref="A21:A23"/>
    <mergeCell ref="B21:B23"/>
    <mergeCell ref="V21:V23"/>
    <mergeCell ref="W21:W23"/>
    <mergeCell ref="C3:C5"/>
    <mergeCell ref="D3:G3"/>
    <mergeCell ref="J3:N3"/>
    <mergeCell ref="V3:V5"/>
    <mergeCell ref="X3:X5"/>
    <mergeCell ref="Z4:AB4"/>
  </mergeCells>
  <printOptions horizontalCentered="1"/>
  <pageMargins left="0.15748031496062992" right="0.15748031496062992" top="0.3937007874015748" bottom="0.2755905511811024" header="0.15748031496062992" footer="0.1968503937007874"/>
  <pageSetup blackAndWhite="1" firstPageNumber="72" useFirstPageNumber="1" fitToWidth="2" horizontalDpi="300" verticalDpi="300" orientation="landscape" pageOrder="overThenDown" paperSize="9" scale="55" r:id="rId1"/>
  <headerFooter alignWithMargins="0">
    <oddFooter>&amp;C&amp;A</oddFooter>
  </headerFooter>
  <colBreaks count="1" manualBreakCount="1">
    <brk id="21" max="57" man="1"/>
  </colBreaks>
</worksheet>
</file>

<file path=xl/worksheets/sheet3.xml><?xml version="1.0" encoding="utf-8"?>
<worksheet xmlns="http://schemas.openxmlformats.org/spreadsheetml/2006/main" xmlns:r="http://schemas.openxmlformats.org/officeDocument/2006/relationships">
  <sheetPr>
    <tabColor theme="0"/>
  </sheetPr>
  <dimension ref="A1:G41"/>
  <sheetViews>
    <sheetView view="pageBreakPreview" zoomScaleSheetLayoutView="100" zoomScalePageLayoutView="0" workbookViewId="0" topLeftCell="A1">
      <selection activeCell="A1" sqref="A1"/>
    </sheetView>
  </sheetViews>
  <sheetFormatPr defaultColWidth="9.00390625" defaultRowHeight="12.75"/>
  <cols>
    <col min="1" max="1" width="4.875" style="9" customWidth="1"/>
    <col min="2" max="2" width="11.75390625" style="9" customWidth="1"/>
    <col min="3" max="3" width="18.75390625" style="40" customWidth="1"/>
    <col min="4" max="4" width="5.00390625" style="40" customWidth="1"/>
    <col min="5" max="5" width="11.75390625" style="40" customWidth="1"/>
    <col min="6" max="6" width="18.75390625" style="40" customWidth="1"/>
    <col min="7" max="7" width="9.875" style="34" customWidth="1"/>
    <col min="8" max="18" width="14.875" style="9" customWidth="1"/>
    <col min="19" max="19" width="15.875" style="9" customWidth="1"/>
    <col min="20" max="28" width="14.875" style="9" customWidth="1"/>
    <col min="29" max="29" width="15.875" style="9" customWidth="1"/>
    <col min="30" max="31" width="14.875" style="9" customWidth="1"/>
    <col min="32" max="38" width="2.875" style="9" customWidth="1"/>
    <col min="39" max="16384" width="9.125" style="9" customWidth="1"/>
  </cols>
  <sheetData>
    <row r="1" spans="2:5" ht="26.25" customHeight="1">
      <c r="B1" s="283" t="s">
        <v>351</v>
      </c>
      <c r="C1" s="44"/>
      <c r="D1" s="44"/>
      <c r="E1" s="44"/>
    </row>
    <row r="2" spans="1:6" ht="35.25" customHeight="1">
      <c r="A2" s="11"/>
      <c r="B2" s="284"/>
      <c r="C2" s="45"/>
      <c r="D2" s="285" t="s">
        <v>352</v>
      </c>
      <c r="F2" s="45"/>
    </row>
    <row r="3" spans="1:6" ht="18" customHeight="1">
      <c r="A3" s="13" t="s">
        <v>7</v>
      </c>
      <c r="B3" s="286" t="s">
        <v>8</v>
      </c>
      <c r="C3" s="287" t="s">
        <v>353</v>
      </c>
      <c r="D3" s="287" t="s">
        <v>7</v>
      </c>
      <c r="E3" s="287" t="s">
        <v>8</v>
      </c>
      <c r="F3" s="287" t="s">
        <v>353</v>
      </c>
    </row>
    <row r="4" spans="1:6" ht="18" customHeight="1">
      <c r="A4" s="288"/>
      <c r="B4" s="289" t="s">
        <v>209</v>
      </c>
      <c r="C4" s="60">
        <v>18504644372</v>
      </c>
      <c r="D4" s="66">
        <v>24</v>
      </c>
      <c r="E4" s="52" t="s">
        <v>354</v>
      </c>
      <c r="F4" s="290">
        <v>141487287</v>
      </c>
    </row>
    <row r="5" spans="1:6" ht="18" customHeight="1">
      <c r="A5" s="213"/>
      <c r="B5" s="289" t="s">
        <v>261</v>
      </c>
      <c r="C5" s="60">
        <v>19036111682</v>
      </c>
      <c r="D5" s="66">
        <v>27</v>
      </c>
      <c r="E5" s="52" t="s">
        <v>355</v>
      </c>
      <c r="F5" s="290">
        <v>190842843</v>
      </c>
    </row>
    <row r="6" spans="1:6" ht="18" customHeight="1">
      <c r="A6" s="213"/>
      <c r="B6" s="289" t="s">
        <v>262</v>
      </c>
      <c r="C6" s="60">
        <v>19733460289</v>
      </c>
      <c r="D6" s="66">
        <v>31</v>
      </c>
      <c r="E6" s="52" t="s">
        <v>62</v>
      </c>
      <c r="F6" s="290">
        <v>356525000</v>
      </c>
    </row>
    <row r="7" spans="1:7" ht="18" customHeight="1">
      <c r="A7" s="213"/>
      <c r="B7" s="289" t="s">
        <v>299</v>
      </c>
      <c r="C7" s="291">
        <v>20487160165</v>
      </c>
      <c r="D7" s="66">
        <f>D6+1</f>
        <v>32</v>
      </c>
      <c r="E7" s="52" t="s">
        <v>63</v>
      </c>
      <c r="F7" s="290">
        <v>454421611</v>
      </c>
      <c r="G7" s="239"/>
    </row>
    <row r="8" spans="1:7" ht="18" customHeight="1">
      <c r="A8" s="292"/>
      <c r="B8" s="293" t="s">
        <v>356</v>
      </c>
      <c r="C8" s="1782">
        <v>19129109527</v>
      </c>
      <c r="D8" s="66">
        <v>37</v>
      </c>
      <c r="E8" s="52" t="s">
        <v>64</v>
      </c>
      <c r="F8" s="290">
        <v>114122305</v>
      </c>
      <c r="G8" s="239"/>
    </row>
    <row r="9" spans="1:7" ht="18" customHeight="1">
      <c r="A9" s="213"/>
      <c r="B9" s="226" t="s">
        <v>301</v>
      </c>
      <c r="C9" s="1697">
        <v>6758942432</v>
      </c>
      <c r="D9" s="66">
        <v>39</v>
      </c>
      <c r="E9" s="52" t="s">
        <v>65</v>
      </c>
      <c r="F9" s="290">
        <v>87635783</v>
      </c>
      <c r="G9" s="239"/>
    </row>
    <row r="10" spans="1:7" ht="18" customHeight="1">
      <c r="A10" s="213"/>
      <c r="B10" s="226" t="s">
        <v>302</v>
      </c>
      <c r="C10" s="1697">
        <v>2774401565</v>
      </c>
      <c r="D10" s="66">
        <f>D9+1</f>
        <v>40</v>
      </c>
      <c r="E10" s="52" t="s">
        <v>357</v>
      </c>
      <c r="F10" s="290">
        <v>142139427</v>
      </c>
      <c r="G10" s="239"/>
    </row>
    <row r="11" spans="1:7" ht="18" customHeight="1">
      <c r="A11" s="213"/>
      <c r="B11" s="226" t="s">
        <v>36</v>
      </c>
      <c r="C11" s="1697">
        <v>9533343997</v>
      </c>
      <c r="D11" s="66">
        <v>42</v>
      </c>
      <c r="E11" s="52" t="s">
        <v>66</v>
      </c>
      <c r="F11" s="290">
        <v>196910044</v>
      </c>
      <c r="G11" s="239"/>
    </row>
    <row r="12" spans="1:7" ht="18" customHeight="1">
      <c r="A12" s="213"/>
      <c r="B12" s="226" t="s">
        <v>38</v>
      </c>
      <c r="C12" s="1697">
        <v>9595765530</v>
      </c>
      <c r="D12" s="66">
        <f>D11+1</f>
        <v>43</v>
      </c>
      <c r="E12" s="52" t="s">
        <v>306</v>
      </c>
      <c r="F12" s="290">
        <v>120553142</v>
      </c>
      <c r="G12" s="239"/>
    </row>
    <row r="13" spans="1:7" ht="18" customHeight="1">
      <c r="A13" s="213"/>
      <c r="B13" s="226"/>
      <c r="C13" s="66"/>
      <c r="D13" s="66">
        <v>45</v>
      </c>
      <c r="E13" s="52" t="s">
        <v>67</v>
      </c>
      <c r="F13" s="290">
        <v>61860000</v>
      </c>
      <c r="G13" s="239"/>
    </row>
    <row r="14" spans="1:7" ht="24" customHeight="1">
      <c r="A14" s="294">
        <v>1</v>
      </c>
      <c r="B14" s="226" t="s">
        <v>40</v>
      </c>
      <c r="C14" s="295">
        <v>347809749</v>
      </c>
      <c r="D14" s="66">
        <f>D13+1</f>
        <v>46</v>
      </c>
      <c r="E14" s="52" t="s">
        <v>68</v>
      </c>
      <c r="F14" s="290">
        <v>24832544</v>
      </c>
      <c r="G14" s="239"/>
    </row>
    <row r="15" spans="1:7" ht="18" customHeight="1">
      <c r="A15" s="294">
        <f aca="true" t="shared" si="0" ref="A15:A22">A14+1</f>
        <v>2</v>
      </c>
      <c r="B15" s="226" t="s">
        <v>41</v>
      </c>
      <c r="C15" s="66">
        <v>0</v>
      </c>
      <c r="D15" s="66">
        <v>50</v>
      </c>
      <c r="E15" s="52" t="s">
        <v>358</v>
      </c>
      <c r="F15" s="290">
        <v>0</v>
      </c>
      <c r="G15" s="239"/>
    </row>
    <row r="16" spans="1:7" ht="18" customHeight="1">
      <c r="A16" s="294">
        <f t="shared" si="0"/>
        <v>3</v>
      </c>
      <c r="B16" s="226" t="s">
        <v>42</v>
      </c>
      <c r="C16" s="66">
        <v>0</v>
      </c>
      <c r="D16" s="66">
        <v>57</v>
      </c>
      <c r="E16" s="52" t="s">
        <v>359</v>
      </c>
      <c r="F16" s="290">
        <v>206556015</v>
      </c>
      <c r="G16" s="239"/>
    </row>
    <row r="17" spans="1:7" ht="18" customHeight="1">
      <c r="A17" s="294">
        <f t="shared" si="0"/>
        <v>4</v>
      </c>
      <c r="B17" s="226" t="s">
        <v>43</v>
      </c>
      <c r="C17" s="295">
        <v>20665290</v>
      </c>
      <c r="D17" s="66">
        <v>62</v>
      </c>
      <c r="E17" s="52" t="s">
        <v>118</v>
      </c>
      <c r="F17" s="290">
        <v>180297135</v>
      </c>
      <c r="G17" s="239"/>
    </row>
    <row r="18" spans="1:7" ht="18" customHeight="1">
      <c r="A18" s="294">
        <f t="shared" si="0"/>
        <v>5</v>
      </c>
      <c r="B18" s="226" t="s">
        <v>44</v>
      </c>
      <c r="C18" s="296">
        <v>2701744613</v>
      </c>
      <c r="D18" s="66">
        <v>65</v>
      </c>
      <c r="E18" s="52" t="s">
        <v>112</v>
      </c>
      <c r="F18" s="290">
        <v>78597198</v>
      </c>
      <c r="G18" s="239"/>
    </row>
    <row r="19" spans="1:7" ht="18" customHeight="1">
      <c r="A19" s="294">
        <f t="shared" si="0"/>
        <v>6</v>
      </c>
      <c r="B19" s="226" t="s">
        <v>45</v>
      </c>
      <c r="C19" s="295">
        <v>50369182</v>
      </c>
      <c r="D19" s="66">
        <v>70</v>
      </c>
      <c r="E19" s="52" t="s">
        <v>360</v>
      </c>
      <c r="F19" s="290">
        <v>45382293</v>
      </c>
      <c r="G19" s="239"/>
    </row>
    <row r="20" spans="1:7" ht="18" customHeight="1">
      <c r="A20" s="294">
        <f t="shared" si="0"/>
        <v>7</v>
      </c>
      <c r="B20" s="226" t="s">
        <v>46</v>
      </c>
      <c r="C20" s="295">
        <v>48193654</v>
      </c>
      <c r="D20" s="66">
        <v>73</v>
      </c>
      <c r="E20" s="52" t="s">
        <v>113</v>
      </c>
      <c r="F20" s="290">
        <v>146046338</v>
      </c>
      <c r="G20" s="239"/>
    </row>
    <row r="21" spans="1:7" ht="18" customHeight="1">
      <c r="A21" s="294">
        <f t="shared" si="0"/>
        <v>8</v>
      </c>
      <c r="B21" s="226" t="s">
        <v>47</v>
      </c>
      <c r="C21" s="66">
        <v>0</v>
      </c>
      <c r="D21" s="66">
        <v>79</v>
      </c>
      <c r="E21" s="52" t="s">
        <v>312</v>
      </c>
      <c r="F21" s="290">
        <v>399716560</v>
      </c>
      <c r="G21" s="239"/>
    </row>
    <row r="22" spans="1:7" ht="18" customHeight="1">
      <c r="A22" s="294">
        <f t="shared" si="0"/>
        <v>9</v>
      </c>
      <c r="B22" s="226" t="s">
        <v>48</v>
      </c>
      <c r="C22" s="295">
        <v>103729624</v>
      </c>
      <c r="D22" s="66">
        <v>86</v>
      </c>
      <c r="E22" s="52" t="s">
        <v>361</v>
      </c>
      <c r="F22" s="290">
        <v>323815617</v>
      </c>
      <c r="G22" s="239"/>
    </row>
    <row r="23" spans="1:7" ht="18" customHeight="1">
      <c r="A23" s="294">
        <v>11</v>
      </c>
      <c r="B23" s="226" t="s">
        <v>50</v>
      </c>
      <c r="C23" s="295">
        <v>784095177</v>
      </c>
      <c r="D23" s="66">
        <v>93</v>
      </c>
      <c r="E23" s="52" t="s">
        <v>314</v>
      </c>
      <c r="F23" s="290">
        <v>59950000</v>
      </c>
      <c r="G23" s="239"/>
    </row>
    <row r="24" spans="1:7" ht="18" customHeight="1">
      <c r="A24" s="294">
        <v>13</v>
      </c>
      <c r="B24" s="226" t="s">
        <v>51</v>
      </c>
      <c r="C24" s="295">
        <v>0</v>
      </c>
      <c r="D24" s="297">
        <v>95</v>
      </c>
      <c r="E24" s="298" t="s">
        <v>315</v>
      </c>
      <c r="F24" s="290">
        <v>228090158</v>
      </c>
      <c r="G24" s="239"/>
    </row>
    <row r="25" spans="1:7" ht="18" customHeight="1">
      <c r="A25" s="294">
        <f aca="true" t="shared" si="1" ref="A25:A32">A24+1</f>
        <v>14</v>
      </c>
      <c r="B25" s="226" t="s">
        <v>52</v>
      </c>
      <c r="C25" s="295">
        <v>340929991</v>
      </c>
      <c r="D25" s="66">
        <v>301</v>
      </c>
      <c r="E25" s="52" t="s">
        <v>70</v>
      </c>
      <c r="F25" s="290">
        <v>387819741</v>
      </c>
      <c r="G25" s="239"/>
    </row>
    <row r="26" spans="1:7" ht="18" customHeight="1">
      <c r="A26" s="294">
        <f t="shared" si="1"/>
        <v>15</v>
      </c>
      <c r="B26" s="226" t="s">
        <v>303</v>
      </c>
      <c r="C26" s="295">
        <v>307424</v>
      </c>
      <c r="D26" s="66">
        <v>303</v>
      </c>
      <c r="E26" s="52" t="s">
        <v>74</v>
      </c>
      <c r="F26" s="290">
        <v>31484571</v>
      </c>
      <c r="G26" s="239"/>
    </row>
    <row r="27" spans="1:7" ht="18" customHeight="1">
      <c r="A27" s="294">
        <f t="shared" si="1"/>
        <v>16</v>
      </c>
      <c r="B27" s="226" t="s">
        <v>54</v>
      </c>
      <c r="C27" s="295">
        <v>55234446</v>
      </c>
      <c r="D27" s="66">
        <v>305</v>
      </c>
      <c r="E27" s="52" t="s">
        <v>75</v>
      </c>
      <c r="F27" s="290">
        <v>969247679</v>
      </c>
      <c r="G27" s="239"/>
    </row>
    <row r="28" spans="1:7" ht="18" customHeight="1">
      <c r="A28" s="294">
        <f t="shared" si="1"/>
        <v>17</v>
      </c>
      <c r="B28" s="226" t="s">
        <v>55</v>
      </c>
      <c r="C28" s="66">
        <v>0</v>
      </c>
      <c r="D28" s="66">
        <v>306</v>
      </c>
      <c r="E28" s="52" t="s">
        <v>81</v>
      </c>
      <c r="F28" s="290">
        <v>1245143616</v>
      </c>
      <c r="G28" s="239"/>
    </row>
    <row r="29" spans="1:7" ht="18" customHeight="1">
      <c r="A29" s="294">
        <f t="shared" si="1"/>
        <v>18</v>
      </c>
      <c r="B29" s="226" t="s">
        <v>56</v>
      </c>
      <c r="C29" s="66">
        <v>0</v>
      </c>
      <c r="D29" s="66">
        <v>307</v>
      </c>
      <c r="E29" s="52" t="s">
        <v>82</v>
      </c>
      <c r="F29" s="290">
        <v>2309109415</v>
      </c>
      <c r="G29" s="239"/>
    </row>
    <row r="30" spans="1:7" ht="18" customHeight="1">
      <c r="A30" s="294">
        <f t="shared" si="1"/>
        <v>19</v>
      </c>
      <c r="B30" s="226" t="s">
        <v>57</v>
      </c>
      <c r="C30" s="295">
        <v>121286172</v>
      </c>
      <c r="D30" s="66">
        <v>308</v>
      </c>
      <c r="E30" s="52" t="s">
        <v>87</v>
      </c>
      <c r="F30" s="290">
        <v>216396556</v>
      </c>
      <c r="G30" s="239"/>
    </row>
    <row r="31" spans="1:7" ht="18" customHeight="1">
      <c r="A31" s="294">
        <f t="shared" si="1"/>
        <v>20</v>
      </c>
      <c r="B31" s="226" t="s">
        <v>58</v>
      </c>
      <c r="C31" s="295">
        <v>640938517</v>
      </c>
      <c r="D31" s="66">
        <v>309</v>
      </c>
      <c r="E31" s="52" t="s">
        <v>88</v>
      </c>
      <c r="F31" s="290">
        <v>4436563952</v>
      </c>
      <c r="G31" s="239"/>
    </row>
    <row r="32" spans="1:7" ht="18" customHeight="1">
      <c r="A32" s="299">
        <f t="shared" si="1"/>
        <v>21</v>
      </c>
      <c r="B32" s="230" t="s">
        <v>59</v>
      </c>
      <c r="C32" s="290">
        <v>0</v>
      </c>
      <c r="D32" s="300"/>
      <c r="E32" s="165"/>
      <c r="F32" s="301"/>
      <c r="G32" s="239"/>
    </row>
    <row r="33" spans="1:7" ht="18" customHeight="1">
      <c r="A33" s="302">
        <v>22</v>
      </c>
      <c r="B33" s="37" t="s">
        <v>304</v>
      </c>
      <c r="C33" s="303">
        <v>758258858</v>
      </c>
      <c r="D33" s="304"/>
      <c r="G33" s="239"/>
    </row>
    <row r="34" spans="4:7" ht="18" customHeight="1">
      <c r="D34" s="304"/>
      <c r="G34" s="239"/>
    </row>
    <row r="35" spans="1:7" ht="18" customHeight="1">
      <c r="A35" s="305" t="s">
        <v>362</v>
      </c>
      <c r="D35" s="304"/>
      <c r="G35" s="239"/>
    </row>
    <row r="36" spans="1:7" ht="18" customHeight="1">
      <c r="A36" t="s">
        <v>363</v>
      </c>
      <c r="D36" s="304"/>
      <c r="G36" s="239"/>
    </row>
    <row r="37" spans="1:7" ht="18" customHeight="1">
      <c r="A37" s="12"/>
      <c r="D37" s="304"/>
      <c r="G37" s="239"/>
    </row>
    <row r="38" spans="1:7" ht="18" customHeight="1">
      <c r="A38" s="306"/>
      <c r="D38" s="304"/>
      <c r="G38" s="239"/>
    </row>
    <row r="39" ht="18" customHeight="1">
      <c r="G39" s="239"/>
    </row>
    <row r="40" ht="18" customHeight="1">
      <c r="G40" s="239"/>
    </row>
    <row r="41" ht="18" customHeight="1">
      <c r="G41" s="239"/>
    </row>
  </sheetData>
  <sheetProtection/>
  <printOptions horizontalCentered="1"/>
  <pageMargins left="0.15748031496062992" right="0.15748031496062992" top="0.3937007874015748" bottom="0.2755905511811024" header="0.15748031496062992" footer="0.1968503937007874"/>
  <pageSetup blackAndWhite="1" firstPageNumber="72" useFirstPageNumber="1" horizontalDpi="300" verticalDpi="300" orientation="portrait" pageOrder="overThenDown" paperSize="9" scale="120" r:id="rId1"/>
  <headerFooter alignWithMargins="0">
    <oddFooter>&amp;C&amp;A</oddFooter>
  </headerFooter>
</worksheet>
</file>

<file path=xl/worksheets/sheet4.xml><?xml version="1.0" encoding="utf-8"?>
<worksheet xmlns="http://schemas.openxmlformats.org/spreadsheetml/2006/main" xmlns:r="http://schemas.openxmlformats.org/officeDocument/2006/relationships">
  <sheetPr>
    <tabColor theme="0"/>
  </sheetPr>
  <dimension ref="A1:AF69"/>
  <sheetViews>
    <sheetView view="pageBreakPreview" zoomScaleSheetLayoutView="100" zoomScalePageLayoutView="0" workbookViewId="0" topLeftCell="A1">
      <selection activeCell="A1" sqref="A1"/>
    </sheetView>
  </sheetViews>
  <sheetFormatPr defaultColWidth="9.00390625" defaultRowHeight="12.75"/>
  <cols>
    <col min="1" max="1" width="3.75390625" style="0" customWidth="1"/>
    <col min="2" max="2" width="11.375" style="0" customWidth="1"/>
    <col min="3" max="3" width="7.75390625" style="0" customWidth="1"/>
    <col min="4" max="4" width="7.625" style="0" bestFit="1" customWidth="1"/>
    <col min="5" max="5" width="7.75390625" style="0" customWidth="1"/>
    <col min="6" max="6" width="8.125" style="0" customWidth="1"/>
    <col min="7" max="7" width="8.75390625" style="0" customWidth="1"/>
    <col min="8" max="14" width="9.875" style="0" customWidth="1"/>
    <col min="15" max="16" width="8.125" style="0" customWidth="1"/>
    <col min="17" max="17" width="7.875" style="0" customWidth="1"/>
    <col min="18" max="18" width="7.75390625" style="0" customWidth="1"/>
    <col min="19" max="19" width="8.75390625" style="0" customWidth="1"/>
    <col min="20" max="20" width="2.75390625" style="0" customWidth="1"/>
    <col min="21" max="21" width="7.625" style="0" customWidth="1"/>
    <col min="22" max="24" width="8.25390625" style="0" customWidth="1"/>
    <col min="25" max="25" width="8.75390625" style="0" customWidth="1"/>
    <col min="26" max="26" width="6.875" style="0" customWidth="1"/>
    <col min="27" max="28" width="7.25390625" style="0" customWidth="1"/>
    <col min="29" max="29" width="8.75390625" style="0" customWidth="1"/>
    <col min="30" max="30" width="7.75390625" style="0" customWidth="1"/>
    <col min="31" max="31" width="11.375" style="0" customWidth="1"/>
    <col min="32" max="32" width="4.25390625" style="0" customWidth="1"/>
  </cols>
  <sheetData>
    <row r="1" spans="3:27" ht="17.25">
      <c r="C1" s="245" t="s">
        <v>321</v>
      </c>
      <c r="E1" s="133"/>
      <c r="F1" s="133"/>
      <c r="G1" s="133"/>
      <c r="H1" s="133"/>
      <c r="I1" s="133"/>
      <c r="J1" s="133"/>
      <c r="K1" s="133"/>
      <c r="L1" s="133"/>
      <c r="M1" s="133"/>
      <c r="N1" s="133"/>
      <c r="O1" s="133"/>
      <c r="P1" s="133"/>
      <c r="Q1" s="133"/>
      <c r="R1" s="133"/>
      <c r="S1" s="133"/>
      <c r="U1" s="133"/>
      <c r="V1" s="133"/>
      <c r="W1" s="133"/>
      <c r="X1" s="133"/>
      <c r="Y1" s="133"/>
      <c r="Z1" s="133"/>
      <c r="AA1" s="133"/>
    </row>
    <row r="2" spans="1:32" s="204" customFormat="1" ht="11.25">
      <c r="A2" s="246"/>
      <c r="B2" s="246"/>
      <c r="C2" s="246"/>
      <c r="D2" s="246"/>
      <c r="E2" s="246"/>
      <c r="F2" s="246"/>
      <c r="G2" s="246"/>
      <c r="H2" s="246"/>
      <c r="I2" s="246"/>
      <c r="J2" s="246"/>
      <c r="K2" s="246"/>
      <c r="L2" s="246"/>
      <c r="M2" s="246"/>
      <c r="N2" s="246"/>
      <c r="O2" s="246"/>
      <c r="P2" s="246"/>
      <c r="Q2" s="246"/>
      <c r="R2" s="246"/>
      <c r="S2" s="246"/>
      <c r="U2" s="246"/>
      <c r="V2" s="246"/>
      <c r="W2" s="246"/>
      <c r="X2" s="246"/>
      <c r="Y2" s="246"/>
      <c r="Z2" s="246"/>
      <c r="AA2" s="246"/>
      <c r="AB2" s="246"/>
      <c r="AC2" s="246" t="s">
        <v>322</v>
      </c>
      <c r="AD2" s="246"/>
      <c r="AE2" s="246"/>
      <c r="AF2" s="246"/>
    </row>
    <row r="3" spans="1:32" s="204" customFormat="1" ht="15.75">
      <c r="A3" s="247"/>
      <c r="B3" s="247"/>
      <c r="C3" s="248"/>
      <c r="D3" s="249"/>
      <c r="E3" s="249" t="s">
        <v>323</v>
      </c>
      <c r="F3" s="249"/>
      <c r="G3" s="249"/>
      <c r="H3" s="249"/>
      <c r="I3" s="249"/>
      <c r="J3" s="249"/>
      <c r="K3" s="249"/>
      <c r="L3" s="249"/>
      <c r="M3" s="249"/>
      <c r="N3" s="249"/>
      <c r="O3" s="249" t="s">
        <v>324</v>
      </c>
      <c r="P3" s="249"/>
      <c r="Q3" s="249"/>
      <c r="R3" s="250"/>
      <c r="S3" s="251"/>
      <c r="T3" s="252"/>
      <c r="U3" s="253"/>
      <c r="V3" s="249" t="s">
        <v>325</v>
      </c>
      <c r="W3" s="249"/>
      <c r="X3" s="249"/>
      <c r="Y3" s="249"/>
      <c r="Z3" s="249"/>
      <c r="AA3" s="249"/>
      <c r="AB3" s="249" t="s">
        <v>326</v>
      </c>
      <c r="AC3" s="249"/>
      <c r="AD3" s="1964" t="s">
        <v>327</v>
      </c>
      <c r="AE3" s="252"/>
      <c r="AF3" s="1793"/>
    </row>
    <row r="4" spans="1:32" s="204" customFormat="1" ht="11.25">
      <c r="A4" s="254" t="s">
        <v>7</v>
      </c>
      <c r="B4" s="254" t="s">
        <v>8</v>
      </c>
      <c r="C4" s="255" t="s">
        <v>319</v>
      </c>
      <c r="D4" s="255" t="s">
        <v>328</v>
      </c>
      <c r="E4" s="255" t="s">
        <v>329</v>
      </c>
      <c r="F4" s="255" t="s">
        <v>330</v>
      </c>
      <c r="G4" s="255" t="s">
        <v>331</v>
      </c>
      <c r="H4" s="255" t="s">
        <v>272</v>
      </c>
      <c r="I4" s="255" t="s">
        <v>273</v>
      </c>
      <c r="J4" s="1657" t="s">
        <v>332</v>
      </c>
      <c r="K4" s="1657" t="s">
        <v>330</v>
      </c>
      <c r="L4" s="1657" t="s">
        <v>331</v>
      </c>
      <c r="M4" s="1657" t="s">
        <v>333</v>
      </c>
      <c r="N4" s="1658" t="s">
        <v>334</v>
      </c>
      <c r="O4" s="256" t="s">
        <v>276</v>
      </c>
      <c r="P4" s="255" t="s">
        <v>335</v>
      </c>
      <c r="Q4" s="256" t="s">
        <v>336</v>
      </c>
      <c r="R4" s="255" t="s">
        <v>277</v>
      </c>
      <c r="S4" s="255" t="s">
        <v>279</v>
      </c>
      <c r="T4" s="252"/>
      <c r="U4" s="255" t="s">
        <v>280</v>
      </c>
      <c r="V4" s="255" t="s">
        <v>337</v>
      </c>
      <c r="W4" s="257" t="s">
        <v>282</v>
      </c>
      <c r="X4" s="257" t="s">
        <v>274</v>
      </c>
      <c r="Y4" s="255" t="s">
        <v>283</v>
      </c>
      <c r="Z4" s="255" t="s">
        <v>284</v>
      </c>
      <c r="AA4" s="255" t="s">
        <v>285</v>
      </c>
      <c r="AB4" s="258" t="s">
        <v>338</v>
      </c>
      <c r="AC4" s="255" t="s">
        <v>279</v>
      </c>
      <c r="AD4" s="1965"/>
      <c r="AE4" s="254"/>
      <c r="AF4" s="1794"/>
    </row>
    <row r="5" spans="1:32" s="204" customFormat="1" ht="11.25">
      <c r="A5" s="259"/>
      <c r="B5" s="260"/>
      <c r="C5" s="260" t="s">
        <v>320</v>
      </c>
      <c r="D5" s="260" t="s">
        <v>16</v>
      </c>
      <c r="E5" s="260" t="s">
        <v>16</v>
      </c>
      <c r="F5" s="260" t="s">
        <v>288</v>
      </c>
      <c r="G5" s="260" t="s">
        <v>288</v>
      </c>
      <c r="H5" s="260" t="s">
        <v>339</v>
      </c>
      <c r="I5" s="260" t="s">
        <v>288</v>
      </c>
      <c r="J5" s="1659" t="s">
        <v>340</v>
      </c>
      <c r="K5" s="1659" t="s">
        <v>288</v>
      </c>
      <c r="L5" s="1659" t="s">
        <v>288</v>
      </c>
      <c r="M5" s="1659" t="s">
        <v>341</v>
      </c>
      <c r="N5" s="1660" t="s">
        <v>339</v>
      </c>
      <c r="O5" s="261" t="s">
        <v>291</v>
      </c>
      <c r="P5" s="260" t="s">
        <v>291</v>
      </c>
      <c r="Q5" s="261" t="s">
        <v>291</v>
      </c>
      <c r="R5" s="260"/>
      <c r="S5" s="260"/>
      <c r="T5" s="252"/>
      <c r="U5" s="260"/>
      <c r="V5" s="260" t="s">
        <v>342</v>
      </c>
      <c r="W5" s="262" t="s">
        <v>292</v>
      </c>
      <c r="X5" s="262" t="s">
        <v>293</v>
      </c>
      <c r="Y5" s="260" t="s">
        <v>294</v>
      </c>
      <c r="Z5" s="260" t="s">
        <v>293</v>
      </c>
      <c r="AA5" s="260" t="s">
        <v>295</v>
      </c>
      <c r="AB5" s="263" t="s">
        <v>343</v>
      </c>
      <c r="AC5" s="261"/>
      <c r="AD5" s="1966"/>
      <c r="AE5" s="254"/>
      <c r="AF5" s="1794"/>
    </row>
    <row r="6" spans="1:32" s="204" customFormat="1" ht="11.25">
      <c r="A6" s="252"/>
      <c r="B6" s="1783" t="s">
        <v>1041</v>
      </c>
      <c r="C6" s="241">
        <v>88033</v>
      </c>
      <c r="D6" s="241">
        <v>77</v>
      </c>
      <c r="E6" s="241">
        <v>73126</v>
      </c>
      <c r="F6" s="241">
        <v>17474</v>
      </c>
      <c r="G6" s="241">
        <v>2371</v>
      </c>
      <c r="H6" s="241">
        <v>95597</v>
      </c>
      <c r="I6" s="241">
        <v>18759</v>
      </c>
      <c r="J6" s="241">
        <v>1955</v>
      </c>
      <c r="K6" s="241">
        <v>10671</v>
      </c>
      <c r="L6" s="241">
        <v>2475</v>
      </c>
      <c r="M6" s="241">
        <v>426</v>
      </c>
      <c r="N6" s="243">
        <v>15884</v>
      </c>
      <c r="O6" s="243">
        <v>27410</v>
      </c>
      <c r="P6" s="241">
        <v>14068</v>
      </c>
      <c r="Q6" s="243">
        <v>1197</v>
      </c>
      <c r="R6" s="241">
        <v>8695</v>
      </c>
      <c r="S6" s="241">
        <v>386825</v>
      </c>
      <c r="T6" s="241"/>
      <c r="U6" s="240">
        <v>5368</v>
      </c>
      <c r="V6" s="241">
        <v>257391</v>
      </c>
      <c r="W6" s="265">
        <v>44946</v>
      </c>
      <c r="X6" s="265">
        <v>1363</v>
      </c>
      <c r="Y6" s="241">
        <v>14</v>
      </c>
      <c r="Z6" s="241">
        <v>19136</v>
      </c>
      <c r="AA6" s="241">
        <v>2395</v>
      </c>
      <c r="AB6" s="241">
        <v>1633</v>
      </c>
      <c r="AC6" s="241">
        <v>377636</v>
      </c>
      <c r="AD6" s="241">
        <v>9190</v>
      </c>
      <c r="AE6" s="266"/>
      <c r="AF6" s="244"/>
    </row>
    <row r="7" spans="1:32" s="204" customFormat="1" ht="11.25">
      <c r="A7" s="252"/>
      <c r="B7" s="1783" t="s">
        <v>261</v>
      </c>
      <c r="C7" s="241">
        <v>88535</v>
      </c>
      <c r="D7" s="241">
        <v>81</v>
      </c>
      <c r="E7" s="241">
        <v>70518</v>
      </c>
      <c r="F7" s="241">
        <v>17338</v>
      </c>
      <c r="G7" s="241">
        <v>2219</v>
      </c>
      <c r="H7" s="241">
        <v>92767</v>
      </c>
      <c r="I7" s="241">
        <v>21223</v>
      </c>
      <c r="J7" s="241">
        <v>2051</v>
      </c>
      <c r="K7" s="241">
        <v>11748</v>
      </c>
      <c r="L7" s="241">
        <v>5894</v>
      </c>
      <c r="M7" s="241">
        <v>419</v>
      </c>
      <c r="N7" s="243">
        <v>20494</v>
      </c>
      <c r="O7" s="243">
        <v>28012</v>
      </c>
      <c r="P7" s="241">
        <v>14212</v>
      </c>
      <c r="Q7" s="243">
        <v>945</v>
      </c>
      <c r="R7" s="241">
        <v>10156</v>
      </c>
      <c r="S7" s="241">
        <v>402997</v>
      </c>
      <c r="T7" s="241"/>
      <c r="U7" s="241">
        <v>5321</v>
      </c>
      <c r="V7" s="241">
        <v>263662</v>
      </c>
      <c r="W7" s="265">
        <v>49499</v>
      </c>
      <c r="X7" s="265">
        <v>1424</v>
      </c>
      <c r="Y7" s="241">
        <v>3</v>
      </c>
      <c r="Z7" s="241">
        <v>20713</v>
      </c>
      <c r="AA7" s="241">
        <v>2556</v>
      </c>
      <c r="AB7" s="241">
        <v>1422</v>
      </c>
      <c r="AC7" s="241">
        <v>392230</v>
      </c>
      <c r="AD7" s="241">
        <v>10767</v>
      </c>
      <c r="AE7" s="266"/>
      <c r="AF7" s="244"/>
    </row>
    <row r="8" spans="1:32" s="204" customFormat="1" ht="11.25">
      <c r="A8" s="252"/>
      <c r="B8" s="1783" t="s">
        <v>262</v>
      </c>
      <c r="C8" s="241">
        <v>90970</v>
      </c>
      <c r="D8" s="241">
        <v>76</v>
      </c>
      <c r="E8" s="241">
        <v>71870</v>
      </c>
      <c r="F8" s="241">
        <v>18264</v>
      </c>
      <c r="G8" s="241">
        <v>2218</v>
      </c>
      <c r="H8" s="241">
        <v>95153</v>
      </c>
      <c r="I8" s="241">
        <v>19903</v>
      </c>
      <c r="J8" s="241">
        <v>2143</v>
      </c>
      <c r="K8" s="241">
        <v>11478</v>
      </c>
      <c r="L8" s="241">
        <v>5837</v>
      </c>
      <c r="M8" s="241">
        <v>404</v>
      </c>
      <c r="N8" s="243">
        <v>20266</v>
      </c>
      <c r="O8" s="243">
        <v>29731</v>
      </c>
      <c r="P8" s="241">
        <v>14491</v>
      </c>
      <c r="Q8" s="243">
        <v>1569</v>
      </c>
      <c r="R8" s="241">
        <v>11783</v>
      </c>
      <c r="S8" s="241">
        <v>415716</v>
      </c>
      <c r="T8" s="241"/>
      <c r="U8" s="241">
        <v>5311</v>
      </c>
      <c r="V8" s="241">
        <v>270233</v>
      </c>
      <c r="W8" s="265">
        <v>52161</v>
      </c>
      <c r="X8" s="265">
        <v>1519</v>
      </c>
      <c r="Y8" s="241">
        <v>2</v>
      </c>
      <c r="Z8" s="241">
        <v>21737</v>
      </c>
      <c r="AA8" s="241">
        <v>2628</v>
      </c>
      <c r="AB8" s="241">
        <v>1236</v>
      </c>
      <c r="AC8" s="241">
        <v>404513</v>
      </c>
      <c r="AD8" s="241">
        <v>11203</v>
      </c>
      <c r="AE8" s="266"/>
      <c r="AF8" s="244"/>
    </row>
    <row r="9" spans="1:32" s="204" customFormat="1" ht="11.25">
      <c r="A9" s="252"/>
      <c r="B9" s="1783" t="s">
        <v>299</v>
      </c>
      <c r="C9" s="241">
        <v>92124</v>
      </c>
      <c r="D9" s="268">
        <v>74</v>
      </c>
      <c r="E9" s="268">
        <v>75649</v>
      </c>
      <c r="F9" s="268">
        <v>19846</v>
      </c>
      <c r="G9" s="268">
        <v>2448</v>
      </c>
      <c r="H9" s="268">
        <v>100960</v>
      </c>
      <c r="I9" s="268">
        <v>16039</v>
      </c>
      <c r="J9" s="268">
        <v>2375</v>
      </c>
      <c r="K9" s="268">
        <v>11958</v>
      </c>
      <c r="L9" s="268">
        <v>6079</v>
      </c>
      <c r="M9" s="268">
        <v>413</v>
      </c>
      <c r="N9" s="269">
        <v>21253</v>
      </c>
      <c r="O9" s="269">
        <v>31997</v>
      </c>
      <c r="P9" s="268">
        <v>16654</v>
      </c>
      <c r="Q9" s="269">
        <v>1448</v>
      </c>
      <c r="R9" s="268">
        <v>12361</v>
      </c>
      <c r="S9" s="268">
        <v>427436</v>
      </c>
      <c r="T9" s="241"/>
      <c r="U9" s="268">
        <v>5730</v>
      </c>
      <c r="V9" s="268">
        <v>279088</v>
      </c>
      <c r="W9" s="270">
        <v>53080</v>
      </c>
      <c r="X9" s="270">
        <v>1411</v>
      </c>
      <c r="Y9" s="268">
        <v>2</v>
      </c>
      <c r="Z9" s="268">
        <v>21966</v>
      </c>
      <c r="AA9" s="268">
        <v>2868</v>
      </c>
      <c r="AB9" s="268">
        <v>1165</v>
      </c>
      <c r="AC9" s="268">
        <v>416525</v>
      </c>
      <c r="AD9" s="268">
        <v>10911</v>
      </c>
      <c r="AE9" s="266"/>
      <c r="AF9" s="244"/>
    </row>
    <row r="10" spans="1:32" s="204" customFormat="1" ht="11.25">
      <c r="A10" s="271"/>
      <c r="B10" s="1784" t="s">
        <v>1145</v>
      </c>
      <c r="C10" s="1785">
        <v>93061</v>
      </c>
      <c r="D10" s="1786">
        <v>74</v>
      </c>
      <c r="E10" s="1786">
        <v>76821</v>
      </c>
      <c r="F10" s="1786">
        <v>21619</v>
      </c>
      <c r="G10" s="1786">
        <v>2568</v>
      </c>
      <c r="H10" s="1786">
        <v>104324</v>
      </c>
      <c r="I10" s="1786">
        <v>11439</v>
      </c>
      <c r="J10" s="1786">
        <v>2599</v>
      </c>
      <c r="K10" s="1786">
        <v>12283</v>
      </c>
      <c r="L10" s="1786">
        <v>6160</v>
      </c>
      <c r="M10" s="1786">
        <v>416</v>
      </c>
      <c r="N10" s="272">
        <v>21915</v>
      </c>
      <c r="O10" s="272">
        <v>38051</v>
      </c>
      <c r="P10" s="1786">
        <v>22339</v>
      </c>
      <c r="Q10" s="272">
        <v>1964</v>
      </c>
      <c r="R10" s="1786">
        <v>11930</v>
      </c>
      <c r="S10" s="1786">
        <v>503916</v>
      </c>
      <c r="T10" s="272"/>
      <c r="U10" s="1786">
        <v>5823</v>
      </c>
      <c r="V10" s="1786">
        <v>293963</v>
      </c>
      <c r="W10" s="1787">
        <v>54286</v>
      </c>
      <c r="X10" s="1785">
        <v>1214</v>
      </c>
      <c r="Y10" s="1786">
        <v>2</v>
      </c>
      <c r="Z10" s="1786">
        <v>20518</v>
      </c>
      <c r="AA10" s="1786">
        <v>3108</v>
      </c>
      <c r="AB10" s="1786">
        <v>1036</v>
      </c>
      <c r="AC10" s="1786">
        <v>493682</v>
      </c>
      <c r="AD10" s="1786">
        <v>10234</v>
      </c>
      <c r="AE10" s="273"/>
      <c r="AF10" s="1780"/>
    </row>
    <row r="11" spans="1:32" s="204" customFormat="1" ht="11.25">
      <c r="A11" s="252"/>
      <c r="B11" s="254" t="s">
        <v>301</v>
      </c>
      <c r="C11" s="241">
        <v>88242</v>
      </c>
      <c r="D11" s="241">
        <v>0</v>
      </c>
      <c r="E11" s="241">
        <v>72858</v>
      </c>
      <c r="F11" s="241">
        <v>23561</v>
      </c>
      <c r="G11" s="241">
        <v>2883</v>
      </c>
      <c r="H11" s="241">
        <v>102652</v>
      </c>
      <c r="I11" s="241">
        <v>12145</v>
      </c>
      <c r="J11" s="241">
        <v>2842</v>
      </c>
      <c r="K11" s="241">
        <v>13414</v>
      </c>
      <c r="L11" s="241">
        <v>6506</v>
      </c>
      <c r="M11" s="241">
        <v>436</v>
      </c>
      <c r="N11" s="243">
        <v>23690</v>
      </c>
      <c r="O11" s="243">
        <v>41981</v>
      </c>
      <c r="P11" s="241">
        <v>24536</v>
      </c>
      <c r="Q11" s="243">
        <v>1527</v>
      </c>
      <c r="R11" s="241">
        <v>9111</v>
      </c>
      <c r="S11" s="241">
        <v>519120</v>
      </c>
      <c r="T11" s="241"/>
      <c r="U11" s="241">
        <v>5763</v>
      </c>
      <c r="V11" s="241">
        <v>305051</v>
      </c>
      <c r="W11" s="241">
        <v>54556</v>
      </c>
      <c r="X11" s="241">
        <v>37</v>
      </c>
      <c r="Y11" s="241">
        <v>2</v>
      </c>
      <c r="Z11" s="241">
        <v>20082</v>
      </c>
      <c r="AA11" s="241">
        <v>2827</v>
      </c>
      <c r="AB11" s="241">
        <v>1187</v>
      </c>
      <c r="AC11" s="241">
        <v>512206</v>
      </c>
      <c r="AD11" s="241">
        <v>6914</v>
      </c>
      <c r="AE11" s="254"/>
      <c r="AF11" s="244"/>
    </row>
    <row r="12" spans="1:32" s="204" customFormat="1" ht="11.25">
      <c r="A12" s="252"/>
      <c r="B12" s="254" t="s">
        <v>302</v>
      </c>
      <c r="C12" s="241">
        <v>86612</v>
      </c>
      <c r="D12" s="241">
        <v>0</v>
      </c>
      <c r="E12" s="241">
        <v>70576</v>
      </c>
      <c r="F12" s="241">
        <v>23302</v>
      </c>
      <c r="G12" s="241">
        <v>1142</v>
      </c>
      <c r="H12" s="241">
        <v>98143</v>
      </c>
      <c r="I12" s="241">
        <v>18530</v>
      </c>
      <c r="J12" s="241">
        <v>2623</v>
      </c>
      <c r="K12" s="241">
        <v>12701</v>
      </c>
      <c r="L12" s="241">
        <v>10642</v>
      </c>
      <c r="M12" s="241">
        <v>431</v>
      </c>
      <c r="N12" s="243">
        <v>26902</v>
      </c>
      <c r="O12" s="243">
        <v>31100</v>
      </c>
      <c r="P12" s="241">
        <v>20386</v>
      </c>
      <c r="Q12" s="243">
        <v>11818</v>
      </c>
      <c r="R12" s="241">
        <v>15326</v>
      </c>
      <c r="S12" s="241">
        <v>538799</v>
      </c>
      <c r="T12" s="241"/>
      <c r="U12" s="241">
        <v>5304</v>
      </c>
      <c r="V12" s="241">
        <v>314693</v>
      </c>
      <c r="W12" s="241">
        <v>54013</v>
      </c>
      <c r="X12" s="241">
        <v>37</v>
      </c>
      <c r="Y12" s="241">
        <v>2</v>
      </c>
      <c r="Z12" s="241">
        <v>19465</v>
      </c>
      <c r="AA12" s="241">
        <v>3108</v>
      </c>
      <c r="AB12" s="241">
        <v>0</v>
      </c>
      <c r="AC12" s="241">
        <v>522645</v>
      </c>
      <c r="AD12" s="241">
        <v>16154</v>
      </c>
      <c r="AE12" s="254"/>
      <c r="AF12" s="244"/>
    </row>
    <row r="13" spans="1:32" s="204" customFormat="1" ht="11.25">
      <c r="A13" s="252"/>
      <c r="B13" s="254" t="s">
        <v>36</v>
      </c>
      <c r="C13" s="241">
        <v>88162</v>
      </c>
      <c r="D13" s="241">
        <v>0</v>
      </c>
      <c r="E13" s="241">
        <v>72746</v>
      </c>
      <c r="F13" s="241">
        <v>23548</v>
      </c>
      <c r="G13" s="241">
        <v>2797</v>
      </c>
      <c r="H13" s="241">
        <v>102431</v>
      </c>
      <c r="I13" s="241">
        <v>12459</v>
      </c>
      <c r="J13" s="241">
        <v>2831</v>
      </c>
      <c r="K13" s="241">
        <v>13379</v>
      </c>
      <c r="L13" s="241">
        <v>6709</v>
      </c>
      <c r="M13" s="241">
        <v>435</v>
      </c>
      <c r="N13" s="243">
        <v>23848</v>
      </c>
      <c r="O13" s="243">
        <v>41446</v>
      </c>
      <c r="P13" s="241">
        <v>24332</v>
      </c>
      <c r="Q13" s="243">
        <v>2033</v>
      </c>
      <c r="R13" s="241">
        <v>9417</v>
      </c>
      <c r="S13" s="241">
        <v>520089</v>
      </c>
      <c r="T13" s="241"/>
      <c r="U13" s="241">
        <v>5740</v>
      </c>
      <c r="V13" s="241">
        <v>305526</v>
      </c>
      <c r="W13" s="241">
        <v>54529</v>
      </c>
      <c r="X13" s="241">
        <v>37</v>
      </c>
      <c r="Y13" s="241">
        <v>2</v>
      </c>
      <c r="Z13" s="241">
        <v>20052</v>
      </c>
      <c r="AA13" s="241">
        <v>2841</v>
      </c>
      <c r="AB13" s="241">
        <v>1129</v>
      </c>
      <c r="AC13" s="241">
        <v>512720</v>
      </c>
      <c r="AD13" s="241">
        <v>7369</v>
      </c>
      <c r="AE13" s="254"/>
      <c r="AF13" s="244"/>
    </row>
    <row r="14" spans="1:32" s="204" customFormat="1" ht="11.25">
      <c r="A14" s="252"/>
      <c r="B14" s="254" t="s">
        <v>38</v>
      </c>
      <c r="C14" s="241">
        <v>147963</v>
      </c>
      <c r="D14" s="241">
        <v>899</v>
      </c>
      <c r="E14" s="241">
        <v>122495</v>
      </c>
      <c r="F14" s="270" t="s">
        <v>344</v>
      </c>
      <c r="G14" s="270" t="s">
        <v>344</v>
      </c>
      <c r="H14" s="241">
        <v>125547</v>
      </c>
      <c r="I14" s="270" t="s">
        <v>344</v>
      </c>
      <c r="J14" s="270" t="s">
        <v>344</v>
      </c>
      <c r="K14" s="270" t="s">
        <v>344</v>
      </c>
      <c r="L14" s="270" t="s">
        <v>344</v>
      </c>
      <c r="M14" s="270" t="s">
        <v>344</v>
      </c>
      <c r="N14" s="1788" t="s">
        <v>344</v>
      </c>
      <c r="O14" s="1788" t="s">
        <v>344</v>
      </c>
      <c r="P14" s="270" t="s">
        <v>344</v>
      </c>
      <c r="Q14" s="243">
        <v>1185</v>
      </c>
      <c r="R14" s="241">
        <v>40098</v>
      </c>
      <c r="S14" s="241">
        <v>322656</v>
      </c>
      <c r="T14" s="241"/>
      <c r="U14" s="241">
        <v>6746</v>
      </c>
      <c r="V14" s="241">
        <v>164370</v>
      </c>
      <c r="W14" s="241">
        <v>51562</v>
      </c>
      <c r="X14" s="241">
        <v>14400</v>
      </c>
      <c r="Y14" s="241">
        <v>2</v>
      </c>
      <c r="Z14" s="241">
        <v>25739</v>
      </c>
      <c r="AA14" s="241">
        <v>6103</v>
      </c>
      <c r="AB14" s="241">
        <v>0</v>
      </c>
      <c r="AC14" s="241">
        <v>280313</v>
      </c>
      <c r="AD14" s="241">
        <v>42343</v>
      </c>
      <c r="AE14" s="254"/>
      <c r="AF14" s="244"/>
    </row>
    <row r="15" spans="1:32" s="204" customFormat="1" ht="11.25">
      <c r="A15" s="252"/>
      <c r="B15" s="252"/>
      <c r="C15" s="241"/>
      <c r="D15" s="241"/>
      <c r="E15" s="241" t="s">
        <v>345</v>
      </c>
      <c r="F15" s="241"/>
      <c r="G15" s="241"/>
      <c r="H15" s="241"/>
      <c r="I15" s="241"/>
      <c r="J15" s="241"/>
      <c r="K15" s="241"/>
      <c r="L15" s="241"/>
      <c r="M15" s="241"/>
      <c r="N15" s="243"/>
      <c r="O15" s="243"/>
      <c r="P15" s="241"/>
      <c r="Q15" s="243"/>
      <c r="R15" s="241"/>
      <c r="S15" s="241"/>
      <c r="T15" s="241"/>
      <c r="U15" s="241"/>
      <c r="V15" s="241"/>
      <c r="W15" s="241"/>
      <c r="X15" s="241"/>
      <c r="Y15" s="241"/>
      <c r="Z15" s="241"/>
      <c r="AA15" s="241"/>
      <c r="AB15" s="241"/>
      <c r="AC15" s="241"/>
      <c r="AD15" s="241"/>
      <c r="AE15" s="241"/>
      <c r="AF15" s="244"/>
    </row>
    <row r="16" spans="1:32" s="204" customFormat="1" ht="11.25">
      <c r="A16" s="274">
        <v>1</v>
      </c>
      <c r="B16" s="242" t="s">
        <v>40</v>
      </c>
      <c r="C16" s="241">
        <v>85023</v>
      </c>
      <c r="D16" s="241">
        <v>0</v>
      </c>
      <c r="E16" s="241">
        <v>75029</v>
      </c>
      <c r="F16" s="241">
        <v>25754</v>
      </c>
      <c r="G16" s="241">
        <v>3242</v>
      </c>
      <c r="H16" s="241">
        <v>107466</v>
      </c>
      <c r="I16" s="241">
        <v>7258</v>
      </c>
      <c r="J16" s="241">
        <v>2967</v>
      </c>
      <c r="K16" s="241">
        <v>14018</v>
      </c>
      <c r="L16" s="241">
        <v>5856</v>
      </c>
      <c r="M16" s="241">
        <v>416</v>
      </c>
      <c r="N16" s="243">
        <v>23690</v>
      </c>
      <c r="O16" s="243">
        <v>47493</v>
      </c>
      <c r="P16" s="241">
        <v>26598</v>
      </c>
      <c r="Q16" s="243">
        <v>535</v>
      </c>
      <c r="R16" s="241">
        <v>2851</v>
      </c>
      <c r="S16" s="241">
        <v>514578</v>
      </c>
      <c r="T16" s="241"/>
      <c r="U16" s="241">
        <v>7122</v>
      </c>
      <c r="V16" s="241">
        <v>305298</v>
      </c>
      <c r="W16" s="241">
        <v>54474</v>
      </c>
      <c r="X16" s="241">
        <v>38</v>
      </c>
      <c r="Y16" s="241">
        <v>2</v>
      </c>
      <c r="Z16" s="241">
        <v>19917</v>
      </c>
      <c r="AA16" s="241">
        <v>1992</v>
      </c>
      <c r="AB16" s="241">
        <v>0</v>
      </c>
      <c r="AC16" s="241">
        <v>513397</v>
      </c>
      <c r="AD16" s="241">
        <v>1181</v>
      </c>
      <c r="AE16" s="242"/>
      <c r="AF16" s="244"/>
    </row>
    <row r="17" spans="1:32" s="204" customFormat="1" ht="11.25">
      <c r="A17" s="274">
        <v>2</v>
      </c>
      <c r="B17" s="242" t="s">
        <v>41</v>
      </c>
      <c r="C17" s="241">
        <v>82161</v>
      </c>
      <c r="D17" s="241">
        <v>0</v>
      </c>
      <c r="E17" s="241">
        <v>72976</v>
      </c>
      <c r="F17" s="241">
        <v>28810</v>
      </c>
      <c r="G17" s="241">
        <v>4218</v>
      </c>
      <c r="H17" s="241">
        <v>109350</v>
      </c>
      <c r="I17" s="241">
        <v>11739</v>
      </c>
      <c r="J17" s="241">
        <v>2841</v>
      </c>
      <c r="K17" s="241">
        <v>13824</v>
      </c>
      <c r="L17" s="241">
        <v>6468</v>
      </c>
      <c r="M17" s="241">
        <v>520</v>
      </c>
      <c r="N17" s="243">
        <v>24169</v>
      </c>
      <c r="O17" s="243">
        <v>35135</v>
      </c>
      <c r="P17" s="241">
        <v>22607</v>
      </c>
      <c r="Q17" s="243">
        <v>0</v>
      </c>
      <c r="R17" s="241">
        <v>29980</v>
      </c>
      <c r="S17" s="241">
        <v>521709</v>
      </c>
      <c r="T17" s="241"/>
      <c r="U17" s="241">
        <v>3204</v>
      </c>
      <c r="V17" s="241">
        <v>294429</v>
      </c>
      <c r="W17" s="241">
        <v>54513</v>
      </c>
      <c r="X17" s="241">
        <v>37</v>
      </c>
      <c r="Y17" s="241">
        <v>2</v>
      </c>
      <c r="Z17" s="241">
        <v>19971</v>
      </c>
      <c r="AA17" s="241">
        <v>2381</v>
      </c>
      <c r="AB17" s="241">
        <v>0</v>
      </c>
      <c r="AC17" s="241">
        <v>497042</v>
      </c>
      <c r="AD17" s="241">
        <v>24668</v>
      </c>
      <c r="AE17" s="242"/>
      <c r="AF17" s="244"/>
    </row>
    <row r="18" spans="1:32" s="204" customFormat="1" ht="11.25">
      <c r="A18" s="274">
        <v>3</v>
      </c>
      <c r="B18" s="242" t="s">
        <v>42</v>
      </c>
      <c r="C18" s="241">
        <v>91483</v>
      </c>
      <c r="D18" s="241">
        <v>0</v>
      </c>
      <c r="E18" s="241">
        <v>73440</v>
      </c>
      <c r="F18" s="241">
        <v>26373</v>
      </c>
      <c r="G18" s="241">
        <v>3686</v>
      </c>
      <c r="H18" s="241">
        <v>107117</v>
      </c>
      <c r="I18" s="241">
        <v>13294</v>
      </c>
      <c r="J18" s="241">
        <v>3047</v>
      </c>
      <c r="K18" s="241">
        <v>13975</v>
      </c>
      <c r="L18" s="241">
        <v>5747</v>
      </c>
      <c r="M18" s="241">
        <v>445</v>
      </c>
      <c r="N18" s="243">
        <v>23780</v>
      </c>
      <c r="O18" s="243">
        <v>50659</v>
      </c>
      <c r="P18" s="241">
        <v>29821</v>
      </c>
      <c r="Q18" s="243">
        <v>0</v>
      </c>
      <c r="R18" s="241">
        <v>6232</v>
      </c>
      <c r="S18" s="241">
        <v>523658</v>
      </c>
      <c r="T18" s="241"/>
      <c r="U18" s="241">
        <v>6825</v>
      </c>
      <c r="V18" s="241">
        <v>299792</v>
      </c>
      <c r="W18" s="241">
        <v>55197</v>
      </c>
      <c r="X18" s="241">
        <v>37</v>
      </c>
      <c r="Y18" s="241">
        <v>2</v>
      </c>
      <c r="Z18" s="241">
        <v>20257</v>
      </c>
      <c r="AA18" s="241">
        <v>4705</v>
      </c>
      <c r="AB18" s="241">
        <v>0</v>
      </c>
      <c r="AC18" s="241">
        <v>512173</v>
      </c>
      <c r="AD18" s="241">
        <v>11485</v>
      </c>
      <c r="AE18" s="242"/>
      <c r="AF18" s="244"/>
    </row>
    <row r="19" spans="1:32" s="204" customFormat="1" ht="11.25">
      <c r="A19" s="274">
        <v>4</v>
      </c>
      <c r="B19" s="242" t="s">
        <v>43</v>
      </c>
      <c r="C19" s="241">
        <v>89031</v>
      </c>
      <c r="D19" s="241">
        <v>0</v>
      </c>
      <c r="E19" s="241">
        <v>69558</v>
      </c>
      <c r="F19" s="241">
        <v>22596</v>
      </c>
      <c r="G19" s="241">
        <v>3297</v>
      </c>
      <c r="H19" s="241">
        <v>98683</v>
      </c>
      <c r="I19" s="241">
        <v>17939</v>
      </c>
      <c r="J19" s="241">
        <v>2601</v>
      </c>
      <c r="K19" s="241">
        <v>12761</v>
      </c>
      <c r="L19" s="241">
        <v>5930</v>
      </c>
      <c r="M19" s="241">
        <v>461</v>
      </c>
      <c r="N19" s="243">
        <v>22232</v>
      </c>
      <c r="O19" s="243">
        <v>38822</v>
      </c>
      <c r="P19" s="241">
        <v>26850</v>
      </c>
      <c r="Q19" s="243">
        <v>0</v>
      </c>
      <c r="R19" s="241">
        <v>33880</v>
      </c>
      <c r="S19" s="241">
        <v>546707</v>
      </c>
      <c r="T19" s="241"/>
      <c r="U19" s="241">
        <v>5813</v>
      </c>
      <c r="V19" s="241">
        <v>311104</v>
      </c>
      <c r="W19" s="241">
        <v>54281</v>
      </c>
      <c r="X19" s="241">
        <v>38</v>
      </c>
      <c r="Y19" s="241">
        <v>2</v>
      </c>
      <c r="Z19" s="241">
        <v>19795</v>
      </c>
      <c r="AA19" s="241">
        <v>2344</v>
      </c>
      <c r="AB19" s="241">
        <v>0</v>
      </c>
      <c r="AC19" s="241">
        <v>511074</v>
      </c>
      <c r="AD19" s="241">
        <v>35633</v>
      </c>
      <c r="AE19" s="242"/>
      <c r="AF19" s="244"/>
    </row>
    <row r="20" spans="1:32" s="204" customFormat="1" ht="11.25">
      <c r="A20" s="274">
        <v>5</v>
      </c>
      <c r="B20" s="242" t="s">
        <v>44</v>
      </c>
      <c r="C20" s="241">
        <v>92136</v>
      </c>
      <c r="D20" s="241">
        <v>0</v>
      </c>
      <c r="E20" s="241">
        <v>73262</v>
      </c>
      <c r="F20" s="241">
        <v>18300</v>
      </c>
      <c r="G20" s="241">
        <v>3014</v>
      </c>
      <c r="H20" s="241">
        <v>98111</v>
      </c>
      <c r="I20" s="241">
        <v>9527</v>
      </c>
      <c r="J20" s="241">
        <v>2926</v>
      </c>
      <c r="K20" s="241">
        <v>12576</v>
      </c>
      <c r="L20" s="241">
        <v>5919</v>
      </c>
      <c r="M20" s="241">
        <v>391</v>
      </c>
      <c r="N20" s="243">
        <v>22433</v>
      </c>
      <c r="O20" s="243">
        <v>45684</v>
      </c>
      <c r="P20" s="241">
        <v>23705</v>
      </c>
      <c r="Q20" s="243">
        <v>0</v>
      </c>
      <c r="R20" s="241">
        <v>7287</v>
      </c>
      <c r="S20" s="241">
        <v>511091</v>
      </c>
      <c r="T20" s="241"/>
      <c r="U20" s="241">
        <v>5415</v>
      </c>
      <c r="V20" s="241">
        <v>298582</v>
      </c>
      <c r="W20" s="241">
        <v>54461</v>
      </c>
      <c r="X20" s="241">
        <v>37</v>
      </c>
      <c r="Y20" s="241">
        <v>2</v>
      </c>
      <c r="Z20" s="241">
        <v>20794</v>
      </c>
      <c r="AA20" s="241">
        <v>2950</v>
      </c>
      <c r="AB20" s="241">
        <v>0</v>
      </c>
      <c r="AC20" s="241">
        <v>509891</v>
      </c>
      <c r="AD20" s="241">
        <v>1200</v>
      </c>
      <c r="AE20" s="242"/>
      <c r="AF20" s="244"/>
    </row>
    <row r="21" spans="1:32" s="204" customFormat="1" ht="11.25">
      <c r="A21" s="274">
        <v>6</v>
      </c>
      <c r="B21" s="242" t="s">
        <v>45</v>
      </c>
      <c r="C21" s="241">
        <v>91654</v>
      </c>
      <c r="D21" s="241">
        <v>0</v>
      </c>
      <c r="E21" s="241">
        <v>78042</v>
      </c>
      <c r="F21" s="241">
        <v>25894</v>
      </c>
      <c r="G21" s="241">
        <v>3831</v>
      </c>
      <c r="H21" s="241">
        <v>110928</v>
      </c>
      <c r="I21" s="241">
        <v>18603</v>
      </c>
      <c r="J21" s="241">
        <v>2666</v>
      </c>
      <c r="K21" s="241">
        <v>14641</v>
      </c>
      <c r="L21" s="241">
        <v>8011</v>
      </c>
      <c r="M21" s="241">
        <v>492</v>
      </c>
      <c r="N21" s="243">
        <v>26313</v>
      </c>
      <c r="O21" s="243">
        <v>40168</v>
      </c>
      <c r="P21" s="241">
        <v>25249</v>
      </c>
      <c r="Q21" s="243">
        <v>0</v>
      </c>
      <c r="R21" s="241">
        <v>13946</v>
      </c>
      <c r="S21" s="241">
        <v>528592</v>
      </c>
      <c r="T21" s="241"/>
      <c r="U21" s="241">
        <v>5603</v>
      </c>
      <c r="V21" s="241">
        <v>303695</v>
      </c>
      <c r="W21" s="241">
        <v>53606</v>
      </c>
      <c r="X21" s="241">
        <v>36</v>
      </c>
      <c r="Y21" s="241">
        <v>2</v>
      </c>
      <c r="Z21" s="241">
        <v>22334</v>
      </c>
      <c r="AA21" s="241">
        <v>3147</v>
      </c>
      <c r="AB21" s="241">
        <v>0</v>
      </c>
      <c r="AC21" s="241">
        <v>510919</v>
      </c>
      <c r="AD21" s="241">
        <v>17673</v>
      </c>
      <c r="AE21" s="242"/>
      <c r="AF21" s="244"/>
    </row>
    <row r="22" spans="1:32" s="204" customFormat="1" ht="11.25">
      <c r="A22" s="274">
        <v>7</v>
      </c>
      <c r="B22" s="242" t="s">
        <v>46</v>
      </c>
      <c r="C22" s="241">
        <v>108153</v>
      </c>
      <c r="D22" s="241">
        <v>0</v>
      </c>
      <c r="E22" s="241">
        <v>73842</v>
      </c>
      <c r="F22" s="241">
        <v>1654</v>
      </c>
      <c r="G22" s="241">
        <v>1158</v>
      </c>
      <c r="H22" s="241">
        <v>79940</v>
      </c>
      <c r="I22" s="241">
        <v>14123</v>
      </c>
      <c r="J22" s="241">
        <v>2712</v>
      </c>
      <c r="K22" s="241">
        <v>12332</v>
      </c>
      <c r="L22" s="241">
        <v>12061</v>
      </c>
      <c r="M22" s="241">
        <v>333</v>
      </c>
      <c r="N22" s="243">
        <v>28021</v>
      </c>
      <c r="O22" s="243">
        <v>39359</v>
      </c>
      <c r="P22" s="241">
        <v>24466</v>
      </c>
      <c r="Q22" s="243">
        <v>0</v>
      </c>
      <c r="R22" s="241">
        <v>8306</v>
      </c>
      <c r="S22" s="241">
        <v>506687</v>
      </c>
      <c r="T22" s="241"/>
      <c r="U22" s="241">
        <v>7326</v>
      </c>
      <c r="V22" s="241">
        <v>301636</v>
      </c>
      <c r="W22" s="241">
        <v>53815</v>
      </c>
      <c r="X22" s="241">
        <v>37</v>
      </c>
      <c r="Y22" s="241">
        <v>2</v>
      </c>
      <c r="Z22" s="241">
        <v>20948</v>
      </c>
      <c r="AA22" s="241">
        <v>4233</v>
      </c>
      <c r="AB22" s="241">
        <v>0</v>
      </c>
      <c r="AC22" s="241">
        <v>503696</v>
      </c>
      <c r="AD22" s="241">
        <v>2991</v>
      </c>
      <c r="AE22" s="242"/>
      <c r="AF22" s="244"/>
    </row>
    <row r="23" spans="1:32" s="204" customFormat="1" ht="11.25">
      <c r="A23" s="274">
        <v>8</v>
      </c>
      <c r="B23" s="242" t="s">
        <v>47</v>
      </c>
      <c r="C23" s="241">
        <v>94538</v>
      </c>
      <c r="D23" s="241">
        <v>0</v>
      </c>
      <c r="E23" s="241">
        <v>68800</v>
      </c>
      <c r="F23" s="241">
        <v>22642</v>
      </c>
      <c r="G23" s="241">
        <v>1036</v>
      </c>
      <c r="H23" s="241">
        <v>95628</v>
      </c>
      <c r="I23" s="241">
        <v>15381</v>
      </c>
      <c r="J23" s="241">
        <v>2735</v>
      </c>
      <c r="K23" s="241">
        <v>12401</v>
      </c>
      <c r="L23" s="241">
        <v>5829</v>
      </c>
      <c r="M23" s="241">
        <v>353</v>
      </c>
      <c r="N23" s="243">
        <v>21741</v>
      </c>
      <c r="O23" s="243">
        <v>38350</v>
      </c>
      <c r="P23" s="241">
        <v>25780</v>
      </c>
      <c r="Q23" s="243">
        <v>0</v>
      </c>
      <c r="R23" s="241">
        <v>9733</v>
      </c>
      <c r="S23" s="241">
        <v>505971</v>
      </c>
      <c r="T23" s="241"/>
      <c r="U23" s="241">
        <v>4832</v>
      </c>
      <c r="V23" s="241">
        <v>296288</v>
      </c>
      <c r="W23" s="241">
        <v>55208</v>
      </c>
      <c r="X23" s="241">
        <v>38</v>
      </c>
      <c r="Y23" s="241">
        <v>2</v>
      </c>
      <c r="Z23" s="241">
        <v>18828</v>
      </c>
      <c r="AA23" s="241">
        <v>3057</v>
      </c>
      <c r="AB23" s="241">
        <v>0</v>
      </c>
      <c r="AC23" s="241">
        <v>497832</v>
      </c>
      <c r="AD23" s="241">
        <v>8139</v>
      </c>
      <c r="AE23" s="242"/>
      <c r="AF23" s="244"/>
    </row>
    <row r="24" spans="1:32" s="204" customFormat="1" ht="11.25">
      <c r="A24" s="274">
        <v>9</v>
      </c>
      <c r="B24" s="242" t="s">
        <v>48</v>
      </c>
      <c r="C24" s="241">
        <v>72366</v>
      </c>
      <c r="D24" s="241">
        <v>0</v>
      </c>
      <c r="E24" s="241">
        <v>68154</v>
      </c>
      <c r="F24" s="241">
        <v>26165</v>
      </c>
      <c r="G24" s="241">
        <v>2846</v>
      </c>
      <c r="H24" s="241">
        <v>100129</v>
      </c>
      <c r="I24" s="241">
        <v>12012</v>
      </c>
      <c r="J24" s="241">
        <v>2289</v>
      </c>
      <c r="K24" s="241">
        <v>12680</v>
      </c>
      <c r="L24" s="241">
        <v>7252</v>
      </c>
      <c r="M24" s="241">
        <v>618</v>
      </c>
      <c r="N24" s="243">
        <v>23527</v>
      </c>
      <c r="O24" s="243">
        <v>33852</v>
      </c>
      <c r="P24" s="241">
        <v>20855</v>
      </c>
      <c r="Q24" s="243">
        <v>14521</v>
      </c>
      <c r="R24" s="241">
        <v>20691</v>
      </c>
      <c r="S24" s="241">
        <v>561239</v>
      </c>
      <c r="T24" s="241"/>
      <c r="U24" s="241">
        <v>1658</v>
      </c>
      <c r="V24" s="241">
        <v>345873</v>
      </c>
      <c r="W24" s="241">
        <v>53447</v>
      </c>
      <c r="X24" s="241">
        <v>37</v>
      </c>
      <c r="Y24" s="241">
        <v>2</v>
      </c>
      <c r="Z24" s="241">
        <v>18019</v>
      </c>
      <c r="AA24" s="241">
        <v>4540</v>
      </c>
      <c r="AB24" s="241">
        <v>0</v>
      </c>
      <c r="AC24" s="241">
        <v>539899</v>
      </c>
      <c r="AD24" s="241">
        <v>21339</v>
      </c>
      <c r="AE24" s="242"/>
      <c r="AF24" s="244"/>
    </row>
    <row r="25" spans="1:32" s="204" customFormat="1" ht="12" customHeight="1">
      <c r="A25" s="274">
        <v>11</v>
      </c>
      <c r="B25" s="242" t="s">
        <v>50</v>
      </c>
      <c r="C25" s="241">
        <v>82012</v>
      </c>
      <c r="D25" s="241">
        <v>0</v>
      </c>
      <c r="E25" s="241">
        <v>69295</v>
      </c>
      <c r="F25" s="241">
        <v>25204</v>
      </c>
      <c r="G25" s="241">
        <v>389</v>
      </c>
      <c r="H25" s="241">
        <v>98035</v>
      </c>
      <c r="I25" s="241">
        <v>10676</v>
      </c>
      <c r="J25" s="241">
        <v>2735</v>
      </c>
      <c r="K25" s="241">
        <v>13005</v>
      </c>
      <c r="L25" s="241">
        <v>6047</v>
      </c>
      <c r="M25" s="241">
        <v>452</v>
      </c>
      <c r="N25" s="243">
        <v>22661</v>
      </c>
      <c r="O25" s="243">
        <v>32550</v>
      </c>
      <c r="P25" s="241">
        <v>20891</v>
      </c>
      <c r="Q25" s="243">
        <v>6791</v>
      </c>
      <c r="R25" s="241">
        <v>684</v>
      </c>
      <c r="S25" s="241">
        <v>507931</v>
      </c>
      <c r="T25" s="241"/>
      <c r="U25" s="241">
        <v>3443</v>
      </c>
      <c r="V25" s="241">
        <v>309291</v>
      </c>
      <c r="W25" s="241">
        <v>54686</v>
      </c>
      <c r="X25" s="241">
        <v>38</v>
      </c>
      <c r="Y25" s="241">
        <v>2</v>
      </c>
      <c r="Z25" s="241">
        <v>18813</v>
      </c>
      <c r="AA25" s="241">
        <v>2630</v>
      </c>
      <c r="AB25" s="241">
        <v>0</v>
      </c>
      <c r="AC25" s="241">
        <v>507514</v>
      </c>
      <c r="AD25" s="241">
        <v>417</v>
      </c>
      <c r="AE25" s="242"/>
      <c r="AF25" s="244"/>
    </row>
    <row r="26" spans="1:32" s="204" customFormat="1" ht="15.75" customHeight="1">
      <c r="A26" s="274">
        <v>13</v>
      </c>
      <c r="B26" s="242" t="s">
        <v>51</v>
      </c>
      <c r="C26" s="241">
        <v>72602</v>
      </c>
      <c r="D26" s="241">
        <v>0</v>
      </c>
      <c r="E26" s="241">
        <v>77752</v>
      </c>
      <c r="F26" s="241">
        <v>28392</v>
      </c>
      <c r="G26" s="241">
        <v>3299</v>
      </c>
      <c r="H26" s="241">
        <v>112849</v>
      </c>
      <c r="I26" s="241">
        <v>19710</v>
      </c>
      <c r="J26" s="241">
        <v>2889</v>
      </c>
      <c r="K26" s="241">
        <v>14122</v>
      </c>
      <c r="L26" s="241">
        <v>7494</v>
      </c>
      <c r="M26" s="241">
        <v>455</v>
      </c>
      <c r="N26" s="243">
        <v>25489</v>
      </c>
      <c r="O26" s="243">
        <v>38280</v>
      </c>
      <c r="P26" s="241">
        <v>18299</v>
      </c>
      <c r="Q26" s="243">
        <v>9645</v>
      </c>
      <c r="R26" s="241">
        <v>672</v>
      </c>
      <c r="S26" s="241">
        <v>558330</v>
      </c>
      <c r="T26" s="241"/>
      <c r="U26" s="241">
        <v>4511</v>
      </c>
      <c r="V26" s="241">
        <v>350408</v>
      </c>
      <c r="W26" s="241">
        <v>55133</v>
      </c>
      <c r="X26" s="241">
        <v>39</v>
      </c>
      <c r="Y26" s="241">
        <v>2</v>
      </c>
      <c r="Z26" s="241">
        <v>20949</v>
      </c>
      <c r="AA26" s="241">
        <v>3401</v>
      </c>
      <c r="AB26" s="241">
        <v>0</v>
      </c>
      <c r="AC26" s="241">
        <v>557761</v>
      </c>
      <c r="AD26" s="241">
        <v>569</v>
      </c>
      <c r="AE26" s="242"/>
      <c r="AF26" s="244"/>
    </row>
    <row r="27" spans="1:32" s="204" customFormat="1" ht="11.25">
      <c r="A27" s="274">
        <v>14</v>
      </c>
      <c r="B27" s="242" t="s">
        <v>52</v>
      </c>
      <c r="C27" s="241">
        <v>90721</v>
      </c>
      <c r="D27" s="241">
        <v>0</v>
      </c>
      <c r="E27" s="241">
        <v>69553</v>
      </c>
      <c r="F27" s="241">
        <v>23629</v>
      </c>
      <c r="G27" s="241">
        <v>6268</v>
      </c>
      <c r="H27" s="241">
        <v>103276</v>
      </c>
      <c r="I27" s="241">
        <v>12979</v>
      </c>
      <c r="J27" s="241">
        <v>3247</v>
      </c>
      <c r="K27" s="241">
        <v>13492</v>
      </c>
      <c r="L27" s="241">
        <v>9426</v>
      </c>
      <c r="M27" s="241">
        <v>592</v>
      </c>
      <c r="N27" s="243">
        <v>27318</v>
      </c>
      <c r="O27" s="243">
        <v>42848</v>
      </c>
      <c r="P27" s="241">
        <v>24518</v>
      </c>
      <c r="Q27" s="243">
        <v>1881</v>
      </c>
      <c r="R27" s="241">
        <v>5426</v>
      </c>
      <c r="S27" s="241">
        <v>537270</v>
      </c>
      <c r="T27" s="241"/>
      <c r="U27" s="241">
        <v>8819</v>
      </c>
      <c r="V27" s="241">
        <v>315619</v>
      </c>
      <c r="W27" s="241">
        <v>54120</v>
      </c>
      <c r="X27" s="241">
        <v>34</v>
      </c>
      <c r="Y27" s="241">
        <v>2</v>
      </c>
      <c r="Z27" s="241">
        <v>19178</v>
      </c>
      <c r="AA27" s="241">
        <v>3327</v>
      </c>
      <c r="AB27" s="241">
        <v>0</v>
      </c>
      <c r="AC27" s="241">
        <v>535213</v>
      </c>
      <c r="AD27" s="241">
        <v>2057</v>
      </c>
      <c r="AE27" s="242"/>
      <c r="AF27" s="244"/>
    </row>
    <row r="28" spans="1:32" s="204" customFormat="1" ht="11.25">
      <c r="A28" s="274">
        <v>15</v>
      </c>
      <c r="B28" s="242" t="s">
        <v>303</v>
      </c>
      <c r="C28" s="241">
        <v>92251</v>
      </c>
      <c r="D28" s="241">
        <v>0</v>
      </c>
      <c r="E28" s="241">
        <v>67403</v>
      </c>
      <c r="F28" s="241">
        <v>14052</v>
      </c>
      <c r="G28" s="241">
        <v>1370</v>
      </c>
      <c r="H28" s="241">
        <v>86187</v>
      </c>
      <c r="I28" s="241">
        <v>11931</v>
      </c>
      <c r="J28" s="241">
        <v>2784</v>
      </c>
      <c r="K28" s="241">
        <v>11439</v>
      </c>
      <c r="L28" s="241">
        <v>7043</v>
      </c>
      <c r="M28" s="241">
        <v>341</v>
      </c>
      <c r="N28" s="243">
        <v>22197</v>
      </c>
      <c r="O28" s="243">
        <v>49475</v>
      </c>
      <c r="P28" s="241">
        <v>21747</v>
      </c>
      <c r="Q28" s="243">
        <v>0</v>
      </c>
      <c r="R28" s="241">
        <v>0</v>
      </c>
      <c r="S28" s="241">
        <v>505829</v>
      </c>
      <c r="T28" s="241"/>
      <c r="U28" s="241">
        <v>4818</v>
      </c>
      <c r="V28" s="241">
        <v>298324</v>
      </c>
      <c r="W28" s="241">
        <v>55010</v>
      </c>
      <c r="X28" s="241">
        <v>38</v>
      </c>
      <c r="Y28" s="241">
        <v>2</v>
      </c>
      <c r="Z28" s="241">
        <v>20547</v>
      </c>
      <c r="AA28" s="241">
        <v>3831</v>
      </c>
      <c r="AB28" s="241">
        <v>26479</v>
      </c>
      <c r="AC28" s="241">
        <v>525809</v>
      </c>
      <c r="AD28" s="241">
        <v>-19979</v>
      </c>
      <c r="AE28" s="242"/>
      <c r="AF28" s="244"/>
    </row>
    <row r="29" spans="1:32" s="204" customFormat="1" ht="11.25">
      <c r="A29" s="274">
        <v>16</v>
      </c>
      <c r="B29" s="242" t="s">
        <v>54</v>
      </c>
      <c r="C29" s="241">
        <v>79545</v>
      </c>
      <c r="D29" s="241">
        <v>0</v>
      </c>
      <c r="E29" s="241">
        <v>70951</v>
      </c>
      <c r="F29" s="241">
        <v>23657</v>
      </c>
      <c r="G29" s="241">
        <v>517</v>
      </c>
      <c r="H29" s="241">
        <v>97808</v>
      </c>
      <c r="I29" s="241">
        <v>22405</v>
      </c>
      <c r="J29" s="241">
        <v>2403</v>
      </c>
      <c r="K29" s="241">
        <v>13329</v>
      </c>
      <c r="L29" s="241">
        <v>6562</v>
      </c>
      <c r="M29" s="241">
        <v>517</v>
      </c>
      <c r="N29" s="243">
        <v>23096</v>
      </c>
      <c r="O29" s="243">
        <v>42156</v>
      </c>
      <c r="P29" s="241">
        <v>18916</v>
      </c>
      <c r="Q29" s="243">
        <v>0</v>
      </c>
      <c r="R29" s="241">
        <v>0</v>
      </c>
      <c r="S29" s="241">
        <v>525091</v>
      </c>
      <c r="T29" s="241"/>
      <c r="U29" s="241">
        <v>5366</v>
      </c>
      <c r="V29" s="241">
        <v>320851</v>
      </c>
      <c r="W29" s="241">
        <v>54079</v>
      </c>
      <c r="X29" s="241">
        <v>37</v>
      </c>
      <c r="Y29" s="241">
        <v>2</v>
      </c>
      <c r="Z29" s="241">
        <v>19541</v>
      </c>
      <c r="AA29" s="241">
        <v>2425</v>
      </c>
      <c r="AB29" s="241">
        <v>4657</v>
      </c>
      <c r="AC29" s="241">
        <v>524700</v>
      </c>
      <c r="AD29" s="241">
        <v>391</v>
      </c>
      <c r="AE29" s="242"/>
      <c r="AF29" s="244"/>
    </row>
    <row r="30" spans="1:32" s="204" customFormat="1" ht="11.25">
      <c r="A30" s="274">
        <v>17</v>
      </c>
      <c r="B30" s="242" t="s">
        <v>55</v>
      </c>
      <c r="C30" s="241">
        <v>84836</v>
      </c>
      <c r="D30" s="241">
        <v>0</v>
      </c>
      <c r="E30" s="241">
        <v>68866</v>
      </c>
      <c r="F30" s="241">
        <v>25729</v>
      </c>
      <c r="G30" s="241">
        <v>286</v>
      </c>
      <c r="H30" s="241">
        <v>98191</v>
      </c>
      <c r="I30" s="241">
        <v>13494</v>
      </c>
      <c r="J30" s="241">
        <v>2943</v>
      </c>
      <c r="K30" s="241">
        <v>13054</v>
      </c>
      <c r="L30" s="241">
        <v>4774</v>
      </c>
      <c r="M30" s="241">
        <v>415</v>
      </c>
      <c r="N30" s="243">
        <v>21560</v>
      </c>
      <c r="O30" s="243">
        <v>37925</v>
      </c>
      <c r="P30" s="241">
        <v>22592</v>
      </c>
      <c r="Q30" s="243">
        <v>7996</v>
      </c>
      <c r="R30" s="241">
        <v>3446</v>
      </c>
      <c r="S30" s="241">
        <v>529984</v>
      </c>
      <c r="T30" s="241"/>
      <c r="U30" s="241">
        <v>6147</v>
      </c>
      <c r="V30" s="241">
        <v>319552</v>
      </c>
      <c r="W30" s="241">
        <v>55262</v>
      </c>
      <c r="X30" s="241">
        <v>38</v>
      </c>
      <c r="Y30" s="241">
        <v>2</v>
      </c>
      <c r="Z30" s="241">
        <v>18834</v>
      </c>
      <c r="AA30" s="241">
        <v>1733</v>
      </c>
      <c r="AB30" s="241">
        <v>0</v>
      </c>
      <c r="AC30" s="241">
        <v>525078</v>
      </c>
      <c r="AD30" s="241">
        <v>4906</v>
      </c>
      <c r="AE30" s="242"/>
      <c r="AF30" s="244"/>
    </row>
    <row r="31" spans="1:32" s="204" customFormat="1" ht="11.25">
      <c r="A31" s="274">
        <v>18</v>
      </c>
      <c r="B31" s="242" t="s">
        <v>56</v>
      </c>
      <c r="C31" s="241">
        <v>96710</v>
      </c>
      <c r="D31" s="241">
        <v>0</v>
      </c>
      <c r="E31" s="241">
        <v>64031</v>
      </c>
      <c r="F31" s="241">
        <v>15732</v>
      </c>
      <c r="G31" s="241">
        <v>3755</v>
      </c>
      <c r="H31" s="241">
        <v>86818</v>
      </c>
      <c r="I31" s="241">
        <v>13102</v>
      </c>
      <c r="J31" s="241">
        <v>2771</v>
      </c>
      <c r="K31" s="241">
        <v>11175</v>
      </c>
      <c r="L31" s="241">
        <v>5755</v>
      </c>
      <c r="M31" s="241">
        <v>345</v>
      </c>
      <c r="N31" s="243">
        <v>20587</v>
      </c>
      <c r="O31" s="243">
        <v>37420</v>
      </c>
      <c r="P31" s="241">
        <v>22379</v>
      </c>
      <c r="Q31" s="243">
        <v>0</v>
      </c>
      <c r="R31" s="241">
        <v>11005</v>
      </c>
      <c r="S31" s="241">
        <v>516377</v>
      </c>
      <c r="T31" s="241"/>
      <c r="U31" s="241">
        <v>6995</v>
      </c>
      <c r="V31" s="241">
        <v>305990</v>
      </c>
      <c r="W31" s="241">
        <v>54791</v>
      </c>
      <c r="X31" s="241">
        <v>37</v>
      </c>
      <c r="Y31" s="241">
        <v>2</v>
      </c>
      <c r="Z31" s="241">
        <v>18599</v>
      </c>
      <c r="AA31" s="241">
        <v>3918</v>
      </c>
      <c r="AB31" s="241">
        <v>0</v>
      </c>
      <c r="AC31" s="241">
        <v>507046</v>
      </c>
      <c r="AD31" s="241">
        <v>9331</v>
      </c>
      <c r="AE31" s="242"/>
      <c r="AF31" s="244"/>
    </row>
    <row r="32" spans="1:32" s="204" customFormat="1" ht="11.25">
      <c r="A32" s="274">
        <v>19</v>
      </c>
      <c r="B32" s="242" t="s">
        <v>57</v>
      </c>
      <c r="C32" s="241">
        <v>96528</v>
      </c>
      <c r="D32" s="241">
        <v>0</v>
      </c>
      <c r="E32" s="241">
        <v>75415</v>
      </c>
      <c r="F32" s="241">
        <v>22229</v>
      </c>
      <c r="G32" s="241">
        <v>5527</v>
      </c>
      <c r="H32" s="241">
        <v>106047</v>
      </c>
      <c r="I32" s="241">
        <v>14100</v>
      </c>
      <c r="J32" s="241">
        <v>2576</v>
      </c>
      <c r="K32" s="241">
        <v>14357</v>
      </c>
      <c r="L32" s="241">
        <v>5484</v>
      </c>
      <c r="M32" s="241">
        <v>585</v>
      </c>
      <c r="N32" s="243">
        <v>23307</v>
      </c>
      <c r="O32" s="243">
        <v>38687</v>
      </c>
      <c r="P32" s="241">
        <v>23663</v>
      </c>
      <c r="Q32" s="243">
        <v>0</v>
      </c>
      <c r="R32" s="241">
        <v>5759</v>
      </c>
      <c r="S32" s="241">
        <v>537312</v>
      </c>
      <c r="T32" s="241"/>
      <c r="U32" s="241">
        <v>7563</v>
      </c>
      <c r="V32" s="241">
        <v>324332</v>
      </c>
      <c r="W32" s="241">
        <v>54696</v>
      </c>
      <c r="X32" s="241">
        <v>38</v>
      </c>
      <c r="Y32" s="241">
        <v>2</v>
      </c>
      <c r="Z32" s="241">
        <v>18337</v>
      </c>
      <c r="AA32" s="241">
        <v>2169</v>
      </c>
      <c r="AB32" s="241">
        <v>0</v>
      </c>
      <c r="AC32" s="241">
        <v>534352</v>
      </c>
      <c r="AD32" s="241">
        <v>2959</v>
      </c>
      <c r="AE32" s="242"/>
      <c r="AF32" s="244"/>
    </row>
    <row r="33" spans="1:32" s="204" customFormat="1" ht="11.25">
      <c r="A33" s="274">
        <v>20</v>
      </c>
      <c r="B33" s="242" t="s">
        <v>58</v>
      </c>
      <c r="C33" s="241">
        <v>96194</v>
      </c>
      <c r="D33" s="241">
        <v>0</v>
      </c>
      <c r="E33" s="241">
        <v>77611</v>
      </c>
      <c r="F33" s="241">
        <v>17829</v>
      </c>
      <c r="G33" s="241">
        <v>4584</v>
      </c>
      <c r="H33" s="241">
        <v>102894</v>
      </c>
      <c r="I33" s="241">
        <v>18692</v>
      </c>
      <c r="J33" s="241">
        <v>2467</v>
      </c>
      <c r="K33" s="241">
        <v>13601</v>
      </c>
      <c r="L33" s="241">
        <v>7072</v>
      </c>
      <c r="M33" s="241">
        <v>368</v>
      </c>
      <c r="N33" s="243">
        <v>23919</v>
      </c>
      <c r="O33" s="243">
        <v>31193</v>
      </c>
      <c r="P33" s="241">
        <v>19869</v>
      </c>
      <c r="Q33" s="243">
        <v>0</v>
      </c>
      <c r="R33" s="241">
        <v>1101</v>
      </c>
      <c r="S33" s="241">
        <v>506104</v>
      </c>
      <c r="T33" s="241"/>
      <c r="U33" s="241">
        <v>7009</v>
      </c>
      <c r="V33" s="241">
        <v>309549</v>
      </c>
      <c r="W33" s="241">
        <v>54226</v>
      </c>
      <c r="X33" s="241">
        <v>39</v>
      </c>
      <c r="Y33" s="241">
        <v>2</v>
      </c>
      <c r="Z33" s="241">
        <v>21083</v>
      </c>
      <c r="AA33" s="241">
        <v>2680</v>
      </c>
      <c r="AB33" s="241">
        <v>0</v>
      </c>
      <c r="AC33" s="241">
        <v>505721</v>
      </c>
      <c r="AD33" s="241">
        <v>384</v>
      </c>
      <c r="AE33" s="242"/>
      <c r="AF33" s="244"/>
    </row>
    <row r="34" spans="1:32" s="204" customFormat="1" ht="12" customHeight="1">
      <c r="A34" s="274">
        <v>21</v>
      </c>
      <c r="B34" s="242" t="s">
        <v>59</v>
      </c>
      <c r="C34" s="241">
        <v>93939</v>
      </c>
      <c r="D34" s="241">
        <v>0</v>
      </c>
      <c r="E34" s="241">
        <v>73671</v>
      </c>
      <c r="F34" s="241">
        <v>21282</v>
      </c>
      <c r="G34" s="241">
        <v>2842</v>
      </c>
      <c r="H34" s="241">
        <v>100975</v>
      </c>
      <c r="I34" s="241">
        <v>26640</v>
      </c>
      <c r="J34" s="241">
        <v>2731</v>
      </c>
      <c r="K34" s="241">
        <v>13385</v>
      </c>
      <c r="L34" s="241">
        <v>6143</v>
      </c>
      <c r="M34" s="241">
        <v>459</v>
      </c>
      <c r="N34" s="243">
        <v>23175</v>
      </c>
      <c r="O34" s="243">
        <v>48690</v>
      </c>
      <c r="P34" s="241">
        <v>22501</v>
      </c>
      <c r="Q34" s="243">
        <v>0</v>
      </c>
      <c r="R34" s="241">
        <v>1740</v>
      </c>
      <c r="S34" s="241">
        <v>543721</v>
      </c>
      <c r="T34" s="241"/>
      <c r="U34" s="241">
        <v>6609</v>
      </c>
      <c r="V34" s="241">
        <v>325071</v>
      </c>
      <c r="W34" s="241">
        <v>54120</v>
      </c>
      <c r="X34" s="241">
        <v>37</v>
      </c>
      <c r="Y34" s="241">
        <v>2</v>
      </c>
      <c r="Z34" s="241">
        <v>21549</v>
      </c>
      <c r="AA34" s="241">
        <v>3564</v>
      </c>
      <c r="AB34" s="241">
        <v>0</v>
      </c>
      <c r="AC34" s="241">
        <v>535836</v>
      </c>
      <c r="AD34" s="241">
        <v>7886</v>
      </c>
      <c r="AE34" s="242"/>
      <c r="AF34" s="244"/>
    </row>
    <row r="35" spans="1:32" s="204" customFormat="1" ht="11.25">
      <c r="A35" s="274">
        <v>22</v>
      </c>
      <c r="B35" s="242" t="s">
        <v>304</v>
      </c>
      <c r="C35" s="241">
        <v>89486</v>
      </c>
      <c r="D35" s="241">
        <v>0</v>
      </c>
      <c r="E35" s="241">
        <v>65964</v>
      </c>
      <c r="F35" s="241">
        <v>15772</v>
      </c>
      <c r="G35" s="241">
        <v>1180</v>
      </c>
      <c r="H35" s="241">
        <v>86712</v>
      </c>
      <c r="I35" s="241">
        <v>20542</v>
      </c>
      <c r="J35" s="241">
        <v>3250</v>
      </c>
      <c r="K35" s="241">
        <v>11212</v>
      </c>
      <c r="L35" s="241">
        <v>15999</v>
      </c>
      <c r="M35" s="241">
        <v>190</v>
      </c>
      <c r="N35" s="243">
        <v>31208</v>
      </c>
      <c r="O35" s="243">
        <v>23214</v>
      </c>
      <c r="P35" s="241">
        <v>19766</v>
      </c>
      <c r="Q35" s="243">
        <v>0</v>
      </c>
      <c r="R35" s="241">
        <v>34651</v>
      </c>
      <c r="S35" s="241">
        <v>522417</v>
      </c>
      <c r="T35" s="241"/>
      <c r="U35" s="241">
        <v>1812</v>
      </c>
      <c r="V35" s="241">
        <v>296372</v>
      </c>
      <c r="W35" s="241">
        <v>54981</v>
      </c>
      <c r="X35" s="241">
        <v>39</v>
      </c>
      <c r="Y35" s="241">
        <v>2</v>
      </c>
      <c r="Z35" s="241">
        <v>19936</v>
      </c>
      <c r="AA35" s="241">
        <v>5039</v>
      </c>
      <c r="AB35" s="241">
        <v>0</v>
      </c>
      <c r="AC35" s="241">
        <v>502573</v>
      </c>
      <c r="AD35" s="241">
        <v>19844</v>
      </c>
      <c r="AE35" s="242"/>
      <c r="AF35" s="244"/>
    </row>
    <row r="36" spans="1:32" s="204" customFormat="1" ht="15.75" customHeight="1">
      <c r="A36" s="274">
        <v>24</v>
      </c>
      <c r="B36" s="242" t="s">
        <v>147</v>
      </c>
      <c r="C36" s="241">
        <v>97829</v>
      </c>
      <c r="D36" s="241">
        <v>0</v>
      </c>
      <c r="E36" s="241">
        <v>76700</v>
      </c>
      <c r="F36" s="241">
        <v>17620</v>
      </c>
      <c r="G36" s="241">
        <v>743</v>
      </c>
      <c r="H36" s="241">
        <v>97690</v>
      </c>
      <c r="I36" s="241">
        <v>19169</v>
      </c>
      <c r="J36" s="241">
        <v>2195</v>
      </c>
      <c r="K36" s="241">
        <v>13484</v>
      </c>
      <c r="L36" s="241">
        <v>8332</v>
      </c>
      <c r="M36" s="241">
        <v>581</v>
      </c>
      <c r="N36" s="243">
        <v>25033</v>
      </c>
      <c r="O36" s="243">
        <v>33000</v>
      </c>
      <c r="P36" s="241">
        <v>21949</v>
      </c>
      <c r="Q36" s="243">
        <v>6893</v>
      </c>
      <c r="R36" s="241">
        <v>6826</v>
      </c>
      <c r="S36" s="241">
        <v>527410</v>
      </c>
      <c r="T36" s="241"/>
      <c r="U36" s="241">
        <v>7234</v>
      </c>
      <c r="V36" s="241">
        <v>317281</v>
      </c>
      <c r="W36" s="241">
        <v>53303</v>
      </c>
      <c r="X36" s="241">
        <v>36</v>
      </c>
      <c r="Y36" s="241">
        <v>2</v>
      </c>
      <c r="Z36" s="241">
        <v>20918</v>
      </c>
      <c r="AA36" s="241">
        <v>2516</v>
      </c>
      <c r="AB36" s="241">
        <v>0</v>
      </c>
      <c r="AC36" s="241">
        <v>518076</v>
      </c>
      <c r="AD36" s="241">
        <v>9334</v>
      </c>
      <c r="AE36" s="242"/>
      <c r="AF36" s="244"/>
    </row>
    <row r="37" spans="1:32" s="204" customFormat="1" ht="11.25">
      <c r="A37" s="274">
        <v>27</v>
      </c>
      <c r="B37" s="242" t="s">
        <v>148</v>
      </c>
      <c r="C37" s="241">
        <v>98306</v>
      </c>
      <c r="D37" s="241">
        <v>0</v>
      </c>
      <c r="E37" s="241">
        <v>75048</v>
      </c>
      <c r="F37" s="241">
        <v>19059</v>
      </c>
      <c r="G37" s="241">
        <v>933</v>
      </c>
      <c r="H37" s="241">
        <v>98118</v>
      </c>
      <c r="I37" s="241">
        <v>15693</v>
      </c>
      <c r="J37" s="241">
        <v>2450</v>
      </c>
      <c r="K37" s="241">
        <v>13108</v>
      </c>
      <c r="L37" s="241">
        <v>10343</v>
      </c>
      <c r="M37" s="241">
        <v>403</v>
      </c>
      <c r="N37" s="243">
        <v>26869</v>
      </c>
      <c r="O37" s="243">
        <v>37384</v>
      </c>
      <c r="P37" s="241">
        <v>19834</v>
      </c>
      <c r="Q37" s="243">
        <v>5434</v>
      </c>
      <c r="R37" s="241">
        <v>9131</v>
      </c>
      <c r="S37" s="241">
        <v>533094</v>
      </c>
      <c r="T37" s="241"/>
      <c r="U37" s="241">
        <v>5725</v>
      </c>
      <c r="V37" s="241">
        <v>301769</v>
      </c>
      <c r="W37" s="241">
        <v>53781</v>
      </c>
      <c r="X37" s="241">
        <v>35</v>
      </c>
      <c r="Y37" s="241">
        <v>2</v>
      </c>
      <c r="Z37" s="241">
        <v>20388</v>
      </c>
      <c r="AA37" s="241">
        <v>3463</v>
      </c>
      <c r="AB37" s="241">
        <v>0</v>
      </c>
      <c r="AC37" s="241">
        <v>509535</v>
      </c>
      <c r="AD37" s="241">
        <v>23559</v>
      </c>
      <c r="AE37" s="242"/>
      <c r="AF37" s="244"/>
    </row>
    <row r="38" spans="1:32" s="204" customFormat="1" ht="11.25">
      <c r="A38" s="274">
        <v>31</v>
      </c>
      <c r="B38" s="242" t="s">
        <v>62</v>
      </c>
      <c r="C38" s="241">
        <v>89365</v>
      </c>
      <c r="D38" s="241">
        <v>0</v>
      </c>
      <c r="E38" s="241">
        <v>73639</v>
      </c>
      <c r="F38" s="241">
        <v>22443</v>
      </c>
      <c r="G38" s="241">
        <v>363</v>
      </c>
      <c r="H38" s="241">
        <v>99312</v>
      </c>
      <c r="I38" s="241">
        <v>19768</v>
      </c>
      <c r="J38" s="241">
        <v>2470</v>
      </c>
      <c r="K38" s="241">
        <v>13180</v>
      </c>
      <c r="L38" s="241">
        <v>5941</v>
      </c>
      <c r="M38" s="241">
        <v>509</v>
      </c>
      <c r="N38" s="243">
        <v>22504</v>
      </c>
      <c r="O38" s="243">
        <v>31737</v>
      </c>
      <c r="P38" s="241">
        <v>20724</v>
      </c>
      <c r="Q38" s="243">
        <v>2149</v>
      </c>
      <c r="R38" s="241">
        <v>1263</v>
      </c>
      <c r="S38" s="241">
        <v>524719</v>
      </c>
      <c r="T38" s="241"/>
      <c r="U38" s="241">
        <v>6286</v>
      </c>
      <c r="V38" s="241">
        <v>326319</v>
      </c>
      <c r="W38" s="241">
        <v>55126</v>
      </c>
      <c r="X38" s="241">
        <v>39</v>
      </c>
      <c r="Y38" s="241">
        <v>2</v>
      </c>
      <c r="Z38" s="241">
        <v>19029</v>
      </c>
      <c r="AA38" s="241">
        <v>2762</v>
      </c>
      <c r="AB38" s="241">
        <v>0</v>
      </c>
      <c r="AC38" s="241">
        <v>524719</v>
      </c>
      <c r="AD38" s="241">
        <v>0</v>
      </c>
      <c r="AE38" s="242"/>
      <c r="AF38" s="244"/>
    </row>
    <row r="39" spans="1:32" s="204" customFormat="1" ht="11.25">
      <c r="A39" s="274">
        <v>32</v>
      </c>
      <c r="B39" s="242" t="s">
        <v>63</v>
      </c>
      <c r="C39" s="241">
        <v>85482</v>
      </c>
      <c r="D39" s="241">
        <v>0</v>
      </c>
      <c r="E39" s="241">
        <v>71960</v>
      </c>
      <c r="F39" s="241">
        <v>25644</v>
      </c>
      <c r="G39" s="241">
        <v>7</v>
      </c>
      <c r="H39" s="241">
        <v>100696</v>
      </c>
      <c r="I39" s="241">
        <v>13160</v>
      </c>
      <c r="J39" s="241">
        <v>2683</v>
      </c>
      <c r="K39" s="241">
        <v>13392</v>
      </c>
      <c r="L39" s="241">
        <v>6147</v>
      </c>
      <c r="M39" s="241">
        <v>465</v>
      </c>
      <c r="N39" s="243">
        <v>23098</v>
      </c>
      <c r="O39" s="243">
        <v>33279</v>
      </c>
      <c r="P39" s="241">
        <v>22917</v>
      </c>
      <c r="Q39" s="243">
        <v>61510</v>
      </c>
      <c r="R39" s="241">
        <v>44626</v>
      </c>
      <c r="S39" s="241">
        <v>613971</v>
      </c>
      <c r="T39" s="241"/>
      <c r="U39" s="241">
        <v>2667</v>
      </c>
      <c r="V39" s="241">
        <v>319589</v>
      </c>
      <c r="W39" s="241">
        <v>53375</v>
      </c>
      <c r="X39" s="241">
        <v>36</v>
      </c>
      <c r="Y39" s="241">
        <v>2</v>
      </c>
      <c r="Z39" s="241">
        <v>18215</v>
      </c>
      <c r="AA39" s="241">
        <v>3260</v>
      </c>
      <c r="AB39" s="241">
        <v>0</v>
      </c>
      <c r="AC39" s="241">
        <v>556539</v>
      </c>
      <c r="AD39" s="241">
        <v>57432</v>
      </c>
      <c r="AE39" s="242"/>
      <c r="AF39" s="244"/>
    </row>
    <row r="40" spans="1:32" s="204" customFormat="1" ht="11.25">
      <c r="A40" s="274">
        <v>37</v>
      </c>
      <c r="B40" s="242" t="s">
        <v>64</v>
      </c>
      <c r="C40" s="241">
        <v>80969</v>
      </c>
      <c r="D40" s="241">
        <v>0</v>
      </c>
      <c r="E40" s="241">
        <v>77125</v>
      </c>
      <c r="F40" s="241">
        <v>26331</v>
      </c>
      <c r="G40" s="241">
        <v>309</v>
      </c>
      <c r="H40" s="241">
        <v>107651</v>
      </c>
      <c r="I40" s="241">
        <v>17267</v>
      </c>
      <c r="J40" s="241">
        <v>3040</v>
      </c>
      <c r="K40" s="241">
        <v>13862</v>
      </c>
      <c r="L40" s="241">
        <v>15921</v>
      </c>
      <c r="M40" s="241">
        <v>591</v>
      </c>
      <c r="N40" s="243">
        <v>34273</v>
      </c>
      <c r="O40" s="243">
        <v>36371</v>
      </c>
      <c r="P40" s="241">
        <v>21294</v>
      </c>
      <c r="Q40" s="243">
        <v>0</v>
      </c>
      <c r="R40" s="241">
        <v>12371</v>
      </c>
      <c r="S40" s="241">
        <v>561757</v>
      </c>
      <c r="T40" s="241"/>
      <c r="U40" s="241">
        <v>9335</v>
      </c>
      <c r="V40" s="241">
        <v>335906</v>
      </c>
      <c r="W40" s="241">
        <v>53456</v>
      </c>
      <c r="X40" s="241">
        <v>36</v>
      </c>
      <c r="Y40" s="241">
        <v>2</v>
      </c>
      <c r="Z40" s="241">
        <v>21113</v>
      </c>
      <c r="AA40" s="241">
        <v>3202</v>
      </c>
      <c r="AB40" s="241">
        <v>0</v>
      </c>
      <c r="AC40" s="241">
        <v>546280</v>
      </c>
      <c r="AD40" s="241">
        <v>15477</v>
      </c>
      <c r="AE40" s="242"/>
      <c r="AF40" s="244"/>
    </row>
    <row r="41" spans="1:32" s="204" customFormat="1" ht="11.25">
      <c r="A41" s="274">
        <v>39</v>
      </c>
      <c r="B41" s="242" t="s">
        <v>65</v>
      </c>
      <c r="C41" s="241">
        <v>79939</v>
      </c>
      <c r="D41" s="241">
        <v>0</v>
      </c>
      <c r="E41" s="241">
        <v>62026</v>
      </c>
      <c r="F41" s="241">
        <v>19154</v>
      </c>
      <c r="G41" s="241">
        <v>930</v>
      </c>
      <c r="H41" s="241">
        <v>84687</v>
      </c>
      <c r="I41" s="241">
        <v>19584</v>
      </c>
      <c r="J41" s="241">
        <v>2156</v>
      </c>
      <c r="K41" s="241">
        <v>10552</v>
      </c>
      <c r="L41" s="241">
        <v>17147</v>
      </c>
      <c r="M41" s="241">
        <v>532</v>
      </c>
      <c r="N41" s="243">
        <v>30817</v>
      </c>
      <c r="O41" s="243">
        <v>30667</v>
      </c>
      <c r="P41" s="241">
        <v>16405</v>
      </c>
      <c r="Q41" s="243">
        <v>10753</v>
      </c>
      <c r="R41" s="241">
        <v>4</v>
      </c>
      <c r="S41" s="241">
        <v>495816</v>
      </c>
      <c r="T41" s="241"/>
      <c r="U41" s="241">
        <v>9370</v>
      </c>
      <c r="V41" s="241">
        <v>296218</v>
      </c>
      <c r="W41" s="241">
        <v>52659</v>
      </c>
      <c r="X41" s="241">
        <v>36</v>
      </c>
      <c r="Y41" s="241">
        <v>2</v>
      </c>
      <c r="Z41" s="241">
        <v>17217</v>
      </c>
      <c r="AA41" s="241">
        <v>3286</v>
      </c>
      <c r="AB41" s="241">
        <v>0</v>
      </c>
      <c r="AC41" s="241">
        <v>488421</v>
      </c>
      <c r="AD41" s="241">
        <v>7395</v>
      </c>
      <c r="AE41" s="242"/>
      <c r="AF41" s="244"/>
    </row>
    <row r="42" spans="1:32" s="204" customFormat="1" ht="11.25">
      <c r="A42" s="274">
        <v>40</v>
      </c>
      <c r="B42" s="242" t="s">
        <v>305</v>
      </c>
      <c r="C42" s="241">
        <v>87437</v>
      </c>
      <c r="D42" s="241">
        <v>0</v>
      </c>
      <c r="E42" s="241">
        <v>69499</v>
      </c>
      <c r="F42" s="241">
        <v>22176</v>
      </c>
      <c r="G42" s="241">
        <v>897</v>
      </c>
      <c r="H42" s="241">
        <v>96307</v>
      </c>
      <c r="I42" s="241">
        <v>18979</v>
      </c>
      <c r="J42" s="241">
        <v>3188</v>
      </c>
      <c r="K42" s="241">
        <v>13042</v>
      </c>
      <c r="L42" s="241">
        <v>15973</v>
      </c>
      <c r="M42" s="241">
        <v>408</v>
      </c>
      <c r="N42" s="243">
        <v>33170</v>
      </c>
      <c r="O42" s="243">
        <v>26355</v>
      </c>
      <c r="P42" s="241">
        <v>20166</v>
      </c>
      <c r="Q42" s="243">
        <v>0</v>
      </c>
      <c r="R42" s="241">
        <v>17816</v>
      </c>
      <c r="S42" s="241">
        <v>523683</v>
      </c>
      <c r="T42" s="241"/>
      <c r="U42" s="241">
        <v>6270</v>
      </c>
      <c r="V42" s="241">
        <v>300645</v>
      </c>
      <c r="W42" s="241">
        <v>53654</v>
      </c>
      <c r="X42" s="241">
        <v>37</v>
      </c>
      <c r="Y42" s="241">
        <v>2</v>
      </c>
      <c r="Z42" s="241">
        <v>20192</v>
      </c>
      <c r="AA42" s="241">
        <v>2694</v>
      </c>
      <c r="AB42" s="241">
        <v>0</v>
      </c>
      <c r="AC42" s="241">
        <v>513921</v>
      </c>
      <c r="AD42" s="241">
        <v>9762</v>
      </c>
      <c r="AE42" s="242"/>
      <c r="AF42" s="244"/>
    </row>
    <row r="43" spans="1:32" s="204" customFormat="1" ht="11.25">
      <c r="A43" s="274">
        <v>42</v>
      </c>
      <c r="B43" s="242" t="s">
        <v>66</v>
      </c>
      <c r="C43" s="241">
        <v>91332</v>
      </c>
      <c r="D43" s="241">
        <v>0</v>
      </c>
      <c r="E43" s="241">
        <v>68001</v>
      </c>
      <c r="F43" s="241">
        <v>22806</v>
      </c>
      <c r="G43" s="241">
        <v>1600</v>
      </c>
      <c r="H43" s="241">
        <v>95025</v>
      </c>
      <c r="I43" s="241">
        <v>14903</v>
      </c>
      <c r="J43" s="241">
        <v>2266</v>
      </c>
      <c r="K43" s="241">
        <v>11714</v>
      </c>
      <c r="L43" s="241">
        <v>7576</v>
      </c>
      <c r="M43" s="241">
        <v>452</v>
      </c>
      <c r="N43" s="243">
        <v>22366</v>
      </c>
      <c r="O43" s="243">
        <v>28995</v>
      </c>
      <c r="P43" s="241">
        <v>21134</v>
      </c>
      <c r="Q43" s="243">
        <v>0</v>
      </c>
      <c r="R43" s="241">
        <v>25459</v>
      </c>
      <c r="S43" s="241">
        <v>505671</v>
      </c>
      <c r="T43" s="241"/>
      <c r="U43" s="241">
        <v>6094</v>
      </c>
      <c r="V43" s="241">
        <v>292144</v>
      </c>
      <c r="W43" s="241">
        <v>55906</v>
      </c>
      <c r="X43" s="241">
        <v>40</v>
      </c>
      <c r="Y43" s="241">
        <v>2</v>
      </c>
      <c r="Z43" s="241">
        <v>19873</v>
      </c>
      <c r="AA43" s="241">
        <v>2485</v>
      </c>
      <c r="AB43" s="241">
        <v>0</v>
      </c>
      <c r="AC43" s="241">
        <v>489807</v>
      </c>
      <c r="AD43" s="241">
        <v>15864</v>
      </c>
      <c r="AE43" s="242"/>
      <c r="AF43" s="244"/>
    </row>
    <row r="44" spans="1:32" s="204" customFormat="1" ht="11.25">
      <c r="A44" s="274">
        <v>43</v>
      </c>
      <c r="B44" s="242" t="s">
        <v>306</v>
      </c>
      <c r="C44" s="241">
        <v>85242</v>
      </c>
      <c r="D44" s="241">
        <v>0</v>
      </c>
      <c r="E44" s="241">
        <v>67713</v>
      </c>
      <c r="F44" s="241">
        <v>23806</v>
      </c>
      <c r="G44" s="241">
        <v>3227</v>
      </c>
      <c r="H44" s="241">
        <v>97828</v>
      </c>
      <c r="I44" s="241">
        <v>16108</v>
      </c>
      <c r="J44" s="241">
        <v>2489</v>
      </c>
      <c r="K44" s="241">
        <v>12376</v>
      </c>
      <c r="L44" s="241">
        <v>9094</v>
      </c>
      <c r="M44" s="241">
        <v>476</v>
      </c>
      <c r="N44" s="243">
        <v>25041</v>
      </c>
      <c r="O44" s="243">
        <v>33832</v>
      </c>
      <c r="P44" s="241">
        <v>22391</v>
      </c>
      <c r="Q44" s="243">
        <v>992</v>
      </c>
      <c r="R44" s="241">
        <v>5031</v>
      </c>
      <c r="S44" s="241">
        <v>511547</v>
      </c>
      <c r="T44" s="241"/>
      <c r="U44" s="241">
        <v>5879</v>
      </c>
      <c r="V44" s="241">
        <v>311133</v>
      </c>
      <c r="W44" s="241">
        <v>53982</v>
      </c>
      <c r="X44" s="241">
        <v>37</v>
      </c>
      <c r="Y44" s="241">
        <v>2</v>
      </c>
      <c r="Z44" s="241">
        <v>19792</v>
      </c>
      <c r="AA44" s="241">
        <v>2558</v>
      </c>
      <c r="AB44" s="241">
        <v>0</v>
      </c>
      <c r="AC44" s="241">
        <v>510715</v>
      </c>
      <c r="AD44" s="241">
        <v>833</v>
      </c>
      <c r="AE44" s="242"/>
      <c r="AF44" s="244"/>
    </row>
    <row r="45" spans="1:32" s="204" customFormat="1" ht="11.25">
      <c r="A45" s="274">
        <v>45</v>
      </c>
      <c r="B45" s="242" t="s">
        <v>67</v>
      </c>
      <c r="C45" s="241">
        <v>78637</v>
      </c>
      <c r="D45" s="241">
        <v>0</v>
      </c>
      <c r="E45" s="241">
        <v>72997</v>
      </c>
      <c r="F45" s="241">
        <v>23866</v>
      </c>
      <c r="G45" s="241">
        <v>1295</v>
      </c>
      <c r="H45" s="241">
        <v>101177</v>
      </c>
      <c r="I45" s="241">
        <v>29158</v>
      </c>
      <c r="J45" s="241">
        <v>2295</v>
      </c>
      <c r="K45" s="241">
        <v>12819</v>
      </c>
      <c r="L45" s="241">
        <v>8769</v>
      </c>
      <c r="M45" s="241">
        <v>557</v>
      </c>
      <c r="N45" s="243">
        <v>25178</v>
      </c>
      <c r="O45" s="243">
        <v>28568</v>
      </c>
      <c r="P45" s="241">
        <v>19298</v>
      </c>
      <c r="Q45" s="243">
        <v>15643</v>
      </c>
      <c r="R45" s="241">
        <v>98</v>
      </c>
      <c r="S45" s="241">
        <v>562112</v>
      </c>
      <c r="T45" s="241"/>
      <c r="U45" s="241">
        <v>4486</v>
      </c>
      <c r="V45" s="241">
        <v>363861</v>
      </c>
      <c r="W45" s="241">
        <v>53538</v>
      </c>
      <c r="X45" s="241">
        <v>37</v>
      </c>
      <c r="Y45" s="241">
        <v>2</v>
      </c>
      <c r="Z45" s="241">
        <v>19545</v>
      </c>
      <c r="AA45" s="241">
        <v>4131</v>
      </c>
      <c r="AB45" s="241">
        <v>0</v>
      </c>
      <c r="AC45" s="241">
        <v>561898</v>
      </c>
      <c r="AD45" s="241">
        <v>214</v>
      </c>
      <c r="AE45" s="242"/>
      <c r="AF45" s="244"/>
    </row>
    <row r="46" spans="1:32" s="204" customFormat="1" ht="15.75" customHeight="1">
      <c r="A46" s="274">
        <v>46</v>
      </c>
      <c r="B46" s="242" t="s">
        <v>68</v>
      </c>
      <c r="C46" s="241">
        <v>79173</v>
      </c>
      <c r="D46" s="241">
        <v>0</v>
      </c>
      <c r="E46" s="241">
        <v>73976</v>
      </c>
      <c r="F46" s="241">
        <v>31957</v>
      </c>
      <c r="G46" s="241">
        <v>531</v>
      </c>
      <c r="H46" s="241">
        <v>108951</v>
      </c>
      <c r="I46" s="241">
        <v>27410</v>
      </c>
      <c r="J46" s="241">
        <v>2040</v>
      </c>
      <c r="K46" s="241">
        <v>14081</v>
      </c>
      <c r="L46" s="241">
        <v>5917</v>
      </c>
      <c r="M46" s="241">
        <v>646</v>
      </c>
      <c r="N46" s="243">
        <v>23140</v>
      </c>
      <c r="O46" s="243">
        <v>38355</v>
      </c>
      <c r="P46" s="241">
        <v>19219</v>
      </c>
      <c r="Q46" s="243">
        <v>0</v>
      </c>
      <c r="R46" s="241">
        <v>637</v>
      </c>
      <c r="S46" s="241">
        <v>550935</v>
      </c>
      <c r="T46" s="241"/>
      <c r="U46" s="241">
        <v>6995</v>
      </c>
      <c r="V46" s="241">
        <v>343687</v>
      </c>
      <c r="W46" s="241">
        <v>54085</v>
      </c>
      <c r="X46" s="241">
        <v>37</v>
      </c>
      <c r="Y46" s="241">
        <v>3</v>
      </c>
      <c r="Z46" s="241">
        <v>21696</v>
      </c>
      <c r="AA46" s="241">
        <v>1544</v>
      </c>
      <c r="AB46" s="241">
        <v>0</v>
      </c>
      <c r="AC46" s="241">
        <v>550341</v>
      </c>
      <c r="AD46" s="241">
        <v>594</v>
      </c>
      <c r="AE46" s="242"/>
      <c r="AF46" s="244"/>
    </row>
    <row r="47" spans="1:32" s="204" customFormat="1" ht="12">
      <c r="A47" s="274">
        <v>50</v>
      </c>
      <c r="B47" s="242" t="s">
        <v>150</v>
      </c>
      <c r="C47" s="241">
        <v>97763</v>
      </c>
      <c r="D47" s="241">
        <v>0</v>
      </c>
      <c r="E47" s="241">
        <v>77833</v>
      </c>
      <c r="F47" s="241">
        <v>17972</v>
      </c>
      <c r="G47" s="241">
        <v>2653</v>
      </c>
      <c r="H47" s="241">
        <v>101918</v>
      </c>
      <c r="I47" s="241">
        <v>15252</v>
      </c>
      <c r="J47" s="241">
        <v>2925</v>
      </c>
      <c r="K47" s="241">
        <v>13524</v>
      </c>
      <c r="L47" s="241">
        <v>10244</v>
      </c>
      <c r="M47" s="241">
        <v>441</v>
      </c>
      <c r="N47" s="243">
        <v>27679</v>
      </c>
      <c r="O47" s="243">
        <v>31845</v>
      </c>
      <c r="P47" s="241">
        <v>20404</v>
      </c>
      <c r="Q47" s="243">
        <v>1789</v>
      </c>
      <c r="R47" s="241">
        <v>5237</v>
      </c>
      <c r="S47" s="241">
        <v>503174</v>
      </c>
      <c r="T47" s="241"/>
      <c r="U47" s="241">
        <v>7467</v>
      </c>
      <c r="V47" s="241">
        <v>300413</v>
      </c>
      <c r="W47" s="241">
        <v>55253</v>
      </c>
      <c r="X47" s="241">
        <v>37</v>
      </c>
      <c r="Y47" s="241">
        <v>2</v>
      </c>
      <c r="Z47" s="241">
        <v>22631</v>
      </c>
      <c r="AA47" s="241">
        <v>3321</v>
      </c>
      <c r="AB47" s="241">
        <v>0</v>
      </c>
      <c r="AC47" s="241">
        <v>517636</v>
      </c>
      <c r="AD47" s="241">
        <v>-14462</v>
      </c>
      <c r="AE47" s="242"/>
      <c r="AF47" s="244"/>
    </row>
    <row r="48" spans="1:32" s="204" customFormat="1" ht="12">
      <c r="A48" s="274">
        <v>57</v>
      </c>
      <c r="B48" s="242" t="s">
        <v>151</v>
      </c>
      <c r="C48" s="241">
        <v>80526</v>
      </c>
      <c r="D48" s="241">
        <v>0</v>
      </c>
      <c r="E48" s="241">
        <v>71160</v>
      </c>
      <c r="F48" s="241">
        <v>26287</v>
      </c>
      <c r="G48" s="241">
        <v>4931</v>
      </c>
      <c r="H48" s="241">
        <v>105840</v>
      </c>
      <c r="I48" s="241">
        <v>15879</v>
      </c>
      <c r="J48" s="241">
        <v>2930</v>
      </c>
      <c r="K48" s="241">
        <v>13655</v>
      </c>
      <c r="L48" s="241">
        <v>14229</v>
      </c>
      <c r="M48" s="241">
        <v>333</v>
      </c>
      <c r="N48" s="243">
        <v>31690</v>
      </c>
      <c r="O48" s="243">
        <v>29524</v>
      </c>
      <c r="P48" s="241">
        <v>18242</v>
      </c>
      <c r="Q48" s="243">
        <v>16059</v>
      </c>
      <c r="R48" s="241">
        <v>0</v>
      </c>
      <c r="S48" s="241">
        <v>518718</v>
      </c>
      <c r="T48" s="241"/>
      <c r="U48" s="241">
        <v>7209</v>
      </c>
      <c r="V48" s="241">
        <v>302039</v>
      </c>
      <c r="W48" s="241">
        <v>52906</v>
      </c>
      <c r="X48" s="241">
        <v>33</v>
      </c>
      <c r="Y48" s="241">
        <v>3</v>
      </c>
      <c r="Z48" s="241">
        <v>20148</v>
      </c>
      <c r="AA48" s="241">
        <v>2203</v>
      </c>
      <c r="AB48" s="241">
        <v>0</v>
      </c>
      <c r="AC48" s="241">
        <v>517868</v>
      </c>
      <c r="AD48" s="241">
        <v>850</v>
      </c>
      <c r="AE48" s="242"/>
      <c r="AF48" s="244"/>
    </row>
    <row r="49" spans="1:32" s="204" customFormat="1" ht="12">
      <c r="A49" s="274">
        <v>62</v>
      </c>
      <c r="B49" s="242" t="s">
        <v>118</v>
      </c>
      <c r="C49" s="241">
        <v>89619</v>
      </c>
      <c r="D49" s="241">
        <v>0</v>
      </c>
      <c r="E49" s="241">
        <v>66455</v>
      </c>
      <c r="F49" s="241">
        <v>29116</v>
      </c>
      <c r="G49" s="241">
        <v>1241</v>
      </c>
      <c r="H49" s="241">
        <v>100332</v>
      </c>
      <c r="I49" s="241">
        <v>16691</v>
      </c>
      <c r="J49" s="241">
        <v>2986</v>
      </c>
      <c r="K49" s="241">
        <v>12593</v>
      </c>
      <c r="L49" s="241">
        <v>13758</v>
      </c>
      <c r="M49" s="241">
        <v>140</v>
      </c>
      <c r="N49" s="243">
        <v>30023</v>
      </c>
      <c r="O49" s="243">
        <v>30934</v>
      </c>
      <c r="P49" s="241">
        <v>23828</v>
      </c>
      <c r="Q49" s="243">
        <v>0</v>
      </c>
      <c r="R49" s="241">
        <v>4994</v>
      </c>
      <c r="S49" s="241">
        <v>534996</v>
      </c>
      <c r="T49" s="241"/>
      <c r="U49" s="241">
        <v>939</v>
      </c>
      <c r="V49" s="241">
        <v>320319</v>
      </c>
      <c r="W49" s="241">
        <v>52112</v>
      </c>
      <c r="X49" s="241">
        <v>33</v>
      </c>
      <c r="Y49" s="241">
        <v>2</v>
      </c>
      <c r="Z49" s="241">
        <v>17348</v>
      </c>
      <c r="AA49" s="241">
        <v>2621</v>
      </c>
      <c r="AB49" s="241">
        <v>0</v>
      </c>
      <c r="AC49" s="241">
        <v>522063</v>
      </c>
      <c r="AD49" s="241">
        <v>12933</v>
      </c>
      <c r="AE49" s="242"/>
      <c r="AF49" s="244"/>
    </row>
    <row r="50" spans="1:32" s="204" customFormat="1" ht="11.25">
      <c r="A50" s="274">
        <v>65</v>
      </c>
      <c r="B50" s="242" t="s">
        <v>308</v>
      </c>
      <c r="C50" s="241">
        <v>83115</v>
      </c>
      <c r="D50" s="241">
        <v>0</v>
      </c>
      <c r="E50" s="241">
        <v>81899</v>
      </c>
      <c r="F50" s="241">
        <v>29234</v>
      </c>
      <c r="G50" s="241">
        <v>3452</v>
      </c>
      <c r="H50" s="241">
        <v>117356</v>
      </c>
      <c r="I50" s="241">
        <v>27873</v>
      </c>
      <c r="J50" s="241">
        <v>2322</v>
      </c>
      <c r="K50" s="241">
        <v>15452</v>
      </c>
      <c r="L50" s="241">
        <v>11367</v>
      </c>
      <c r="M50" s="241">
        <v>532</v>
      </c>
      <c r="N50" s="243">
        <v>30130</v>
      </c>
      <c r="O50" s="243">
        <v>34597</v>
      </c>
      <c r="P50" s="241">
        <v>21769</v>
      </c>
      <c r="Q50" s="243">
        <v>12815</v>
      </c>
      <c r="R50" s="241">
        <v>3347</v>
      </c>
      <c r="S50" s="241">
        <v>568117</v>
      </c>
      <c r="T50" s="241"/>
      <c r="U50" s="241">
        <v>5080</v>
      </c>
      <c r="V50" s="241">
        <v>354903</v>
      </c>
      <c r="W50" s="241">
        <v>52108</v>
      </c>
      <c r="X50" s="241">
        <v>34</v>
      </c>
      <c r="Y50" s="241">
        <v>3</v>
      </c>
      <c r="Z50" s="241">
        <v>21188</v>
      </c>
      <c r="AA50" s="241">
        <v>1904</v>
      </c>
      <c r="AB50" s="241">
        <v>0</v>
      </c>
      <c r="AC50" s="241">
        <v>558733</v>
      </c>
      <c r="AD50" s="241">
        <v>9384</v>
      </c>
      <c r="AE50" s="242"/>
      <c r="AF50" s="244"/>
    </row>
    <row r="51" spans="1:32" s="204" customFormat="1" ht="11.25">
      <c r="A51" s="274">
        <v>70</v>
      </c>
      <c r="B51" s="242" t="s">
        <v>152</v>
      </c>
      <c r="C51" s="241">
        <v>81082</v>
      </c>
      <c r="D51" s="241">
        <v>0</v>
      </c>
      <c r="E51" s="241">
        <v>75900</v>
      </c>
      <c r="F51" s="241">
        <v>26746</v>
      </c>
      <c r="G51" s="241">
        <v>609</v>
      </c>
      <c r="H51" s="241">
        <v>106519</v>
      </c>
      <c r="I51" s="241">
        <v>14825</v>
      </c>
      <c r="J51" s="241">
        <v>2788</v>
      </c>
      <c r="K51" s="241">
        <v>13850</v>
      </c>
      <c r="L51" s="241">
        <v>9016</v>
      </c>
      <c r="M51" s="241">
        <v>578</v>
      </c>
      <c r="N51" s="243">
        <v>26720</v>
      </c>
      <c r="O51" s="243">
        <v>35860</v>
      </c>
      <c r="P51" s="241">
        <v>21555</v>
      </c>
      <c r="Q51" s="243">
        <v>15444</v>
      </c>
      <c r="R51" s="241">
        <v>8782</v>
      </c>
      <c r="S51" s="241">
        <v>535755</v>
      </c>
      <c r="T51" s="241"/>
      <c r="U51" s="241">
        <v>6884</v>
      </c>
      <c r="V51" s="241">
        <v>321787</v>
      </c>
      <c r="W51" s="241">
        <v>56211</v>
      </c>
      <c r="X51" s="241">
        <v>39</v>
      </c>
      <c r="Y51" s="241">
        <v>2</v>
      </c>
      <c r="Z51" s="241">
        <v>21025</v>
      </c>
      <c r="AA51" s="241">
        <v>3035</v>
      </c>
      <c r="AB51" s="241">
        <v>0</v>
      </c>
      <c r="AC51" s="241">
        <v>535235</v>
      </c>
      <c r="AD51" s="241">
        <v>520</v>
      </c>
      <c r="AE51" s="242"/>
      <c r="AF51" s="244"/>
    </row>
    <row r="52" spans="1:32" s="204" customFormat="1" ht="11.25">
      <c r="A52" s="274">
        <v>73</v>
      </c>
      <c r="B52" s="242" t="s">
        <v>310</v>
      </c>
      <c r="C52" s="241">
        <v>94861</v>
      </c>
      <c r="D52" s="241">
        <v>0</v>
      </c>
      <c r="E52" s="241">
        <v>72734</v>
      </c>
      <c r="F52" s="241">
        <v>24445</v>
      </c>
      <c r="G52" s="241">
        <v>662</v>
      </c>
      <c r="H52" s="241">
        <v>101293</v>
      </c>
      <c r="I52" s="241">
        <v>23688</v>
      </c>
      <c r="J52" s="241">
        <v>2937</v>
      </c>
      <c r="K52" s="241">
        <v>14023</v>
      </c>
      <c r="L52" s="241">
        <v>8608</v>
      </c>
      <c r="M52" s="241">
        <v>431</v>
      </c>
      <c r="N52" s="243">
        <v>26524</v>
      </c>
      <c r="O52" s="243">
        <v>35621</v>
      </c>
      <c r="P52" s="241">
        <v>21258</v>
      </c>
      <c r="Q52" s="243">
        <v>2385</v>
      </c>
      <c r="R52" s="241">
        <v>27760</v>
      </c>
      <c r="S52" s="241">
        <v>563873</v>
      </c>
      <c r="T52" s="241"/>
      <c r="U52" s="241">
        <v>3731</v>
      </c>
      <c r="V52" s="241">
        <v>327943</v>
      </c>
      <c r="W52" s="241">
        <v>54829</v>
      </c>
      <c r="X52" s="241">
        <v>37</v>
      </c>
      <c r="Y52" s="241">
        <v>2</v>
      </c>
      <c r="Z52" s="241">
        <v>21014</v>
      </c>
      <c r="AA52" s="241">
        <v>3159</v>
      </c>
      <c r="AB52" s="241">
        <v>0</v>
      </c>
      <c r="AC52" s="241">
        <v>540894</v>
      </c>
      <c r="AD52" s="241">
        <v>22979</v>
      </c>
      <c r="AE52" s="242"/>
      <c r="AF52" s="244"/>
    </row>
    <row r="53" spans="1:32" s="204" customFormat="1" ht="12" customHeight="1">
      <c r="A53" s="274">
        <v>79</v>
      </c>
      <c r="B53" s="242" t="s">
        <v>312</v>
      </c>
      <c r="C53" s="241">
        <v>86992</v>
      </c>
      <c r="D53" s="241">
        <v>0</v>
      </c>
      <c r="E53" s="241">
        <v>77517</v>
      </c>
      <c r="F53" s="241">
        <v>26984</v>
      </c>
      <c r="G53" s="241">
        <v>4975</v>
      </c>
      <c r="H53" s="241">
        <v>112631</v>
      </c>
      <c r="I53" s="241">
        <v>17090</v>
      </c>
      <c r="J53" s="241">
        <v>2691</v>
      </c>
      <c r="K53" s="241">
        <v>14624</v>
      </c>
      <c r="L53" s="241">
        <v>7903</v>
      </c>
      <c r="M53" s="241">
        <v>413</v>
      </c>
      <c r="N53" s="243">
        <v>26098</v>
      </c>
      <c r="O53" s="243">
        <v>33074</v>
      </c>
      <c r="P53" s="241">
        <v>20539</v>
      </c>
      <c r="Q53" s="243">
        <v>2866</v>
      </c>
      <c r="R53" s="241">
        <v>4333</v>
      </c>
      <c r="S53" s="241">
        <v>523209</v>
      </c>
      <c r="T53" s="241"/>
      <c r="U53" s="241">
        <v>5553</v>
      </c>
      <c r="V53" s="241">
        <v>310520</v>
      </c>
      <c r="W53" s="241">
        <v>54341</v>
      </c>
      <c r="X53" s="241">
        <v>37</v>
      </c>
      <c r="Y53" s="241">
        <v>2</v>
      </c>
      <c r="Z53" s="241">
        <v>21400</v>
      </c>
      <c r="AA53" s="241">
        <v>3631</v>
      </c>
      <c r="AB53" s="241">
        <v>0</v>
      </c>
      <c r="AC53" s="241">
        <v>517229</v>
      </c>
      <c r="AD53" s="241">
        <v>5980</v>
      </c>
      <c r="AE53" s="242"/>
      <c r="AF53" s="244"/>
    </row>
    <row r="54" spans="1:32" s="204" customFormat="1" ht="11.25">
      <c r="A54" s="274">
        <v>86</v>
      </c>
      <c r="B54" s="242" t="s">
        <v>153</v>
      </c>
      <c r="C54" s="241">
        <v>100537</v>
      </c>
      <c r="D54" s="241">
        <v>0</v>
      </c>
      <c r="E54" s="241">
        <v>81204</v>
      </c>
      <c r="F54" s="241">
        <v>22948</v>
      </c>
      <c r="G54" s="241">
        <v>1833</v>
      </c>
      <c r="H54" s="241">
        <v>109459</v>
      </c>
      <c r="I54" s="241">
        <v>12048</v>
      </c>
      <c r="J54" s="241">
        <v>3048</v>
      </c>
      <c r="K54" s="241">
        <v>14884</v>
      </c>
      <c r="L54" s="241">
        <v>7401</v>
      </c>
      <c r="M54" s="241">
        <v>540</v>
      </c>
      <c r="N54" s="243">
        <v>26309</v>
      </c>
      <c r="O54" s="243">
        <v>32444</v>
      </c>
      <c r="P54" s="241">
        <v>24627</v>
      </c>
      <c r="Q54" s="243">
        <v>7900</v>
      </c>
      <c r="R54" s="241">
        <v>3782</v>
      </c>
      <c r="S54" s="241">
        <v>524666</v>
      </c>
      <c r="T54" s="241"/>
      <c r="U54" s="241">
        <v>1190</v>
      </c>
      <c r="V54" s="241">
        <v>312080</v>
      </c>
      <c r="W54" s="241">
        <v>53293</v>
      </c>
      <c r="X54" s="241">
        <v>35</v>
      </c>
      <c r="Y54" s="241">
        <v>2</v>
      </c>
      <c r="Z54" s="241">
        <v>22282</v>
      </c>
      <c r="AA54" s="241">
        <v>2870</v>
      </c>
      <c r="AB54" s="241">
        <v>0</v>
      </c>
      <c r="AC54" s="241">
        <v>524402</v>
      </c>
      <c r="AD54" s="241">
        <v>264</v>
      </c>
      <c r="AE54" s="242"/>
      <c r="AF54" s="244"/>
    </row>
    <row r="55" spans="1:32" s="204" customFormat="1" ht="11.25">
      <c r="A55" s="274">
        <v>93</v>
      </c>
      <c r="B55" s="242" t="s">
        <v>314</v>
      </c>
      <c r="C55" s="241">
        <v>104358</v>
      </c>
      <c r="D55" s="241">
        <v>0</v>
      </c>
      <c r="E55" s="241">
        <v>80154</v>
      </c>
      <c r="F55" s="241">
        <v>21915</v>
      </c>
      <c r="G55" s="241">
        <v>2011</v>
      </c>
      <c r="H55" s="241">
        <v>107322</v>
      </c>
      <c r="I55" s="241">
        <v>11572</v>
      </c>
      <c r="J55" s="241">
        <v>2770</v>
      </c>
      <c r="K55" s="241">
        <v>14749</v>
      </c>
      <c r="L55" s="241">
        <v>8789</v>
      </c>
      <c r="M55" s="241">
        <v>478</v>
      </c>
      <c r="N55" s="243">
        <v>27269</v>
      </c>
      <c r="O55" s="243">
        <v>24265</v>
      </c>
      <c r="P55" s="241">
        <v>20896</v>
      </c>
      <c r="Q55" s="243">
        <v>10107</v>
      </c>
      <c r="R55" s="241">
        <v>6181</v>
      </c>
      <c r="S55" s="241">
        <v>513170</v>
      </c>
      <c r="T55" s="241"/>
      <c r="U55" s="241">
        <v>925</v>
      </c>
      <c r="V55" s="241">
        <v>301992</v>
      </c>
      <c r="W55" s="241">
        <v>54110</v>
      </c>
      <c r="X55" s="241">
        <v>37</v>
      </c>
      <c r="Y55" s="241">
        <v>2</v>
      </c>
      <c r="Z55" s="241">
        <v>23934</v>
      </c>
      <c r="AA55" s="241">
        <v>1928</v>
      </c>
      <c r="AB55" s="241">
        <v>0</v>
      </c>
      <c r="AC55" s="241">
        <v>509508</v>
      </c>
      <c r="AD55" s="241">
        <v>3662</v>
      </c>
      <c r="AE55" s="242"/>
      <c r="AF55" s="244"/>
    </row>
    <row r="56" spans="1:32" s="204" customFormat="1" ht="15.75" customHeight="1">
      <c r="A56" s="274">
        <v>95</v>
      </c>
      <c r="B56" s="242" t="s">
        <v>315</v>
      </c>
      <c r="C56" s="241">
        <v>83954</v>
      </c>
      <c r="D56" s="268">
        <v>0</v>
      </c>
      <c r="E56" s="268">
        <v>70110</v>
      </c>
      <c r="F56" s="268">
        <v>25021</v>
      </c>
      <c r="G56" s="268">
        <v>691</v>
      </c>
      <c r="H56" s="268">
        <v>99092</v>
      </c>
      <c r="I56" s="268">
        <v>20632</v>
      </c>
      <c r="J56" s="241">
        <v>2572</v>
      </c>
      <c r="K56" s="241">
        <v>13084</v>
      </c>
      <c r="L56" s="241">
        <v>10830</v>
      </c>
      <c r="M56" s="241">
        <v>417</v>
      </c>
      <c r="N56" s="243">
        <v>27613</v>
      </c>
      <c r="O56" s="269">
        <v>30920</v>
      </c>
      <c r="P56" s="268">
        <v>19938</v>
      </c>
      <c r="Q56" s="269">
        <v>10971</v>
      </c>
      <c r="R56" s="268">
        <v>9592</v>
      </c>
      <c r="S56" s="268">
        <v>498568</v>
      </c>
      <c r="T56" s="241"/>
      <c r="U56" s="268">
        <v>5876</v>
      </c>
      <c r="V56" s="268">
        <v>279663</v>
      </c>
      <c r="W56" s="268">
        <v>54332</v>
      </c>
      <c r="X56" s="269">
        <v>36</v>
      </c>
      <c r="Y56" s="268">
        <v>2</v>
      </c>
      <c r="Z56" s="268">
        <v>20456</v>
      </c>
      <c r="AA56" s="269">
        <v>5204</v>
      </c>
      <c r="AB56" s="269">
        <v>0</v>
      </c>
      <c r="AC56" s="268">
        <v>485189</v>
      </c>
      <c r="AD56" s="268">
        <v>13379</v>
      </c>
      <c r="AE56" s="242"/>
      <c r="AF56" s="244"/>
    </row>
    <row r="57" spans="1:32" s="204" customFormat="1" ht="11.25">
      <c r="A57" s="275">
        <v>301</v>
      </c>
      <c r="B57" s="276" t="s">
        <v>70</v>
      </c>
      <c r="C57" s="1789">
        <v>124793</v>
      </c>
      <c r="D57" s="241">
        <v>1875</v>
      </c>
      <c r="E57" s="241">
        <v>133994</v>
      </c>
      <c r="F57" s="241">
        <v>0</v>
      </c>
      <c r="G57" s="241">
        <v>0</v>
      </c>
      <c r="H57" s="241">
        <v>138434</v>
      </c>
      <c r="I57" s="241">
        <v>0</v>
      </c>
      <c r="J57" s="1790">
        <v>0</v>
      </c>
      <c r="K57" s="1790">
        <v>0</v>
      </c>
      <c r="L57" s="1790">
        <v>0</v>
      </c>
      <c r="M57" s="1790">
        <v>970</v>
      </c>
      <c r="N57" s="1789">
        <v>1081</v>
      </c>
      <c r="O57" s="243">
        <v>0</v>
      </c>
      <c r="P57" s="241">
        <v>0</v>
      </c>
      <c r="Q57" s="243">
        <v>11687</v>
      </c>
      <c r="R57" s="241">
        <v>94794</v>
      </c>
      <c r="S57" s="241">
        <v>432383</v>
      </c>
      <c r="T57" s="243"/>
      <c r="U57" s="241">
        <v>40694</v>
      </c>
      <c r="V57" s="241">
        <v>221515</v>
      </c>
      <c r="W57" s="241">
        <v>45533</v>
      </c>
      <c r="X57" s="241">
        <v>23</v>
      </c>
      <c r="Y57" s="241">
        <v>2</v>
      </c>
      <c r="Z57" s="241">
        <v>19105</v>
      </c>
      <c r="AA57" s="241">
        <v>7633</v>
      </c>
      <c r="AB57" s="241">
        <v>0</v>
      </c>
      <c r="AC57" s="241">
        <v>349760</v>
      </c>
      <c r="AD57" s="241">
        <v>82622</v>
      </c>
      <c r="AE57" s="242"/>
      <c r="AF57" s="244"/>
    </row>
    <row r="58" spans="1:32" s="204" customFormat="1" ht="11.25" hidden="1">
      <c r="A58" s="274">
        <v>302</v>
      </c>
      <c r="B58" s="242" t="s">
        <v>316</v>
      </c>
      <c r="C58" s="241" t="e">
        <v>#DIV/0!</v>
      </c>
      <c r="D58" s="241" t="e">
        <v>#DIV/0!</v>
      </c>
      <c r="E58" s="241" t="e">
        <v>#DIV/0!</v>
      </c>
      <c r="F58" s="241" t="e">
        <v>#DIV/0!</v>
      </c>
      <c r="G58" s="241" t="e">
        <v>#DIV/0!</v>
      </c>
      <c r="H58" s="241" t="e">
        <v>#DIV/0!</v>
      </c>
      <c r="I58" s="241" t="e">
        <v>#DIV/0!</v>
      </c>
      <c r="J58" s="241" t="e">
        <v>#DIV/0!</v>
      </c>
      <c r="K58" s="241" t="e">
        <v>#DIV/0!</v>
      </c>
      <c r="L58" s="241" t="e">
        <v>#DIV/0!</v>
      </c>
      <c r="M58" s="241" t="e">
        <v>#DIV/0!</v>
      </c>
      <c r="N58" s="243" t="e">
        <v>#DIV/0!</v>
      </c>
      <c r="O58" s="243" t="e">
        <v>#DIV/0!</v>
      </c>
      <c r="P58" s="241" t="e">
        <v>#DIV/0!</v>
      </c>
      <c r="Q58" s="243" t="e">
        <v>#DIV/0!</v>
      </c>
      <c r="R58" s="241" t="e">
        <v>#DIV/0!</v>
      </c>
      <c r="S58" s="241" t="e">
        <v>#DIV/0!</v>
      </c>
      <c r="T58" s="241"/>
      <c r="U58" s="241" t="e">
        <v>#DIV/0!</v>
      </c>
      <c r="V58" s="241" t="e">
        <v>#DIV/0!</v>
      </c>
      <c r="W58" s="241" t="e">
        <v>#DIV/0!</v>
      </c>
      <c r="X58" s="241" t="e">
        <v>#DIV/0!</v>
      </c>
      <c r="Y58" s="241" t="e">
        <v>#DIV/0!</v>
      </c>
      <c r="Z58" s="241" t="e">
        <v>#DIV/0!</v>
      </c>
      <c r="AA58" s="241" t="e">
        <v>#DIV/0!</v>
      </c>
      <c r="AB58" s="241" t="e">
        <v>#DIV/0!</v>
      </c>
      <c r="AC58" s="241" t="e">
        <v>#DIV/0!</v>
      </c>
      <c r="AD58" s="241" t="e">
        <v>#DIV/0!</v>
      </c>
      <c r="AE58" s="242"/>
      <c r="AF58" s="244"/>
    </row>
    <row r="59" spans="1:32" s="204" customFormat="1" ht="11.25" customHeight="1">
      <c r="A59" s="274">
        <v>303</v>
      </c>
      <c r="B59" s="242" t="s">
        <v>74</v>
      </c>
      <c r="C59" s="241">
        <v>89982</v>
      </c>
      <c r="D59" s="241">
        <v>5422</v>
      </c>
      <c r="E59" s="241">
        <v>125781</v>
      </c>
      <c r="F59" s="241">
        <v>0</v>
      </c>
      <c r="G59" s="241">
        <v>0</v>
      </c>
      <c r="H59" s="241">
        <v>132671</v>
      </c>
      <c r="I59" s="241">
        <v>0</v>
      </c>
      <c r="J59" s="241">
        <v>0</v>
      </c>
      <c r="K59" s="241">
        <v>0</v>
      </c>
      <c r="L59" s="241">
        <v>0</v>
      </c>
      <c r="M59" s="241">
        <v>1099</v>
      </c>
      <c r="N59" s="243">
        <v>1099</v>
      </c>
      <c r="O59" s="243">
        <v>0</v>
      </c>
      <c r="P59" s="241">
        <v>0</v>
      </c>
      <c r="Q59" s="243">
        <v>311355</v>
      </c>
      <c r="R59" s="241">
        <v>83155</v>
      </c>
      <c r="S59" s="241">
        <v>625216</v>
      </c>
      <c r="T59" s="241"/>
      <c r="U59" s="241">
        <v>170709</v>
      </c>
      <c r="V59" s="241">
        <v>193019</v>
      </c>
      <c r="W59" s="241">
        <v>53205</v>
      </c>
      <c r="X59" s="241">
        <v>5544</v>
      </c>
      <c r="Y59" s="241">
        <v>2</v>
      </c>
      <c r="Z59" s="241">
        <v>28192</v>
      </c>
      <c r="AA59" s="241">
        <v>8247</v>
      </c>
      <c r="AB59" s="241">
        <v>0</v>
      </c>
      <c r="AC59" s="241">
        <v>504720</v>
      </c>
      <c r="AD59" s="241">
        <v>120496</v>
      </c>
      <c r="AE59" s="242"/>
      <c r="AF59" s="244"/>
    </row>
    <row r="60" spans="1:32" s="204" customFormat="1" ht="11.25">
      <c r="A60" s="274">
        <v>305</v>
      </c>
      <c r="B60" s="242" t="s">
        <v>75</v>
      </c>
      <c r="C60" s="241">
        <v>122055</v>
      </c>
      <c r="D60" s="241">
        <v>1521</v>
      </c>
      <c r="E60" s="241">
        <v>175588</v>
      </c>
      <c r="F60" s="241">
        <v>0</v>
      </c>
      <c r="G60" s="241">
        <v>0</v>
      </c>
      <c r="H60" s="241">
        <v>179086</v>
      </c>
      <c r="I60" s="241">
        <v>0</v>
      </c>
      <c r="J60" s="241">
        <v>0</v>
      </c>
      <c r="K60" s="241">
        <v>0</v>
      </c>
      <c r="L60" s="241">
        <v>0</v>
      </c>
      <c r="M60" s="241">
        <v>855</v>
      </c>
      <c r="N60" s="243">
        <v>952</v>
      </c>
      <c r="O60" s="243">
        <v>0</v>
      </c>
      <c r="P60" s="241">
        <v>0</v>
      </c>
      <c r="Q60" s="243">
        <v>0</v>
      </c>
      <c r="R60" s="241">
        <v>271603</v>
      </c>
      <c r="S60" s="241">
        <v>620712</v>
      </c>
      <c r="T60" s="241"/>
      <c r="U60" s="241">
        <v>27148</v>
      </c>
      <c r="V60" s="241">
        <v>222586</v>
      </c>
      <c r="W60" s="241">
        <v>54149</v>
      </c>
      <c r="X60" s="241">
        <v>36</v>
      </c>
      <c r="Y60" s="241">
        <v>2</v>
      </c>
      <c r="Z60" s="241">
        <v>24181</v>
      </c>
      <c r="AA60" s="241">
        <v>12566</v>
      </c>
      <c r="AB60" s="241">
        <v>0</v>
      </c>
      <c r="AC60" s="241">
        <v>356463</v>
      </c>
      <c r="AD60" s="241">
        <v>264249</v>
      </c>
      <c r="AE60" s="242"/>
      <c r="AF60" s="244"/>
    </row>
    <row r="61" spans="1:32" s="204" customFormat="1" ht="11.25">
      <c r="A61" s="274">
        <v>306</v>
      </c>
      <c r="B61" s="242" t="s">
        <v>81</v>
      </c>
      <c r="C61" s="241">
        <v>200794</v>
      </c>
      <c r="D61" s="241">
        <v>767</v>
      </c>
      <c r="E61" s="241">
        <v>73436</v>
      </c>
      <c r="F61" s="241">
        <v>0</v>
      </c>
      <c r="G61" s="241">
        <v>0</v>
      </c>
      <c r="H61" s="241">
        <v>76281</v>
      </c>
      <c r="I61" s="241">
        <v>0</v>
      </c>
      <c r="J61" s="241">
        <v>0</v>
      </c>
      <c r="K61" s="241">
        <v>0</v>
      </c>
      <c r="L61" s="241">
        <v>0</v>
      </c>
      <c r="M61" s="241">
        <v>109</v>
      </c>
      <c r="N61" s="243">
        <v>109</v>
      </c>
      <c r="O61" s="243">
        <v>0</v>
      </c>
      <c r="P61" s="241">
        <v>0</v>
      </c>
      <c r="Q61" s="243">
        <v>47</v>
      </c>
      <c r="R61" s="241">
        <v>27403</v>
      </c>
      <c r="S61" s="241">
        <v>311160</v>
      </c>
      <c r="T61" s="241"/>
      <c r="U61" s="241">
        <v>6915</v>
      </c>
      <c r="V61" s="241">
        <v>135352</v>
      </c>
      <c r="W61" s="241">
        <v>53043</v>
      </c>
      <c r="X61" s="241">
        <v>31996</v>
      </c>
      <c r="Y61" s="241">
        <v>1</v>
      </c>
      <c r="Z61" s="241">
        <v>22706</v>
      </c>
      <c r="AA61" s="241">
        <v>6377</v>
      </c>
      <c r="AB61" s="241">
        <v>0</v>
      </c>
      <c r="AC61" s="241">
        <v>272065</v>
      </c>
      <c r="AD61" s="241">
        <v>39095</v>
      </c>
      <c r="AE61" s="242"/>
      <c r="AF61" s="244"/>
    </row>
    <row r="62" spans="1:32" s="204" customFormat="1" ht="11.25">
      <c r="A62" s="274">
        <v>307</v>
      </c>
      <c r="B62" s="242" t="s">
        <v>82</v>
      </c>
      <c r="C62" s="241">
        <v>211502</v>
      </c>
      <c r="D62" s="241">
        <v>733</v>
      </c>
      <c r="E62" s="241">
        <v>60687</v>
      </c>
      <c r="F62" s="241">
        <v>0</v>
      </c>
      <c r="G62" s="241">
        <v>0</v>
      </c>
      <c r="H62" s="241">
        <v>62849</v>
      </c>
      <c r="I62" s="241">
        <v>0</v>
      </c>
      <c r="J62" s="241">
        <v>0</v>
      </c>
      <c r="K62" s="241">
        <v>0</v>
      </c>
      <c r="L62" s="241">
        <v>0</v>
      </c>
      <c r="M62" s="241">
        <v>126</v>
      </c>
      <c r="N62" s="243">
        <v>126</v>
      </c>
      <c r="O62" s="243">
        <v>0</v>
      </c>
      <c r="P62" s="241">
        <v>0</v>
      </c>
      <c r="Q62" s="243">
        <v>150</v>
      </c>
      <c r="R62" s="241">
        <v>41952</v>
      </c>
      <c r="S62" s="241">
        <v>323863</v>
      </c>
      <c r="T62" s="241"/>
      <c r="U62" s="241">
        <v>8889</v>
      </c>
      <c r="V62" s="241">
        <v>138038</v>
      </c>
      <c r="W62" s="241">
        <v>53269</v>
      </c>
      <c r="X62" s="241">
        <v>20281</v>
      </c>
      <c r="Y62" s="241">
        <v>2</v>
      </c>
      <c r="Z62" s="241">
        <v>29793</v>
      </c>
      <c r="AA62" s="241">
        <v>12291</v>
      </c>
      <c r="AB62" s="241">
        <v>0</v>
      </c>
      <c r="AC62" s="241">
        <v>273877</v>
      </c>
      <c r="AD62" s="241">
        <v>49987</v>
      </c>
      <c r="AE62" s="242"/>
      <c r="AF62" s="244"/>
    </row>
    <row r="63" spans="1:32" s="204" customFormat="1" ht="11.25">
      <c r="A63" s="274">
        <v>308</v>
      </c>
      <c r="B63" s="242" t="s">
        <v>87</v>
      </c>
      <c r="C63" s="241">
        <v>249469</v>
      </c>
      <c r="D63" s="241">
        <v>1216</v>
      </c>
      <c r="E63" s="241">
        <v>69315</v>
      </c>
      <c r="F63" s="241">
        <v>0</v>
      </c>
      <c r="G63" s="241">
        <v>0</v>
      </c>
      <c r="H63" s="241">
        <v>72699</v>
      </c>
      <c r="I63" s="241">
        <v>0</v>
      </c>
      <c r="J63" s="241">
        <v>0</v>
      </c>
      <c r="K63" s="241">
        <v>0</v>
      </c>
      <c r="L63" s="241">
        <v>0</v>
      </c>
      <c r="M63" s="241">
        <v>439</v>
      </c>
      <c r="N63" s="243">
        <v>439</v>
      </c>
      <c r="O63" s="243">
        <v>0</v>
      </c>
      <c r="P63" s="241">
        <v>0</v>
      </c>
      <c r="Q63" s="243">
        <v>12023</v>
      </c>
      <c r="R63" s="241">
        <v>36447</v>
      </c>
      <c r="S63" s="241">
        <v>378842</v>
      </c>
      <c r="T63" s="241"/>
      <c r="U63" s="241">
        <v>15537</v>
      </c>
      <c r="V63" s="241">
        <v>164415</v>
      </c>
      <c r="W63" s="241">
        <v>54509</v>
      </c>
      <c r="X63" s="241">
        <v>15674</v>
      </c>
      <c r="Y63" s="241">
        <v>2</v>
      </c>
      <c r="Z63" s="241">
        <v>29707</v>
      </c>
      <c r="AA63" s="241">
        <v>7008</v>
      </c>
      <c r="AB63" s="241">
        <v>0</v>
      </c>
      <c r="AC63" s="241">
        <v>299252</v>
      </c>
      <c r="AD63" s="241">
        <v>79590</v>
      </c>
      <c r="AE63" s="242"/>
      <c r="AF63" s="244"/>
    </row>
    <row r="64" spans="1:32" s="204" customFormat="1" ht="11.25">
      <c r="A64" s="277">
        <v>309</v>
      </c>
      <c r="B64" s="278" t="s">
        <v>88</v>
      </c>
      <c r="C64" s="241">
        <v>121560</v>
      </c>
      <c r="D64" s="241">
        <v>899</v>
      </c>
      <c r="E64" s="241">
        <v>145612</v>
      </c>
      <c r="F64" s="241">
        <v>0</v>
      </c>
      <c r="G64" s="241">
        <v>0</v>
      </c>
      <c r="H64" s="241">
        <v>148847</v>
      </c>
      <c r="I64" s="241">
        <v>0</v>
      </c>
      <c r="J64" s="241">
        <v>0</v>
      </c>
      <c r="K64" s="241">
        <v>0</v>
      </c>
      <c r="L64" s="241">
        <v>0</v>
      </c>
      <c r="M64" s="241">
        <v>198</v>
      </c>
      <c r="N64" s="1791">
        <v>255</v>
      </c>
      <c r="O64" s="1791">
        <v>0</v>
      </c>
      <c r="P64" s="241">
        <v>0</v>
      </c>
      <c r="Q64" s="243">
        <v>0</v>
      </c>
      <c r="R64" s="241">
        <v>35050</v>
      </c>
      <c r="S64" s="241">
        <v>311707</v>
      </c>
      <c r="T64" s="243"/>
      <c r="U64" s="241">
        <v>4245</v>
      </c>
      <c r="V64" s="241">
        <v>172782</v>
      </c>
      <c r="W64" s="241">
        <v>50830</v>
      </c>
      <c r="X64" s="241">
        <v>10724</v>
      </c>
      <c r="Y64" s="241">
        <v>2</v>
      </c>
      <c r="Z64" s="241">
        <v>25263</v>
      </c>
      <c r="AA64" s="241">
        <v>4377</v>
      </c>
      <c r="AB64" s="241">
        <v>0</v>
      </c>
      <c r="AC64" s="241">
        <v>278605</v>
      </c>
      <c r="AD64" s="1792">
        <v>33101</v>
      </c>
      <c r="AE64" s="242"/>
      <c r="AF64" s="244"/>
    </row>
    <row r="65" spans="2:32" s="204" customFormat="1" ht="15" customHeight="1">
      <c r="B65" s="251"/>
      <c r="C65" s="251" t="s">
        <v>346</v>
      </c>
      <c r="D65" s="251"/>
      <c r="E65" s="251"/>
      <c r="F65" s="251"/>
      <c r="G65" s="236"/>
      <c r="H65" s="236"/>
      <c r="I65" s="236"/>
      <c r="J65" s="236"/>
      <c r="K65" s="236"/>
      <c r="L65" s="236"/>
      <c r="M65" s="236"/>
      <c r="N65" s="236"/>
      <c r="O65" s="236"/>
      <c r="P65" s="236"/>
      <c r="Q65" s="236"/>
      <c r="R65" s="236"/>
      <c r="S65" s="236"/>
      <c r="T65" s="244"/>
      <c r="U65" s="236"/>
      <c r="V65" s="236"/>
      <c r="W65" s="236"/>
      <c r="X65" s="236"/>
      <c r="Y65" s="236"/>
      <c r="Z65" s="236"/>
      <c r="AA65" s="236"/>
      <c r="AB65" s="236"/>
      <c r="AC65" s="236"/>
      <c r="AD65" s="236"/>
      <c r="AE65" s="244"/>
      <c r="AF65" s="244"/>
    </row>
    <row r="66" spans="2:32" s="204" customFormat="1" ht="15" customHeight="1">
      <c r="B66" s="246"/>
      <c r="C66" s="246" t="s">
        <v>347</v>
      </c>
      <c r="D66" s="246"/>
      <c r="E66" s="246"/>
      <c r="F66" s="246"/>
      <c r="G66" s="246"/>
      <c r="H66" s="246"/>
      <c r="I66" s="246"/>
      <c r="J66" s="246"/>
      <c r="K66" s="246"/>
      <c r="L66" s="246"/>
      <c r="M66" s="246"/>
      <c r="N66" s="246"/>
      <c r="O66" s="216"/>
      <c r="P66" s="216"/>
      <c r="Q66" s="216"/>
      <c r="R66" s="216"/>
      <c r="S66" s="216"/>
      <c r="T66" s="216"/>
      <c r="U66" s="216"/>
      <c r="V66" s="216"/>
      <c r="W66" s="216"/>
      <c r="X66" s="216"/>
      <c r="Y66" s="216"/>
      <c r="Z66" s="216"/>
      <c r="AA66" s="216"/>
      <c r="AB66" s="216"/>
      <c r="AC66" s="216"/>
      <c r="AD66" s="216"/>
      <c r="AE66" s="216"/>
      <c r="AF66" s="216"/>
    </row>
    <row r="67" spans="1:32" s="204" customFormat="1" ht="15" customHeight="1">
      <c r="A67" s="246"/>
      <c r="B67" s="246"/>
      <c r="C67" s="246" t="s">
        <v>348</v>
      </c>
      <c r="D67" s="246"/>
      <c r="E67" s="246"/>
      <c r="F67" s="246"/>
      <c r="G67" s="246"/>
      <c r="H67" s="246"/>
      <c r="I67" s="246"/>
      <c r="J67" s="246"/>
      <c r="K67" s="246"/>
      <c r="L67" s="246"/>
      <c r="M67" s="246"/>
      <c r="N67" s="246"/>
      <c r="O67" s="246"/>
      <c r="P67" s="246"/>
      <c r="Q67" s="216"/>
      <c r="R67" s="216"/>
      <c r="S67" s="216"/>
      <c r="T67" s="216"/>
      <c r="U67" s="216"/>
      <c r="V67" s="216"/>
      <c r="W67" s="216"/>
      <c r="X67" s="216"/>
      <c r="Y67" s="216"/>
      <c r="Z67" s="216"/>
      <c r="AA67" s="216"/>
      <c r="AB67" s="216"/>
      <c r="AC67" s="216"/>
      <c r="AD67" s="216"/>
      <c r="AE67" s="216"/>
      <c r="AF67" s="216"/>
    </row>
    <row r="68" spans="1:32" ht="16.5" customHeight="1">
      <c r="A68" s="133"/>
      <c r="B68" s="133"/>
      <c r="C68" s="246" t="s">
        <v>349</v>
      </c>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row>
    <row r="69" spans="3:4" ht="15.75" customHeight="1">
      <c r="C69" s="281" t="s">
        <v>350</v>
      </c>
      <c r="D69" s="282"/>
    </row>
  </sheetData>
  <sheetProtection/>
  <mergeCells count="1">
    <mergeCell ref="AD3:AD5"/>
  </mergeCells>
  <printOptions horizontalCentered="1"/>
  <pageMargins left="0.15748031496062992" right="0.15748031496062992" top="0.3937007874015748" bottom="0.2755905511811024" header="0.15748031496062992" footer="0.1968503937007874"/>
  <pageSetup blackAndWhite="1" firstPageNumber="72" useFirstPageNumber="1" horizontalDpi="300" verticalDpi="300" orientation="portrait" pageOrder="overThenDown" paperSize="9" scale="75" r:id="rId2"/>
  <headerFooter alignWithMargins="0">
    <oddFooter>&amp;C&amp;A</oddFooter>
  </headerFooter>
  <colBreaks count="1" manualBreakCount="1">
    <brk id="14" max="68" man="1"/>
  </colBreaks>
  <drawing r:id="rId1"/>
</worksheet>
</file>

<file path=xl/worksheets/sheet5.xml><?xml version="1.0" encoding="utf-8"?>
<worksheet xmlns="http://schemas.openxmlformats.org/spreadsheetml/2006/main" xmlns:r="http://schemas.openxmlformats.org/officeDocument/2006/relationships">
  <sheetPr>
    <tabColor theme="0"/>
  </sheetPr>
  <dimension ref="A1:FB84"/>
  <sheetViews>
    <sheetView view="pageBreakPreview" zoomScaleSheetLayoutView="100" zoomScalePageLayoutView="0" workbookViewId="0" topLeftCell="A1">
      <selection activeCell="A2" sqref="A2"/>
    </sheetView>
  </sheetViews>
  <sheetFormatPr defaultColWidth="9.00390625" defaultRowHeight="12.75"/>
  <cols>
    <col min="1" max="1" width="5.00390625" style="0" customWidth="1"/>
    <col min="2" max="2" width="12.875" style="0" customWidth="1"/>
    <col min="3" max="3" width="9.875" style="0" customWidth="1"/>
    <col min="4" max="4" width="10.125" style="0" customWidth="1"/>
    <col min="5" max="5" width="9.875" style="0" customWidth="1"/>
    <col min="6" max="6" width="4.875" style="0" customWidth="1"/>
    <col min="7" max="7" width="12.625" style="0" customWidth="1"/>
    <col min="8" max="8" width="13.125" style="0" customWidth="1"/>
    <col min="9" max="9" width="5.625" style="0" customWidth="1"/>
    <col min="10" max="10" width="10.375" style="0" customWidth="1"/>
    <col min="11" max="11" width="2.875" style="0" customWidth="1"/>
    <col min="12" max="14" width="4.875" style="0" customWidth="1"/>
    <col min="16" max="16" width="11.75390625" style="0" customWidth="1"/>
    <col min="17" max="17" width="9.625" style="0" customWidth="1"/>
    <col min="18" max="18" width="11.875" style="0" customWidth="1"/>
    <col min="19" max="19" width="11.375" style="0" customWidth="1"/>
    <col min="20" max="20" width="18.25390625" style="0" customWidth="1"/>
    <col min="21" max="22" width="18.125" style="0" customWidth="1"/>
    <col min="23" max="24" width="18.875" style="0" customWidth="1"/>
    <col min="25" max="28" width="16.75390625" style="0" customWidth="1"/>
    <col min="29" max="31" width="19.375" style="0" customWidth="1"/>
    <col min="32" max="32" width="19.875" style="0" customWidth="1"/>
    <col min="33" max="33" width="11.75390625" style="0" customWidth="1"/>
  </cols>
  <sheetData>
    <row r="1" spans="1:17" ht="18.75" customHeight="1">
      <c r="A1" s="307" t="s">
        <v>364</v>
      </c>
      <c r="B1" s="200"/>
      <c r="C1" s="307"/>
      <c r="D1" s="308"/>
      <c r="E1" s="308"/>
      <c r="F1" s="308"/>
      <c r="G1" s="308"/>
      <c r="H1" s="308"/>
      <c r="I1" s="308"/>
      <c r="J1" s="308"/>
      <c r="K1" s="133"/>
      <c r="L1" s="133"/>
      <c r="M1" s="133"/>
      <c r="N1" s="133"/>
      <c r="O1" s="133"/>
      <c r="P1" s="133"/>
      <c r="Q1" s="133"/>
    </row>
    <row r="2" spans="3:17" ht="15" customHeight="1">
      <c r="C2" s="133"/>
      <c r="D2" s="133"/>
      <c r="E2" s="133"/>
      <c r="F2" s="133"/>
      <c r="G2" s="133"/>
      <c r="H2" s="133"/>
      <c r="I2" s="133"/>
      <c r="J2" s="133"/>
      <c r="K2" s="133"/>
      <c r="L2" s="133"/>
      <c r="M2" s="133"/>
      <c r="N2" s="133"/>
      <c r="O2" s="133"/>
      <c r="P2" s="133"/>
      <c r="Q2" s="133"/>
    </row>
    <row r="3" spans="1:35" ht="12" customHeight="1">
      <c r="A3" s="309"/>
      <c r="B3" s="310"/>
      <c r="C3" s="311" t="s">
        <v>365</v>
      </c>
      <c r="D3" s="312"/>
      <c r="E3" s="312"/>
      <c r="F3" s="310" t="s">
        <v>366</v>
      </c>
      <c r="G3" s="309" t="s">
        <v>367</v>
      </c>
      <c r="H3" s="310" t="s">
        <v>368</v>
      </c>
      <c r="I3" s="310" t="s">
        <v>366</v>
      </c>
      <c r="J3" s="313"/>
      <c r="K3" s="314"/>
      <c r="L3" s="344"/>
      <c r="M3" s="344"/>
      <c r="N3" s="344"/>
      <c r="O3" s="344"/>
      <c r="P3" s="344"/>
      <c r="Q3" s="344"/>
      <c r="R3" s="328"/>
      <c r="S3" s="328"/>
      <c r="T3" s="328"/>
      <c r="U3" s="328"/>
      <c r="V3" s="328"/>
      <c r="W3" s="328"/>
      <c r="X3" s="328"/>
      <c r="Y3" s="328"/>
      <c r="Z3" s="328"/>
      <c r="AA3" s="328"/>
      <c r="AB3" s="328"/>
      <c r="AC3" s="328"/>
      <c r="AD3" s="328"/>
      <c r="AE3" s="328"/>
      <c r="AF3" s="328"/>
      <c r="AG3" s="328"/>
      <c r="AH3" s="328"/>
      <c r="AI3" s="328"/>
    </row>
    <row r="4" spans="1:35" ht="12" customHeight="1">
      <c r="A4" s="314" t="s">
        <v>7</v>
      </c>
      <c r="B4" s="315" t="s">
        <v>8</v>
      </c>
      <c r="C4" s="314"/>
      <c r="D4" s="133"/>
      <c r="E4" s="316" t="s">
        <v>33</v>
      </c>
      <c r="F4" s="314"/>
      <c r="G4" s="315" t="s">
        <v>369</v>
      </c>
      <c r="H4" s="315" t="s">
        <v>370</v>
      </c>
      <c r="I4" s="315"/>
      <c r="J4" s="317" t="s">
        <v>371</v>
      </c>
      <c r="K4" s="314"/>
      <c r="L4" s="328"/>
      <c r="M4" s="328"/>
      <c r="N4" s="328"/>
      <c r="O4" s="328"/>
      <c r="P4" s="328"/>
      <c r="Q4" s="1798"/>
      <c r="R4" s="1798"/>
      <c r="S4" s="1798"/>
      <c r="T4" s="1798"/>
      <c r="U4" s="1798"/>
      <c r="V4" s="1799"/>
      <c r="W4" s="1798"/>
      <c r="X4" s="1798"/>
      <c r="Y4" s="1798"/>
      <c r="Z4" s="1798"/>
      <c r="AA4" s="1798"/>
      <c r="AB4" s="1798"/>
      <c r="AC4" s="1798"/>
      <c r="AD4" s="1798"/>
      <c r="AE4" s="1798"/>
      <c r="AF4" s="1799"/>
      <c r="AG4" s="328"/>
      <c r="AH4" s="328"/>
      <c r="AI4" s="328"/>
    </row>
    <row r="5" spans="1:35" ht="12" customHeight="1">
      <c r="A5" s="314"/>
      <c r="B5" s="314"/>
      <c r="C5" s="318" t="s">
        <v>372</v>
      </c>
      <c r="D5" s="318" t="s">
        <v>373</v>
      </c>
      <c r="E5" s="318" t="s">
        <v>374</v>
      </c>
      <c r="F5" s="319" t="s">
        <v>375</v>
      </c>
      <c r="G5" s="320" t="s">
        <v>33</v>
      </c>
      <c r="H5" s="320" t="s">
        <v>376</v>
      </c>
      <c r="I5" s="319" t="s">
        <v>375</v>
      </c>
      <c r="J5" s="321" t="s">
        <v>32</v>
      </c>
      <c r="K5" s="314"/>
      <c r="L5" s="344"/>
      <c r="M5" s="344"/>
      <c r="N5" s="344"/>
      <c r="O5" s="344"/>
      <c r="P5" s="344"/>
      <c r="Q5" s="344"/>
      <c r="R5" s="344"/>
      <c r="S5" s="344"/>
      <c r="T5" s="344"/>
      <c r="U5" s="344"/>
      <c r="V5" s="344"/>
      <c r="W5" s="344"/>
      <c r="X5" s="344"/>
      <c r="Y5" s="344"/>
      <c r="Z5" s="344"/>
      <c r="AA5" s="344"/>
      <c r="AB5" s="344"/>
      <c r="AC5" s="344"/>
      <c r="AD5" s="344"/>
      <c r="AE5" s="344"/>
      <c r="AF5" s="328"/>
      <c r="AG5" s="328"/>
      <c r="AH5" s="328"/>
      <c r="AI5" s="328"/>
    </row>
    <row r="6" spans="1:158" ht="12">
      <c r="A6" s="309"/>
      <c r="B6" s="322" t="s">
        <v>377</v>
      </c>
      <c r="C6" s="323">
        <v>90274</v>
      </c>
      <c r="D6" s="323">
        <v>124709</v>
      </c>
      <c r="E6" s="323">
        <v>92277</v>
      </c>
      <c r="F6" s="323"/>
      <c r="G6" s="323">
        <v>161202</v>
      </c>
      <c r="H6" s="323">
        <v>225251</v>
      </c>
      <c r="I6" s="323"/>
      <c r="J6" s="324">
        <v>40.08</v>
      </c>
      <c r="K6" s="323"/>
      <c r="L6" s="329"/>
      <c r="M6" s="329"/>
      <c r="N6" s="329"/>
      <c r="O6" s="328"/>
      <c r="P6" s="344"/>
      <c r="Q6" s="344"/>
      <c r="R6" s="344"/>
      <c r="S6" s="344"/>
      <c r="T6" s="344"/>
      <c r="U6" s="344"/>
      <c r="V6" s="344"/>
      <c r="W6" s="344"/>
      <c r="X6" s="344"/>
      <c r="Y6" s="344"/>
      <c r="Z6" s="344"/>
      <c r="AA6" s="344"/>
      <c r="AB6" s="344"/>
      <c r="AC6" s="329"/>
      <c r="AD6" s="329"/>
      <c r="AE6" s="329"/>
      <c r="AF6" s="329"/>
      <c r="AG6" s="329"/>
      <c r="AH6" s="329"/>
      <c r="AI6" s="329"/>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c r="DM6" s="280"/>
      <c r="DN6" s="280"/>
      <c r="DO6" s="280"/>
      <c r="DP6" s="280"/>
      <c r="DQ6" s="280"/>
      <c r="DR6" s="280"/>
      <c r="DS6" s="280"/>
      <c r="DT6" s="280"/>
      <c r="DU6" s="280"/>
      <c r="DV6" s="280"/>
      <c r="DW6" s="280"/>
      <c r="DX6" s="280"/>
      <c r="DY6" s="280"/>
      <c r="DZ6" s="280"/>
      <c r="EA6" s="280"/>
      <c r="EB6" s="280"/>
      <c r="EC6" s="280"/>
      <c r="ED6" s="280"/>
      <c r="EE6" s="280"/>
      <c r="EF6" s="280"/>
      <c r="EG6" s="280"/>
      <c r="EH6" s="280"/>
      <c r="EI6" s="280"/>
      <c r="EJ6" s="280"/>
      <c r="EK6" s="280"/>
      <c r="EL6" s="280"/>
      <c r="EM6" s="280"/>
      <c r="EN6" s="280"/>
      <c r="EO6" s="280"/>
      <c r="EP6" s="280"/>
      <c r="EQ6" s="280"/>
      <c r="ER6" s="280"/>
      <c r="ES6" s="280"/>
      <c r="ET6" s="280"/>
      <c r="EU6" s="280"/>
      <c r="EV6" s="280"/>
      <c r="EW6" s="280"/>
      <c r="EX6" s="280"/>
      <c r="EY6" s="280"/>
      <c r="EZ6" s="280"/>
      <c r="FA6" s="280"/>
      <c r="FB6" s="280"/>
    </row>
    <row r="7" spans="1:158" ht="12">
      <c r="A7" s="314"/>
      <c r="B7" s="325" t="s">
        <v>378</v>
      </c>
      <c r="C7" s="323">
        <v>90544</v>
      </c>
      <c r="D7" s="323">
        <v>121032</v>
      </c>
      <c r="E7" s="323">
        <v>92219</v>
      </c>
      <c r="F7" s="326"/>
      <c r="G7" s="327">
        <v>159765</v>
      </c>
      <c r="H7" s="327">
        <v>228649</v>
      </c>
      <c r="I7" s="327"/>
      <c r="J7" s="324">
        <v>39.6</v>
      </c>
      <c r="K7" s="323"/>
      <c r="L7" s="329"/>
      <c r="M7" s="329"/>
      <c r="N7" s="329"/>
      <c r="O7" s="329"/>
      <c r="P7" s="344"/>
      <c r="Q7" s="328"/>
      <c r="R7" s="328"/>
      <c r="S7" s="328"/>
      <c r="T7" s="329"/>
      <c r="U7" s="329"/>
      <c r="V7" s="329"/>
      <c r="W7" s="329"/>
      <c r="X7" s="329"/>
      <c r="Y7" s="329"/>
      <c r="Z7" s="329"/>
      <c r="AA7" s="329"/>
      <c r="AB7" s="329"/>
      <c r="AC7" s="329"/>
      <c r="AD7" s="329"/>
      <c r="AE7" s="329"/>
      <c r="AF7" s="329"/>
      <c r="AG7" s="329"/>
      <c r="AH7" s="329"/>
      <c r="AI7" s="329"/>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c r="DM7" s="280"/>
      <c r="DN7" s="280"/>
      <c r="DO7" s="280"/>
      <c r="DP7" s="280"/>
      <c r="DQ7" s="280"/>
      <c r="DR7" s="280"/>
      <c r="DS7" s="280"/>
      <c r="DT7" s="280"/>
      <c r="DU7" s="280"/>
      <c r="DV7" s="280"/>
      <c r="DW7" s="280"/>
      <c r="DX7" s="280"/>
      <c r="DY7" s="280"/>
      <c r="DZ7" s="280"/>
      <c r="EA7" s="280"/>
      <c r="EB7" s="280"/>
      <c r="EC7" s="280"/>
      <c r="ED7" s="280"/>
      <c r="EE7" s="280"/>
      <c r="EF7" s="280"/>
      <c r="EG7" s="280"/>
      <c r="EH7" s="280"/>
      <c r="EI7" s="280"/>
      <c r="EJ7" s="280"/>
      <c r="EK7" s="280"/>
      <c r="EL7" s="280"/>
      <c r="EM7" s="280"/>
      <c r="EN7" s="280"/>
      <c r="EO7" s="280"/>
      <c r="EP7" s="280"/>
      <c r="EQ7" s="280"/>
      <c r="ER7" s="280"/>
      <c r="ES7" s="280"/>
      <c r="ET7" s="280"/>
      <c r="EU7" s="280"/>
      <c r="EV7" s="280"/>
      <c r="EW7" s="280"/>
      <c r="EX7" s="280"/>
      <c r="EY7" s="280"/>
      <c r="EZ7" s="280"/>
      <c r="FA7" s="280"/>
      <c r="FB7" s="280"/>
    </row>
    <row r="8" spans="1:158" ht="12">
      <c r="A8" s="314"/>
      <c r="B8" s="325" t="s">
        <v>262</v>
      </c>
      <c r="C8" s="323">
        <v>92613</v>
      </c>
      <c r="D8" s="323">
        <v>121524</v>
      </c>
      <c r="E8" s="327">
        <v>94036</v>
      </c>
      <c r="F8" s="330"/>
      <c r="G8" s="323">
        <v>161325</v>
      </c>
      <c r="H8" s="323">
        <v>235370</v>
      </c>
      <c r="I8" s="323"/>
      <c r="J8" s="324">
        <v>39.35</v>
      </c>
      <c r="K8" s="323"/>
      <c r="L8" s="329"/>
      <c r="M8" s="329"/>
      <c r="N8" s="329"/>
      <c r="O8" s="329"/>
      <c r="P8" s="329"/>
      <c r="Q8" s="329"/>
      <c r="R8" s="329"/>
      <c r="S8" s="329"/>
      <c r="T8" s="329"/>
      <c r="U8" s="329"/>
      <c r="V8" s="329"/>
      <c r="W8" s="329"/>
      <c r="X8" s="329"/>
      <c r="Y8" s="329"/>
      <c r="Z8" s="329"/>
      <c r="AA8" s="329"/>
      <c r="AB8" s="329"/>
      <c r="AC8" s="329"/>
      <c r="AD8" s="329"/>
      <c r="AE8" s="329"/>
      <c r="AF8" s="329"/>
      <c r="AG8" s="329"/>
      <c r="AH8" s="329"/>
      <c r="AI8" s="329"/>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c r="DM8" s="280"/>
      <c r="DN8" s="280"/>
      <c r="DO8" s="280"/>
      <c r="DP8" s="280"/>
      <c r="DQ8" s="280"/>
      <c r="DR8" s="280"/>
      <c r="DS8" s="280"/>
      <c r="DT8" s="280"/>
      <c r="DU8" s="280"/>
      <c r="DV8" s="280"/>
      <c r="DW8" s="280"/>
      <c r="DX8" s="280"/>
      <c r="DY8" s="280"/>
      <c r="DZ8" s="280"/>
      <c r="EA8" s="280"/>
      <c r="EB8" s="280"/>
      <c r="EC8" s="280"/>
      <c r="ED8" s="280"/>
      <c r="EE8" s="280"/>
      <c r="EF8" s="280"/>
      <c r="EG8" s="280"/>
      <c r="EH8" s="280"/>
      <c r="EI8" s="280"/>
      <c r="EJ8" s="280"/>
      <c r="EK8" s="280"/>
      <c r="EL8" s="280"/>
      <c r="EM8" s="280"/>
      <c r="EN8" s="280"/>
      <c r="EO8" s="280"/>
      <c r="EP8" s="280"/>
      <c r="EQ8" s="280"/>
      <c r="ER8" s="280"/>
      <c r="ES8" s="280"/>
      <c r="ET8" s="280"/>
      <c r="EU8" s="280"/>
      <c r="EV8" s="280"/>
      <c r="EW8" s="280"/>
      <c r="EX8" s="280"/>
      <c r="EY8" s="280"/>
      <c r="EZ8" s="280"/>
      <c r="FA8" s="280"/>
      <c r="FB8" s="280"/>
    </row>
    <row r="9" spans="1:158" ht="12">
      <c r="A9" s="314"/>
      <c r="B9" s="325" t="s">
        <v>299</v>
      </c>
      <c r="C9" s="323">
        <v>93023</v>
      </c>
      <c r="D9" s="323">
        <v>121305</v>
      </c>
      <c r="E9" s="333">
        <v>94174</v>
      </c>
      <c r="F9" s="330"/>
      <c r="G9" s="334">
        <v>159802</v>
      </c>
      <c r="H9" s="334">
        <v>244589</v>
      </c>
      <c r="I9" s="334"/>
      <c r="J9" s="335">
        <v>38.03</v>
      </c>
      <c r="K9" s="323"/>
      <c r="L9" s="329"/>
      <c r="M9" s="329"/>
      <c r="N9" s="329"/>
      <c r="O9" s="329"/>
      <c r="P9" s="329"/>
      <c r="Q9" s="329"/>
      <c r="R9" s="329"/>
      <c r="S9" s="329"/>
      <c r="T9" s="329"/>
      <c r="U9" s="329"/>
      <c r="V9" s="329"/>
      <c r="W9" s="329"/>
      <c r="X9" s="329"/>
      <c r="Y9" s="329"/>
      <c r="Z9" s="329"/>
      <c r="AA9" s="329"/>
      <c r="AB9" s="329"/>
      <c r="AC9" s="329"/>
      <c r="AD9" s="329"/>
      <c r="AE9" s="329"/>
      <c r="AF9" s="329"/>
      <c r="AG9" s="329"/>
      <c r="AH9" s="329"/>
      <c r="AI9" s="329"/>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c r="DM9" s="280"/>
      <c r="DN9" s="280"/>
      <c r="DO9" s="280"/>
      <c r="DP9" s="280"/>
      <c r="DQ9" s="280"/>
      <c r="DR9" s="280"/>
      <c r="DS9" s="280"/>
      <c r="DT9" s="280"/>
      <c r="DU9" s="280"/>
      <c r="DV9" s="280"/>
      <c r="DW9" s="280"/>
      <c r="DX9" s="280"/>
      <c r="DY9" s="280"/>
      <c r="DZ9" s="280"/>
      <c r="EA9" s="280"/>
      <c r="EB9" s="280"/>
      <c r="EC9" s="280"/>
      <c r="ED9" s="280"/>
      <c r="EE9" s="280"/>
      <c r="EF9" s="280"/>
      <c r="EG9" s="280"/>
      <c r="EH9" s="280"/>
      <c r="EI9" s="280"/>
      <c r="EJ9" s="280"/>
      <c r="EK9" s="280"/>
      <c r="EL9" s="280"/>
      <c r="EM9" s="280"/>
      <c r="EN9" s="280"/>
      <c r="EO9" s="280"/>
      <c r="EP9" s="280"/>
      <c r="EQ9" s="280"/>
      <c r="ER9" s="280"/>
      <c r="ES9" s="280"/>
      <c r="ET9" s="280"/>
      <c r="EU9" s="280"/>
      <c r="EV9" s="280"/>
      <c r="EW9" s="280"/>
      <c r="EX9" s="280"/>
      <c r="EY9" s="280"/>
      <c r="EZ9" s="280"/>
      <c r="FA9" s="280"/>
      <c r="FB9" s="280"/>
    </row>
    <row r="10" spans="1:158" ht="12">
      <c r="A10" s="314"/>
      <c r="B10" s="336" t="s">
        <v>356</v>
      </c>
      <c r="C10" s="1795">
        <v>93808</v>
      </c>
      <c r="D10" s="1795">
        <v>114129</v>
      </c>
      <c r="E10" s="1795">
        <v>94446</v>
      </c>
      <c r="F10" s="1795"/>
      <c r="G10" s="1768">
        <v>158221</v>
      </c>
      <c r="H10" s="1768">
        <v>252641</v>
      </c>
      <c r="I10" s="1768"/>
      <c r="J10" s="1796">
        <v>37.13</v>
      </c>
      <c r="K10" s="323"/>
      <c r="L10" s="329"/>
      <c r="M10" s="329"/>
      <c r="N10" s="329"/>
      <c r="O10" s="329"/>
      <c r="P10" s="1800"/>
      <c r="Q10" s="1800"/>
      <c r="R10" s="1800"/>
      <c r="S10" s="1800"/>
      <c r="T10" s="1800"/>
      <c r="U10" s="1800"/>
      <c r="V10" s="1800"/>
      <c r="W10" s="1800"/>
      <c r="X10" s="1800"/>
      <c r="Y10" s="1800"/>
      <c r="Z10" s="1800"/>
      <c r="AA10" s="1800"/>
      <c r="AB10" s="1800"/>
      <c r="AC10" s="1800"/>
      <c r="AD10" s="1800"/>
      <c r="AE10" s="1800"/>
      <c r="AF10" s="1800"/>
      <c r="AG10" s="329"/>
      <c r="AH10" s="329"/>
      <c r="AI10" s="329"/>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c r="DM10" s="280"/>
      <c r="DN10" s="280"/>
      <c r="DO10" s="280"/>
      <c r="DP10" s="280"/>
      <c r="DQ10" s="280"/>
      <c r="DR10" s="280"/>
      <c r="DS10" s="280"/>
      <c r="DT10" s="280"/>
      <c r="DU10" s="280"/>
      <c r="DV10" s="280"/>
      <c r="DW10" s="280"/>
      <c r="DX10" s="280"/>
      <c r="DY10" s="280"/>
      <c r="DZ10" s="280"/>
      <c r="EA10" s="280"/>
      <c r="EB10" s="280"/>
      <c r="EC10" s="280"/>
      <c r="ED10" s="280"/>
      <c r="EE10" s="280"/>
      <c r="EF10" s="280"/>
      <c r="EG10" s="280"/>
      <c r="EH10" s="280"/>
      <c r="EI10" s="280"/>
      <c r="EJ10" s="280"/>
      <c r="EK10" s="280"/>
      <c r="EL10" s="280"/>
      <c r="EM10" s="280"/>
      <c r="EN10" s="280"/>
      <c r="EO10" s="280"/>
      <c r="EP10" s="280"/>
      <c r="EQ10" s="280"/>
      <c r="ER10" s="280"/>
      <c r="ES10" s="280"/>
      <c r="ET10" s="280"/>
      <c r="EU10" s="280"/>
      <c r="EV10" s="280"/>
      <c r="EW10" s="280"/>
      <c r="EX10" s="280"/>
      <c r="EY10" s="280"/>
      <c r="EZ10" s="280"/>
      <c r="FA10" s="280"/>
      <c r="FB10" s="280"/>
    </row>
    <row r="11" spans="1:158" ht="12">
      <c r="A11" s="314"/>
      <c r="B11" s="315" t="s">
        <v>301</v>
      </c>
      <c r="C11" s="1770">
        <v>88950</v>
      </c>
      <c r="D11" s="1770">
        <v>114827</v>
      </c>
      <c r="E11" s="1770">
        <v>89811</v>
      </c>
      <c r="F11" s="1770"/>
      <c r="G11" s="1770">
        <v>147500</v>
      </c>
      <c r="H11" s="1770">
        <v>253410</v>
      </c>
      <c r="I11" s="1770"/>
      <c r="J11" s="1797">
        <v>35.1</v>
      </c>
      <c r="K11" s="323"/>
      <c r="L11" s="329"/>
      <c r="M11" s="329"/>
      <c r="N11" s="329"/>
      <c r="O11" s="329"/>
      <c r="P11" s="1801"/>
      <c r="Q11" s="1801"/>
      <c r="R11" s="1801"/>
      <c r="S11" s="1801"/>
      <c r="T11" s="1801"/>
      <c r="U11" s="1801"/>
      <c r="V11" s="1801"/>
      <c r="W11" s="1801"/>
      <c r="X11" s="1801"/>
      <c r="Y11" s="1801"/>
      <c r="Z11" s="1801"/>
      <c r="AA11" s="1801"/>
      <c r="AB11" s="1801"/>
      <c r="AC11" s="1801"/>
      <c r="AD11" s="1801"/>
      <c r="AE11" s="1801"/>
      <c r="AF11" s="1801"/>
      <c r="AG11" s="329"/>
      <c r="AH11" s="329"/>
      <c r="AI11" s="329"/>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c r="DM11" s="280"/>
      <c r="DN11" s="280"/>
      <c r="DO11" s="280"/>
      <c r="DP11" s="280"/>
      <c r="DQ11" s="280"/>
      <c r="DR11" s="280"/>
      <c r="DS11" s="280"/>
      <c r="DT11" s="280"/>
      <c r="DU11" s="280"/>
      <c r="DV11" s="280"/>
      <c r="DW11" s="280"/>
      <c r="DX11" s="280"/>
      <c r="DY11" s="280"/>
      <c r="DZ11" s="280"/>
      <c r="EA11" s="280"/>
      <c r="EB11" s="280"/>
      <c r="EC11" s="280"/>
      <c r="ED11" s="280"/>
      <c r="EE11" s="280"/>
      <c r="EF11" s="280"/>
      <c r="EG11" s="280"/>
      <c r="EH11" s="280"/>
      <c r="EI11" s="280"/>
      <c r="EJ11" s="280"/>
      <c r="EK11" s="280"/>
      <c r="EL11" s="280"/>
      <c r="EM11" s="280"/>
      <c r="EN11" s="280"/>
      <c r="EO11" s="280"/>
      <c r="EP11" s="280"/>
      <c r="EQ11" s="280"/>
      <c r="ER11" s="280"/>
      <c r="ES11" s="280"/>
      <c r="ET11" s="280"/>
      <c r="EU11" s="280"/>
      <c r="EV11" s="280"/>
      <c r="EW11" s="280"/>
      <c r="EX11" s="280"/>
      <c r="EY11" s="280"/>
      <c r="EZ11" s="280"/>
      <c r="FA11" s="280"/>
      <c r="FB11" s="280"/>
    </row>
    <row r="12" spans="1:158" ht="12">
      <c r="A12" s="314"/>
      <c r="B12" s="315" t="s">
        <v>302</v>
      </c>
      <c r="C12" s="1770">
        <v>86006</v>
      </c>
      <c r="D12" s="1770">
        <v>105486</v>
      </c>
      <c r="E12" s="1770">
        <v>87017</v>
      </c>
      <c r="F12" s="1770"/>
      <c r="G12" s="1770">
        <v>150596</v>
      </c>
      <c r="H12" s="1770">
        <v>246426</v>
      </c>
      <c r="I12" s="1770"/>
      <c r="J12" s="1797">
        <v>34.9</v>
      </c>
      <c r="K12" s="323"/>
      <c r="L12" s="329"/>
      <c r="M12" s="329"/>
      <c r="N12" s="329"/>
      <c r="O12" s="329"/>
      <c r="P12" s="1801"/>
      <c r="Q12" s="1801"/>
      <c r="R12" s="1801"/>
      <c r="S12" s="1801"/>
      <c r="T12" s="1801"/>
      <c r="U12" s="1801"/>
      <c r="V12" s="1801"/>
      <c r="W12" s="1801"/>
      <c r="X12" s="1801"/>
      <c r="Y12" s="1801"/>
      <c r="Z12" s="1801"/>
      <c r="AA12" s="1801"/>
      <c r="AB12" s="1801"/>
      <c r="AC12" s="1801"/>
      <c r="AD12" s="1801"/>
      <c r="AE12" s="1801"/>
      <c r="AF12" s="1801"/>
      <c r="AG12" s="329"/>
      <c r="AH12" s="329"/>
      <c r="AI12" s="329"/>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c r="DM12" s="280"/>
      <c r="DN12" s="280"/>
      <c r="DO12" s="280"/>
      <c r="DP12" s="280"/>
      <c r="DQ12" s="280"/>
      <c r="DR12" s="280"/>
      <c r="DS12" s="280"/>
      <c r="DT12" s="280"/>
      <c r="DU12" s="280"/>
      <c r="DV12" s="280"/>
      <c r="DW12" s="280"/>
      <c r="DX12" s="280"/>
      <c r="DY12" s="280"/>
      <c r="DZ12" s="280"/>
      <c r="EA12" s="280"/>
      <c r="EB12" s="280"/>
      <c r="EC12" s="280"/>
      <c r="ED12" s="280"/>
      <c r="EE12" s="280"/>
      <c r="EF12" s="280"/>
      <c r="EG12" s="280"/>
      <c r="EH12" s="280"/>
      <c r="EI12" s="280"/>
      <c r="EJ12" s="280"/>
      <c r="EK12" s="280"/>
      <c r="EL12" s="280"/>
      <c r="EM12" s="280"/>
      <c r="EN12" s="280"/>
      <c r="EO12" s="280"/>
      <c r="EP12" s="280"/>
      <c r="EQ12" s="280"/>
      <c r="ER12" s="280"/>
      <c r="ES12" s="280"/>
      <c r="ET12" s="280"/>
      <c r="EU12" s="280"/>
      <c r="EV12" s="280"/>
      <c r="EW12" s="280"/>
      <c r="EX12" s="280"/>
      <c r="EY12" s="280"/>
      <c r="EZ12" s="280"/>
      <c r="FA12" s="280"/>
      <c r="FB12" s="280"/>
    </row>
    <row r="13" spans="1:158" ht="12">
      <c r="A13" s="314"/>
      <c r="B13" s="315" t="s">
        <v>36</v>
      </c>
      <c r="C13" s="1770">
        <v>88808</v>
      </c>
      <c r="D13" s="1770">
        <v>114129</v>
      </c>
      <c r="E13" s="1770">
        <v>89673</v>
      </c>
      <c r="F13" s="1770"/>
      <c r="G13" s="1770">
        <v>147645</v>
      </c>
      <c r="H13" s="1770">
        <v>253073</v>
      </c>
      <c r="I13" s="1770"/>
      <c r="J13" s="1797">
        <v>35.09</v>
      </c>
      <c r="K13" s="323"/>
      <c r="L13" s="329"/>
      <c r="M13" s="329"/>
      <c r="N13" s="329"/>
      <c r="O13" s="329"/>
      <c r="P13" s="1801"/>
      <c r="Q13" s="1801"/>
      <c r="R13" s="1801"/>
      <c r="S13" s="1801"/>
      <c r="T13" s="1801"/>
      <c r="U13" s="1801"/>
      <c r="V13" s="1801"/>
      <c r="W13" s="1801"/>
      <c r="X13" s="1801"/>
      <c r="Y13" s="1801"/>
      <c r="Z13" s="1801"/>
      <c r="AA13" s="1801"/>
      <c r="AB13" s="1801"/>
      <c r="AC13" s="1801"/>
      <c r="AD13" s="1801"/>
      <c r="AE13" s="1801"/>
      <c r="AF13" s="1801"/>
      <c r="AG13" s="329"/>
      <c r="AH13" s="329"/>
      <c r="AI13" s="329"/>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c r="DM13" s="280"/>
      <c r="DN13" s="280"/>
      <c r="DO13" s="280"/>
      <c r="DP13" s="280"/>
      <c r="DQ13" s="280"/>
      <c r="DR13" s="280"/>
      <c r="DS13" s="280"/>
      <c r="DT13" s="280"/>
      <c r="DU13" s="280"/>
      <c r="DV13" s="280"/>
      <c r="DW13" s="280"/>
      <c r="DX13" s="280"/>
      <c r="DY13" s="280"/>
      <c r="DZ13" s="280"/>
      <c r="EA13" s="280"/>
      <c r="EB13" s="280"/>
      <c r="EC13" s="280"/>
      <c r="ED13" s="280"/>
      <c r="EE13" s="280"/>
      <c r="EF13" s="280"/>
      <c r="EG13" s="280"/>
      <c r="EH13" s="280"/>
      <c r="EI13" s="280"/>
      <c r="EJ13" s="280"/>
      <c r="EK13" s="280"/>
      <c r="EL13" s="280"/>
      <c r="EM13" s="280"/>
      <c r="EN13" s="280"/>
      <c r="EO13" s="280"/>
      <c r="EP13" s="280"/>
      <c r="EQ13" s="280"/>
      <c r="ER13" s="280"/>
      <c r="ES13" s="280"/>
      <c r="ET13" s="280"/>
      <c r="EU13" s="280"/>
      <c r="EV13" s="280"/>
      <c r="EW13" s="280"/>
      <c r="EX13" s="280"/>
      <c r="EY13" s="280"/>
      <c r="EZ13" s="280"/>
      <c r="FA13" s="280"/>
      <c r="FB13" s="280"/>
    </row>
    <row r="14" spans="1:158" ht="12">
      <c r="A14" s="314"/>
      <c r="B14" s="315" t="s">
        <v>38</v>
      </c>
      <c r="C14" s="1770">
        <v>147932</v>
      </c>
      <c r="D14" s="1770"/>
      <c r="E14" s="1770">
        <v>147932</v>
      </c>
      <c r="F14" s="1770"/>
      <c r="G14" s="1770">
        <v>308219</v>
      </c>
      <c r="H14" s="1770">
        <v>247970</v>
      </c>
      <c r="I14" s="1770"/>
      <c r="J14" s="1797">
        <v>59.66</v>
      </c>
      <c r="K14" s="323"/>
      <c r="L14" s="329"/>
      <c r="M14" s="329"/>
      <c r="N14" s="329"/>
      <c r="O14" s="329"/>
      <c r="P14" s="1801"/>
      <c r="Q14" s="1801"/>
      <c r="R14" s="1801"/>
      <c r="S14" s="1801"/>
      <c r="T14" s="1801"/>
      <c r="U14" s="1801"/>
      <c r="V14" s="1801"/>
      <c r="W14" s="1801"/>
      <c r="X14" s="1801"/>
      <c r="Y14" s="1801"/>
      <c r="Z14" s="1801"/>
      <c r="AA14" s="1801"/>
      <c r="AB14" s="1801"/>
      <c r="AC14" s="1801"/>
      <c r="AD14" s="1801"/>
      <c r="AE14" s="1801"/>
      <c r="AF14" s="1801"/>
      <c r="AG14" s="329"/>
      <c r="AH14" s="329"/>
      <c r="AI14" s="329"/>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c r="DM14" s="280"/>
      <c r="DN14" s="280"/>
      <c r="DO14" s="280"/>
      <c r="DP14" s="280"/>
      <c r="DQ14" s="280"/>
      <c r="DR14" s="280"/>
      <c r="DS14" s="280"/>
      <c r="DT14" s="280"/>
      <c r="DU14" s="280"/>
      <c r="DV14" s="280"/>
      <c r="DW14" s="280"/>
      <c r="DX14" s="280"/>
      <c r="DY14" s="280"/>
      <c r="DZ14" s="280"/>
      <c r="EA14" s="280"/>
      <c r="EB14" s="280"/>
      <c r="EC14" s="280"/>
      <c r="ED14" s="280"/>
      <c r="EE14" s="280"/>
      <c r="EF14" s="280"/>
      <c r="EG14" s="280"/>
      <c r="EH14" s="280"/>
      <c r="EI14" s="280"/>
      <c r="EJ14" s="280"/>
      <c r="EK14" s="280"/>
      <c r="EL14" s="280"/>
      <c r="EM14" s="280"/>
      <c r="EN14" s="280"/>
      <c r="EO14" s="280"/>
      <c r="EP14" s="280"/>
      <c r="EQ14" s="280"/>
      <c r="ER14" s="280"/>
      <c r="ES14" s="280"/>
      <c r="ET14" s="280"/>
      <c r="EU14" s="280"/>
      <c r="EV14" s="280"/>
      <c r="EW14" s="280"/>
      <c r="EX14" s="280"/>
      <c r="EY14" s="280"/>
      <c r="EZ14" s="280"/>
      <c r="FA14" s="280"/>
      <c r="FB14" s="280"/>
    </row>
    <row r="15" spans="1:158" ht="12" customHeight="1">
      <c r="A15" s="314"/>
      <c r="B15" s="314"/>
      <c r="C15" s="1770"/>
      <c r="D15" s="1770"/>
      <c r="E15" s="1770"/>
      <c r="F15" s="1770"/>
      <c r="G15" s="1770"/>
      <c r="H15" s="1770"/>
      <c r="I15" s="1770"/>
      <c r="J15" s="1797"/>
      <c r="K15" s="323"/>
      <c r="L15" s="329"/>
      <c r="M15" s="329"/>
      <c r="N15" s="329"/>
      <c r="O15" s="329"/>
      <c r="P15" s="329"/>
      <c r="Q15" s="329"/>
      <c r="R15" s="329"/>
      <c r="S15" s="329"/>
      <c r="T15" s="329"/>
      <c r="U15" s="329"/>
      <c r="V15" s="329"/>
      <c r="W15" s="328"/>
      <c r="X15" s="328"/>
      <c r="Y15" s="328"/>
      <c r="Z15" s="328"/>
      <c r="AA15" s="328"/>
      <c r="AB15" s="328"/>
      <c r="AC15" s="328"/>
      <c r="AD15" s="328"/>
      <c r="AE15" s="328"/>
      <c r="AF15" s="328"/>
      <c r="AG15" s="329"/>
      <c r="AH15" s="329"/>
      <c r="AI15" s="329"/>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c r="DM15" s="280"/>
      <c r="DN15" s="280"/>
      <c r="DO15" s="280"/>
      <c r="DP15" s="280"/>
      <c r="DQ15" s="280"/>
      <c r="DR15" s="280"/>
      <c r="DS15" s="280"/>
      <c r="DT15" s="280"/>
      <c r="DU15" s="280"/>
      <c r="DV15" s="280"/>
      <c r="DW15" s="280"/>
      <c r="DX15" s="280"/>
      <c r="DY15" s="280"/>
      <c r="DZ15" s="280"/>
      <c r="EA15" s="280"/>
      <c r="EB15" s="280"/>
      <c r="EC15" s="280"/>
      <c r="ED15" s="280"/>
      <c r="EE15" s="280"/>
      <c r="EF15" s="280"/>
      <c r="EG15" s="280"/>
      <c r="EH15" s="280"/>
      <c r="EI15" s="280"/>
      <c r="EJ15" s="280"/>
      <c r="EK15" s="280"/>
      <c r="EL15" s="280"/>
      <c r="EM15" s="280"/>
      <c r="EN15" s="280"/>
      <c r="EO15" s="280"/>
      <c r="EP15" s="280"/>
      <c r="EQ15" s="280"/>
      <c r="ER15" s="280"/>
      <c r="ES15" s="280"/>
      <c r="ET15" s="280"/>
      <c r="EU15" s="280"/>
      <c r="EV15" s="280"/>
      <c r="EW15" s="280"/>
      <c r="EX15" s="280"/>
      <c r="EY15" s="280"/>
      <c r="EZ15" s="280"/>
      <c r="FA15" s="280"/>
      <c r="FB15" s="280"/>
    </row>
    <row r="16" spans="1:158" ht="12">
      <c r="A16" s="314">
        <v>1</v>
      </c>
      <c r="B16" s="338" t="s">
        <v>40</v>
      </c>
      <c r="C16" s="1770">
        <v>86600</v>
      </c>
      <c r="D16" s="1770">
        <v>131608</v>
      </c>
      <c r="E16" s="1770">
        <v>87563</v>
      </c>
      <c r="F16" s="1770">
        <v>25</v>
      </c>
      <c r="G16" s="1770">
        <v>138701</v>
      </c>
      <c r="H16" s="1770">
        <v>255935</v>
      </c>
      <c r="I16" s="1770">
        <v>22</v>
      </c>
      <c r="J16" s="1797">
        <v>33.84</v>
      </c>
      <c r="K16" s="323"/>
      <c r="L16" s="329"/>
      <c r="M16" s="329"/>
      <c r="N16" s="329"/>
      <c r="O16" s="1802"/>
      <c r="P16" s="1801"/>
      <c r="Q16" s="339"/>
      <c r="R16" s="339"/>
      <c r="S16" s="339"/>
      <c r="T16" s="1803"/>
      <c r="U16" s="1803"/>
      <c r="V16" s="1801"/>
      <c r="W16" s="1804"/>
      <c r="X16" s="1804"/>
      <c r="Y16" s="1804"/>
      <c r="Z16" s="1804"/>
      <c r="AA16" s="1804"/>
      <c r="AB16" s="1804"/>
      <c r="AC16" s="1804"/>
      <c r="AD16" s="1804"/>
      <c r="AE16" s="1804"/>
      <c r="AF16" s="1801"/>
      <c r="AG16" s="329"/>
      <c r="AH16" s="329"/>
      <c r="AI16" s="329"/>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c r="DM16" s="280"/>
      <c r="DN16" s="280"/>
      <c r="DO16" s="280"/>
      <c r="DP16" s="280"/>
      <c r="DQ16" s="280"/>
      <c r="DR16" s="280"/>
      <c r="DS16" s="280"/>
      <c r="DT16" s="280"/>
      <c r="DU16" s="280"/>
      <c r="DV16" s="280"/>
      <c r="DW16" s="280"/>
      <c r="DX16" s="280"/>
      <c r="DY16" s="280"/>
      <c r="DZ16" s="280"/>
      <c r="EA16" s="280"/>
      <c r="EB16" s="280"/>
      <c r="EC16" s="280"/>
      <c r="ED16" s="280"/>
      <c r="EE16" s="280"/>
      <c r="EF16" s="280"/>
      <c r="EG16" s="280"/>
      <c r="EH16" s="280"/>
      <c r="EI16" s="280"/>
      <c r="EJ16" s="280"/>
      <c r="EK16" s="280"/>
      <c r="EL16" s="280"/>
      <c r="EM16" s="280"/>
      <c r="EN16" s="280"/>
      <c r="EO16" s="280"/>
      <c r="EP16" s="280"/>
      <c r="EQ16" s="280"/>
      <c r="ER16" s="280"/>
      <c r="ES16" s="280"/>
      <c r="ET16" s="280"/>
      <c r="EU16" s="280"/>
      <c r="EV16" s="280"/>
      <c r="EW16" s="280"/>
      <c r="EX16" s="280"/>
      <c r="EY16" s="280"/>
      <c r="EZ16" s="280"/>
      <c r="FA16" s="280"/>
      <c r="FB16" s="280"/>
    </row>
    <row r="17" spans="1:158" ht="12">
      <c r="A17" s="314">
        <v>2</v>
      </c>
      <c r="B17" s="338" t="s">
        <v>41</v>
      </c>
      <c r="C17" s="1770">
        <v>82717</v>
      </c>
      <c r="D17" s="1770">
        <v>112652</v>
      </c>
      <c r="E17" s="1770">
        <v>83688</v>
      </c>
      <c r="F17" s="1770">
        <v>31</v>
      </c>
      <c r="G17" s="1770">
        <v>142319</v>
      </c>
      <c r="H17" s="1770">
        <v>249755</v>
      </c>
      <c r="I17" s="1770">
        <v>26</v>
      </c>
      <c r="J17" s="1797">
        <v>33.12</v>
      </c>
      <c r="K17" s="323"/>
      <c r="L17" s="329"/>
      <c r="M17" s="329"/>
      <c r="N17" s="329"/>
      <c r="O17" s="1802"/>
      <c r="P17" s="1801"/>
      <c r="Q17" s="339"/>
      <c r="R17" s="339"/>
      <c r="S17" s="339"/>
      <c r="T17" s="1803"/>
      <c r="U17" s="1803"/>
      <c r="V17" s="1801"/>
      <c r="W17" s="1804"/>
      <c r="X17" s="1804"/>
      <c r="Y17" s="1804"/>
      <c r="Z17" s="1804"/>
      <c r="AA17" s="1804"/>
      <c r="AB17" s="1804"/>
      <c r="AC17" s="1804"/>
      <c r="AD17" s="1804"/>
      <c r="AE17" s="1804"/>
      <c r="AF17" s="1801"/>
      <c r="AG17" s="329"/>
      <c r="AH17" s="329"/>
      <c r="AI17" s="329"/>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c r="DM17" s="280"/>
      <c r="DN17" s="280"/>
      <c r="DO17" s="280"/>
      <c r="DP17" s="280"/>
      <c r="DQ17" s="280"/>
      <c r="DR17" s="280"/>
      <c r="DS17" s="280"/>
      <c r="DT17" s="280"/>
      <c r="DU17" s="280"/>
      <c r="DV17" s="280"/>
      <c r="DW17" s="280"/>
      <c r="DX17" s="280"/>
      <c r="DY17" s="280"/>
      <c r="DZ17" s="280"/>
      <c r="EA17" s="280"/>
      <c r="EB17" s="280"/>
      <c r="EC17" s="280"/>
      <c r="ED17" s="280"/>
      <c r="EE17" s="280"/>
      <c r="EF17" s="280"/>
      <c r="EG17" s="280"/>
      <c r="EH17" s="280"/>
      <c r="EI17" s="280"/>
      <c r="EJ17" s="280"/>
      <c r="EK17" s="280"/>
      <c r="EL17" s="280"/>
      <c r="EM17" s="280"/>
      <c r="EN17" s="280"/>
      <c r="EO17" s="280"/>
      <c r="EP17" s="280"/>
      <c r="EQ17" s="280"/>
      <c r="ER17" s="280"/>
      <c r="ES17" s="280"/>
      <c r="ET17" s="280"/>
      <c r="EU17" s="280"/>
      <c r="EV17" s="280"/>
      <c r="EW17" s="280"/>
      <c r="EX17" s="280"/>
      <c r="EY17" s="280"/>
      <c r="EZ17" s="280"/>
      <c r="FA17" s="280"/>
      <c r="FB17" s="280"/>
    </row>
    <row r="18" spans="1:158" ht="12">
      <c r="A18" s="314">
        <v>3</v>
      </c>
      <c r="B18" s="338" t="s">
        <v>42</v>
      </c>
      <c r="C18" s="1770">
        <v>95132</v>
      </c>
      <c r="D18" s="1770">
        <v>126052</v>
      </c>
      <c r="E18" s="1770">
        <v>96115</v>
      </c>
      <c r="F18" s="1770">
        <v>8</v>
      </c>
      <c r="G18" s="1770">
        <v>153048</v>
      </c>
      <c r="H18" s="1770">
        <v>259261</v>
      </c>
      <c r="I18" s="1770">
        <v>18</v>
      </c>
      <c r="J18" s="1797">
        <v>36.69</v>
      </c>
      <c r="K18" s="323"/>
      <c r="L18" s="329"/>
      <c r="M18" s="329"/>
      <c r="N18" s="329"/>
      <c r="O18" s="1802"/>
      <c r="P18" s="1801"/>
      <c r="Q18" s="339"/>
      <c r="R18" s="339"/>
      <c r="S18" s="339"/>
      <c r="T18" s="1803"/>
      <c r="U18" s="1803"/>
      <c r="V18" s="1801"/>
      <c r="W18" s="1804"/>
      <c r="X18" s="1804"/>
      <c r="Y18" s="1804"/>
      <c r="Z18" s="1804"/>
      <c r="AA18" s="1804"/>
      <c r="AB18" s="1804"/>
      <c r="AC18" s="1804"/>
      <c r="AD18" s="1804"/>
      <c r="AE18" s="1804"/>
      <c r="AF18" s="1801"/>
      <c r="AG18" s="329"/>
      <c r="AH18" s="329"/>
      <c r="AI18" s="329"/>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c r="DM18" s="280"/>
      <c r="DN18" s="280"/>
      <c r="DO18" s="280"/>
      <c r="DP18" s="280"/>
      <c r="DQ18" s="280"/>
      <c r="DR18" s="280"/>
      <c r="DS18" s="280"/>
      <c r="DT18" s="280"/>
      <c r="DU18" s="280"/>
      <c r="DV18" s="280"/>
      <c r="DW18" s="280"/>
      <c r="DX18" s="280"/>
      <c r="DY18" s="280"/>
      <c r="DZ18" s="280"/>
      <c r="EA18" s="280"/>
      <c r="EB18" s="280"/>
      <c r="EC18" s="280"/>
      <c r="ED18" s="280"/>
      <c r="EE18" s="280"/>
      <c r="EF18" s="280"/>
      <c r="EG18" s="280"/>
      <c r="EH18" s="280"/>
      <c r="EI18" s="280"/>
      <c r="EJ18" s="280"/>
      <c r="EK18" s="280"/>
      <c r="EL18" s="280"/>
      <c r="EM18" s="280"/>
      <c r="EN18" s="280"/>
      <c r="EO18" s="280"/>
      <c r="EP18" s="280"/>
      <c r="EQ18" s="280"/>
      <c r="ER18" s="280"/>
      <c r="ES18" s="280"/>
      <c r="ET18" s="280"/>
      <c r="EU18" s="280"/>
      <c r="EV18" s="280"/>
      <c r="EW18" s="280"/>
      <c r="EX18" s="280"/>
      <c r="EY18" s="280"/>
      <c r="EZ18" s="280"/>
      <c r="FA18" s="280"/>
      <c r="FB18" s="280"/>
    </row>
    <row r="19" spans="1:158" ht="12">
      <c r="A19" s="314">
        <v>4</v>
      </c>
      <c r="B19" s="338" t="s">
        <v>43</v>
      </c>
      <c r="C19" s="1770">
        <v>88985</v>
      </c>
      <c r="D19" s="1770">
        <v>114165</v>
      </c>
      <c r="E19" s="1770">
        <v>90003</v>
      </c>
      <c r="F19" s="1770">
        <v>21</v>
      </c>
      <c r="G19" s="1770">
        <v>147807</v>
      </c>
      <c r="H19" s="1770">
        <v>248875</v>
      </c>
      <c r="I19" s="1770">
        <v>28</v>
      </c>
      <c r="J19" s="1797">
        <v>35.75</v>
      </c>
      <c r="K19" s="323"/>
      <c r="L19" s="329"/>
      <c r="M19" s="329"/>
      <c r="N19" s="329"/>
      <c r="O19" s="1802"/>
      <c r="P19" s="1801"/>
      <c r="Q19" s="339"/>
      <c r="R19" s="339"/>
      <c r="S19" s="339"/>
      <c r="T19" s="1803"/>
      <c r="U19" s="1803"/>
      <c r="V19" s="1801"/>
      <c r="W19" s="1804"/>
      <c r="X19" s="1804"/>
      <c r="Y19" s="1804"/>
      <c r="Z19" s="1804"/>
      <c r="AA19" s="1804"/>
      <c r="AB19" s="1804"/>
      <c r="AC19" s="1804"/>
      <c r="AD19" s="1804"/>
      <c r="AE19" s="1804"/>
      <c r="AF19" s="1801"/>
      <c r="AG19" s="329"/>
      <c r="AH19" s="329"/>
      <c r="AI19" s="329"/>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c r="DM19" s="280"/>
      <c r="DN19" s="280"/>
      <c r="DO19" s="280"/>
      <c r="DP19" s="280"/>
      <c r="DQ19" s="280"/>
      <c r="DR19" s="280"/>
      <c r="DS19" s="280"/>
      <c r="DT19" s="280"/>
      <c r="DU19" s="280"/>
      <c r="DV19" s="280"/>
      <c r="DW19" s="280"/>
      <c r="DX19" s="280"/>
      <c r="DY19" s="280"/>
      <c r="DZ19" s="280"/>
      <c r="EA19" s="280"/>
      <c r="EB19" s="280"/>
      <c r="EC19" s="280"/>
      <c r="ED19" s="280"/>
      <c r="EE19" s="280"/>
      <c r="EF19" s="280"/>
      <c r="EG19" s="280"/>
      <c r="EH19" s="280"/>
      <c r="EI19" s="280"/>
      <c r="EJ19" s="280"/>
      <c r="EK19" s="280"/>
      <c r="EL19" s="280"/>
      <c r="EM19" s="280"/>
      <c r="EN19" s="280"/>
      <c r="EO19" s="280"/>
      <c r="EP19" s="280"/>
      <c r="EQ19" s="280"/>
      <c r="ER19" s="280"/>
      <c r="ES19" s="280"/>
      <c r="ET19" s="280"/>
      <c r="EU19" s="280"/>
      <c r="EV19" s="280"/>
      <c r="EW19" s="280"/>
      <c r="EX19" s="280"/>
      <c r="EY19" s="280"/>
      <c r="EZ19" s="280"/>
      <c r="FA19" s="280"/>
      <c r="FB19" s="280"/>
    </row>
    <row r="20" spans="1:158" ht="12">
      <c r="A20" s="314">
        <v>5</v>
      </c>
      <c r="B20" s="338" t="s">
        <v>44</v>
      </c>
      <c r="C20" s="1770">
        <v>92442</v>
      </c>
      <c r="D20" s="1770">
        <v>103111</v>
      </c>
      <c r="E20" s="1770">
        <v>92748</v>
      </c>
      <c r="F20" s="1770">
        <v>15</v>
      </c>
      <c r="G20" s="1770">
        <v>149294</v>
      </c>
      <c r="H20" s="1770">
        <v>251232</v>
      </c>
      <c r="I20" s="1770">
        <v>25</v>
      </c>
      <c r="J20" s="1797">
        <v>36.8</v>
      </c>
      <c r="K20" s="323"/>
      <c r="L20" s="329"/>
      <c r="M20" s="329"/>
      <c r="N20" s="329"/>
      <c r="O20" s="1802"/>
      <c r="P20" s="1801"/>
      <c r="Q20" s="339"/>
      <c r="R20" s="339"/>
      <c r="S20" s="339"/>
      <c r="T20" s="1803"/>
      <c r="U20" s="1803"/>
      <c r="V20" s="1801"/>
      <c r="W20" s="1804"/>
      <c r="X20" s="1804"/>
      <c r="Y20" s="1804"/>
      <c r="Z20" s="1804"/>
      <c r="AA20" s="1804"/>
      <c r="AB20" s="1804"/>
      <c r="AC20" s="1804"/>
      <c r="AD20" s="1804"/>
      <c r="AE20" s="1804"/>
      <c r="AF20" s="1801"/>
      <c r="AG20" s="329"/>
      <c r="AH20" s="329"/>
      <c r="AI20" s="329"/>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c r="DM20" s="280"/>
      <c r="DN20" s="280"/>
      <c r="DO20" s="280"/>
      <c r="DP20" s="280"/>
      <c r="DQ20" s="280"/>
      <c r="DR20" s="280"/>
      <c r="DS20" s="280"/>
      <c r="DT20" s="280"/>
      <c r="DU20" s="280"/>
      <c r="DV20" s="280"/>
      <c r="DW20" s="280"/>
      <c r="DX20" s="280"/>
      <c r="DY20" s="280"/>
      <c r="DZ20" s="280"/>
      <c r="EA20" s="280"/>
      <c r="EB20" s="280"/>
      <c r="EC20" s="280"/>
      <c r="ED20" s="280"/>
      <c r="EE20" s="280"/>
      <c r="EF20" s="280"/>
      <c r="EG20" s="280"/>
      <c r="EH20" s="280"/>
      <c r="EI20" s="280"/>
      <c r="EJ20" s="280"/>
      <c r="EK20" s="280"/>
      <c r="EL20" s="280"/>
      <c r="EM20" s="280"/>
      <c r="EN20" s="280"/>
      <c r="EO20" s="280"/>
      <c r="EP20" s="280"/>
      <c r="EQ20" s="280"/>
      <c r="ER20" s="280"/>
      <c r="ES20" s="280"/>
      <c r="ET20" s="280"/>
      <c r="EU20" s="280"/>
      <c r="EV20" s="280"/>
      <c r="EW20" s="280"/>
      <c r="EX20" s="280"/>
      <c r="EY20" s="280"/>
      <c r="EZ20" s="280"/>
      <c r="FA20" s="280"/>
      <c r="FB20" s="280"/>
    </row>
    <row r="21" spans="1:158" ht="12">
      <c r="A21" s="314">
        <v>6</v>
      </c>
      <c r="B21" s="338" t="s">
        <v>45</v>
      </c>
      <c r="C21" s="1770">
        <v>91887</v>
      </c>
      <c r="D21" s="1770">
        <v>108041</v>
      </c>
      <c r="E21" s="1770">
        <v>92739</v>
      </c>
      <c r="F21" s="1770">
        <v>16</v>
      </c>
      <c r="G21" s="1770">
        <v>157936</v>
      </c>
      <c r="H21" s="1770">
        <v>272393</v>
      </c>
      <c r="I21" s="1770">
        <v>7</v>
      </c>
      <c r="J21" s="1797">
        <v>33.73</v>
      </c>
      <c r="K21" s="323"/>
      <c r="L21" s="329"/>
      <c r="M21" s="329"/>
      <c r="N21" s="329"/>
      <c r="O21" s="1802"/>
      <c r="P21" s="1801"/>
      <c r="Q21" s="339"/>
      <c r="R21" s="339"/>
      <c r="S21" s="339"/>
      <c r="T21" s="1803"/>
      <c r="U21" s="1803"/>
      <c r="V21" s="1801"/>
      <c r="W21" s="1804"/>
      <c r="X21" s="1804"/>
      <c r="Y21" s="1804"/>
      <c r="Z21" s="1804"/>
      <c r="AA21" s="1804"/>
      <c r="AB21" s="1804"/>
      <c r="AC21" s="1804"/>
      <c r="AD21" s="1804"/>
      <c r="AE21" s="1804"/>
      <c r="AF21" s="1801"/>
      <c r="AG21" s="329"/>
      <c r="AH21" s="329"/>
      <c r="AI21" s="329"/>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0"/>
      <c r="DM21" s="280"/>
      <c r="DN21" s="280"/>
      <c r="DO21" s="280"/>
      <c r="DP21" s="280"/>
      <c r="DQ21" s="280"/>
      <c r="DR21" s="280"/>
      <c r="DS21" s="280"/>
      <c r="DT21" s="280"/>
      <c r="DU21" s="280"/>
      <c r="DV21" s="280"/>
      <c r="DW21" s="280"/>
      <c r="DX21" s="280"/>
      <c r="DY21" s="280"/>
      <c r="DZ21" s="280"/>
      <c r="EA21" s="280"/>
      <c r="EB21" s="280"/>
      <c r="EC21" s="280"/>
      <c r="ED21" s="280"/>
      <c r="EE21" s="280"/>
      <c r="EF21" s="280"/>
      <c r="EG21" s="280"/>
      <c r="EH21" s="280"/>
      <c r="EI21" s="280"/>
      <c r="EJ21" s="280"/>
      <c r="EK21" s="280"/>
      <c r="EL21" s="280"/>
      <c r="EM21" s="280"/>
      <c r="EN21" s="280"/>
      <c r="EO21" s="280"/>
      <c r="EP21" s="280"/>
      <c r="EQ21" s="280"/>
      <c r="ER21" s="280"/>
      <c r="ES21" s="280"/>
      <c r="ET21" s="280"/>
      <c r="EU21" s="280"/>
      <c r="EV21" s="280"/>
      <c r="EW21" s="280"/>
      <c r="EX21" s="280"/>
      <c r="EY21" s="280"/>
      <c r="EZ21" s="280"/>
      <c r="FA21" s="280"/>
      <c r="FB21" s="280"/>
    </row>
    <row r="22" spans="1:158" ht="12">
      <c r="A22" s="314">
        <v>7</v>
      </c>
      <c r="B22" s="338" t="s">
        <v>46</v>
      </c>
      <c r="C22" s="1770">
        <v>107377</v>
      </c>
      <c r="D22" s="1770">
        <v>127515</v>
      </c>
      <c r="E22" s="1770">
        <v>108019</v>
      </c>
      <c r="F22" s="1770">
        <v>1</v>
      </c>
      <c r="G22" s="1770">
        <v>173378</v>
      </c>
      <c r="H22" s="1770">
        <v>256854</v>
      </c>
      <c r="I22" s="1770">
        <v>21</v>
      </c>
      <c r="J22" s="1797">
        <v>41.8</v>
      </c>
      <c r="K22" s="323"/>
      <c r="L22" s="329"/>
      <c r="M22" s="329"/>
      <c r="N22" s="329"/>
      <c r="O22" s="1802"/>
      <c r="P22" s="1801"/>
      <c r="Q22" s="339"/>
      <c r="R22" s="339"/>
      <c r="S22" s="339"/>
      <c r="T22" s="1803"/>
      <c r="U22" s="1803"/>
      <c r="V22" s="1801"/>
      <c r="W22" s="1804"/>
      <c r="X22" s="1804"/>
      <c r="Y22" s="1804"/>
      <c r="Z22" s="1804"/>
      <c r="AA22" s="1804"/>
      <c r="AB22" s="1804"/>
      <c r="AC22" s="1804"/>
      <c r="AD22" s="1804"/>
      <c r="AE22" s="1804"/>
      <c r="AF22" s="1801"/>
      <c r="AG22" s="329"/>
      <c r="AH22" s="329"/>
      <c r="AI22" s="329"/>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c r="DM22" s="280"/>
      <c r="DN22" s="280"/>
      <c r="DO22" s="280"/>
      <c r="DP22" s="280"/>
      <c r="DQ22" s="280"/>
      <c r="DR22" s="280"/>
      <c r="DS22" s="280"/>
      <c r="DT22" s="280"/>
      <c r="DU22" s="280"/>
      <c r="DV22" s="280"/>
      <c r="DW22" s="280"/>
      <c r="DX22" s="280"/>
      <c r="DY22" s="280"/>
      <c r="DZ22" s="280"/>
      <c r="EA22" s="280"/>
      <c r="EB22" s="280"/>
      <c r="EC22" s="280"/>
      <c r="ED22" s="280"/>
      <c r="EE22" s="280"/>
      <c r="EF22" s="280"/>
      <c r="EG22" s="280"/>
      <c r="EH22" s="280"/>
      <c r="EI22" s="280"/>
      <c r="EJ22" s="280"/>
      <c r="EK22" s="280"/>
      <c r="EL22" s="280"/>
      <c r="EM22" s="280"/>
      <c r="EN22" s="280"/>
      <c r="EO22" s="280"/>
      <c r="EP22" s="280"/>
      <c r="EQ22" s="280"/>
      <c r="ER22" s="280"/>
      <c r="ES22" s="280"/>
      <c r="ET22" s="280"/>
      <c r="EU22" s="280"/>
      <c r="EV22" s="280"/>
      <c r="EW22" s="280"/>
      <c r="EX22" s="280"/>
      <c r="EY22" s="280"/>
      <c r="EZ22" s="280"/>
      <c r="FA22" s="280"/>
      <c r="FB22" s="280"/>
    </row>
    <row r="23" spans="1:158" ht="12">
      <c r="A23" s="314">
        <v>8</v>
      </c>
      <c r="B23" s="338" t="s">
        <v>47</v>
      </c>
      <c r="C23" s="1770">
        <v>91574</v>
      </c>
      <c r="D23" s="1770">
        <v>116567</v>
      </c>
      <c r="E23" s="1770">
        <v>92461</v>
      </c>
      <c r="F23" s="1770">
        <v>17</v>
      </c>
      <c r="G23" s="1770">
        <v>151994</v>
      </c>
      <c r="H23" s="1770">
        <v>248745</v>
      </c>
      <c r="I23" s="1770">
        <v>29</v>
      </c>
      <c r="J23" s="1797">
        <v>36.81</v>
      </c>
      <c r="K23" s="323"/>
      <c r="L23" s="329"/>
      <c r="M23" s="329"/>
      <c r="N23" s="329"/>
      <c r="O23" s="1802"/>
      <c r="P23" s="1801"/>
      <c r="Q23" s="339"/>
      <c r="R23" s="339"/>
      <c r="S23" s="339"/>
      <c r="T23" s="1803"/>
      <c r="U23" s="1803"/>
      <c r="V23" s="1801"/>
      <c r="W23" s="1804"/>
      <c r="X23" s="1804"/>
      <c r="Y23" s="1804"/>
      <c r="Z23" s="1804"/>
      <c r="AA23" s="1804"/>
      <c r="AB23" s="1804"/>
      <c r="AC23" s="1804"/>
      <c r="AD23" s="1804"/>
      <c r="AE23" s="1804"/>
      <c r="AF23" s="1801"/>
      <c r="AG23" s="329"/>
      <c r="AH23" s="329"/>
      <c r="AI23" s="329"/>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c r="DM23" s="280"/>
      <c r="DN23" s="280"/>
      <c r="DO23" s="280"/>
      <c r="DP23" s="280"/>
      <c r="DQ23" s="280"/>
      <c r="DR23" s="280"/>
      <c r="DS23" s="280"/>
      <c r="DT23" s="280"/>
      <c r="DU23" s="280"/>
      <c r="DV23" s="280"/>
      <c r="DW23" s="280"/>
      <c r="DX23" s="280"/>
      <c r="DY23" s="280"/>
      <c r="DZ23" s="280"/>
      <c r="EA23" s="280"/>
      <c r="EB23" s="280"/>
      <c r="EC23" s="280"/>
      <c r="ED23" s="280"/>
      <c r="EE23" s="280"/>
      <c r="EF23" s="280"/>
      <c r="EG23" s="280"/>
      <c r="EH23" s="280"/>
      <c r="EI23" s="280"/>
      <c r="EJ23" s="280"/>
      <c r="EK23" s="280"/>
      <c r="EL23" s="280"/>
      <c r="EM23" s="280"/>
      <c r="EN23" s="280"/>
      <c r="EO23" s="280"/>
      <c r="EP23" s="280"/>
      <c r="EQ23" s="280"/>
      <c r="ER23" s="280"/>
      <c r="ES23" s="280"/>
      <c r="ET23" s="280"/>
      <c r="EU23" s="280"/>
      <c r="EV23" s="280"/>
      <c r="EW23" s="280"/>
      <c r="EX23" s="280"/>
      <c r="EY23" s="280"/>
      <c r="EZ23" s="280"/>
      <c r="FA23" s="280"/>
      <c r="FB23" s="280"/>
    </row>
    <row r="24" spans="1:158" ht="12">
      <c r="A24" s="314">
        <v>9</v>
      </c>
      <c r="B24" s="338" t="s">
        <v>48</v>
      </c>
      <c r="C24" s="1770">
        <v>71405</v>
      </c>
      <c r="D24" s="1770">
        <v>94589</v>
      </c>
      <c r="E24" s="1770">
        <v>72499</v>
      </c>
      <c r="F24" s="1770">
        <v>41</v>
      </c>
      <c r="G24" s="1770">
        <v>119803</v>
      </c>
      <c r="H24" s="1770">
        <v>243150</v>
      </c>
      <c r="I24" s="1770">
        <v>38</v>
      </c>
      <c r="J24" s="1797">
        <v>29.37</v>
      </c>
      <c r="K24" s="323"/>
      <c r="L24" s="329"/>
      <c r="M24" s="329"/>
      <c r="N24" s="329"/>
      <c r="O24" s="1802"/>
      <c r="P24" s="1801"/>
      <c r="Q24" s="339"/>
      <c r="R24" s="339"/>
      <c r="S24" s="339"/>
      <c r="T24" s="1803"/>
      <c r="U24" s="1803"/>
      <c r="V24" s="1801"/>
      <c r="W24" s="1804"/>
      <c r="X24" s="1804"/>
      <c r="Y24" s="1804"/>
      <c r="Z24" s="1804"/>
      <c r="AA24" s="1804"/>
      <c r="AB24" s="1804"/>
      <c r="AC24" s="1804"/>
      <c r="AD24" s="1804"/>
      <c r="AE24" s="1804"/>
      <c r="AF24" s="1801"/>
      <c r="AG24" s="329"/>
      <c r="AH24" s="329"/>
      <c r="AI24" s="329"/>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c r="DM24" s="280"/>
      <c r="DN24" s="280"/>
      <c r="DO24" s="280"/>
      <c r="DP24" s="280"/>
      <c r="DQ24" s="280"/>
      <c r="DR24" s="280"/>
      <c r="DS24" s="280"/>
      <c r="DT24" s="280"/>
      <c r="DU24" s="280"/>
      <c r="DV24" s="280"/>
      <c r="DW24" s="280"/>
      <c r="DX24" s="280"/>
      <c r="DY24" s="280"/>
      <c r="DZ24" s="280"/>
      <c r="EA24" s="280"/>
      <c r="EB24" s="280"/>
      <c r="EC24" s="280"/>
      <c r="ED24" s="280"/>
      <c r="EE24" s="280"/>
      <c r="EF24" s="280"/>
      <c r="EG24" s="280"/>
      <c r="EH24" s="280"/>
      <c r="EI24" s="280"/>
      <c r="EJ24" s="280"/>
      <c r="EK24" s="280"/>
      <c r="EL24" s="280"/>
      <c r="EM24" s="280"/>
      <c r="EN24" s="280"/>
      <c r="EO24" s="280"/>
      <c r="EP24" s="280"/>
      <c r="EQ24" s="280"/>
      <c r="ER24" s="280"/>
      <c r="ES24" s="280"/>
      <c r="ET24" s="280"/>
      <c r="EU24" s="280"/>
      <c r="EV24" s="280"/>
      <c r="EW24" s="280"/>
      <c r="EX24" s="280"/>
      <c r="EY24" s="280"/>
      <c r="EZ24" s="280"/>
      <c r="FA24" s="280"/>
      <c r="FB24" s="280"/>
    </row>
    <row r="25" spans="1:158" ht="12" customHeight="1">
      <c r="A25" s="314">
        <v>11</v>
      </c>
      <c r="B25" s="338" t="s">
        <v>50</v>
      </c>
      <c r="C25" s="1770">
        <v>80926</v>
      </c>
      <c r="D25" s="1770">
        <v>108650</v>
      </c>
      <c r="E25" s="1770">
        <v>81781</v>
      </c>
      <c r="F25" s="1770">
        <v>34</v>
      </c>
      <c r="G25" s="1770">
        <v>138477</v>
      </c>
      <c r="H25" s="1770">
        <v>239420</v>
      </c>
      <c r="I25" s="1770">
        <v>40</v>
      </c>
      <c r="J25" s="1797">
        <v>33.8</v>
      </c>
      <c r="K25" s="323"/>
      <c r="L25" s="329"/>
      <c r="M25" s="329"/>
      <c r="N25" s="329"/>
      <c r="O25" s="1802"/>
      <c r="P25" s="1801"/>
      <c r="Q25" s="339"/>
      <c r="R25" s="339"/>
      <c r="S25" s="339"/>
      <c r="T25" s="1803"/>
      <c r="U25" s="1803"/>
      <c r="V25" s="1801"/>
      <c r="W25" s="1804"/>
      <c r="X25" s="1804"/>
      <c r="Y25" s="1804"/>
      <c r="Z25" s="1804"/>
      <c r="AA25" s="1804"/>
      <c r="AB25" s="1804"/>
      <c r="AC25" s="1804"/>
      <c r="AD25" s="1804"/>
      <c r="AE25" s="1804"/>
      <c r="AF25" s="1801"/>
      <c r="AG25" s="329"/>
      <c r="AH25" s="329"/>
      <c r="AI25" s="329"/>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c r="DM25" s="280"/>
      <c r="DN25" s="280"/>
      <c r="DO25" s="280"/>
      <c r="DP25" s="280"/>
      <c r="DQ25" s="280"/>
      <c r="DR25" s="280"/>
      <c r="DS25" s="280"/>
      <c r="DT25" s="280"/>
      <c r="DU25" s="280"/>
      <c r="DV25" s="280"/>
      <c r="DW25" s="280"/>
      <c r="DX25" s="280"/>
      <c r="DY25" s="280"/>
      <c r="DZ25" s="280"/>
      <c r="EA25" s="280"/>
      <c r="EB25" s="280"/>
      <c r="EC25" s="280"/>
      <c r="ED25" s="280"/>
      <c r="EE25" s="280"/>
      <c r="EF25" s="280"/>
      <c r="EG25" s="280"/>
      <c r="EH25" s="280"/>
      <c r="EI25" s="280"/>
      <c r="EJ25" s="280"/>
      <c r="EK25" s="280"/>
      <c r="EL25" s="280"/>
      <c r="EM25" s="280"/>
      <c r="EN25" s="280"/>
      <c r="EO25" s="280"/>
      <c r="EP25" s="280"/>
      <c r="EQ25" s="280"/>
      <c r="ER25" s="280"/>
      <c r="ES25" s="280"/>
      <c r="ET25" s="280"/>
      <c r="EU25" s="280"/>
      <c r="EV25" s="280"/>
      <c r="EW25" s="280"/>
      <c r="EX25" s="280"/>
      <c r="EY25" s="280"/>
      <c r="EZ25" s="280"/>
      <c r="FA25" s="280"/>
      <c r="FB25" s="280"/>
    </row>
    <row r="26" spans="1:158" ht="12.75" customHeight="1">
      <c r="A26" s="314">
        <v>13</v>
      </c>
      <c r="B26" s="338" t="s">
        <v>51</v>
      </c>
      <c r="C26" s="1770">
        <v>73193</v>
      </c>
      <c r="D26" s="1770">
        <v>79756</v>
      </c>
      <c r="E26" s="1770">
        <v>73554</v>
      </c>
      <c r="F26" s="1770">
        <v>40</v>
      </c>
      <c r="G26" s="1770">
        <v>123366</v>
      </c>
      <c r="H26" s="1770">
        <v>266557</v>
      </c>
      <c r="I26" s="1770">
        <v>13</v>
      </c>
      <c r="J26" s="1797">
        <v>27.46</v>
      </c>
      <c r="K26" s="323"/>
      <c r="L26" s="329"/>
      <c r="M26" s="329"/>
      <c r="N26" s="329"/>
      <c r="O26" s="1802"/>
      <c r="P26" s="1801"/>
      <c r="Q26" s="339"/>
      <c r="R26" s="339"/>
      <c r="S26" s="339"/>
      <c r="T26" s="1803"/>
      <c r="U26" s="1803"/>
      <c r="V26" s="1801"/>
      <c r="W26" s="1804"/>
      <c r="X26" s="1804"/>
      <c r="Y26" s="1804"/>
      <c r="Z26" s="1804"/>
      <c r="AA26" s="1804"/>
      <c r="AB26" s="1804"/>
      <c r="AC26" s="1804"/>
      <c r="AD26" s="1804"/>
      <c r="AE26" s="1804"/>
      <c r="AF26" s="1801"/>
      <c r="AG26" s="329"/>
      <c r="AH26" s="329"/>
      <c r="AI26" s="329"/>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c r="DM26" s="280"/>
      <c r="DN26" s="280"/>
      <c r="DO26" s="280"/>
      <c r="DP26" s="280"/>
      <c r="DQ26" s="280"/>
      <c r="DR26" s="280"/>
      <c r="DS26" s="280"/>
      <c r="DT26" s="280"/>
      <c r="DU26" s="280"/>
      <c r="DV26" s="280"/>
      <c r="DW26" s="280"/>
      <c r="DX26" s="280"/>
      <c r="DY26" s="280"/>
      <c r="DZ26" s="280"/>
      <c r="EA26" s="280"/>
      <c r="EB26" s="280"/>
      <c r="EC26" s="280"/>
      <c r="ED26" s="280"/>
      <c r="EE26" s="280"/>
      <c r="EF26" s="280"/>
      <c r="EG26" s="280"/>
      <c r="EH26" s="280"/>
      <c r="EI26" s="280"/>
      <c r="EJ26" s="280"/>
      <c r="EK26" s="280"/>
      <c r="EL26" s="280"/>
      <c r="EM26" s="280"/>
      <c r="EN26" s="280"/>
      <c r="EO26" s="280"/>
      <c r="EP26" s="280"/>
      <c r="EQ26" s="280"/>
      <c r="ER26" s="280"/>
      <c r="ES26" s="280"/>
      <c r="ET26" s="280"/>
      <c r="EU26" s="280"/>
      <c r="EV26" s="280"/>
      <c r="EW26" s="280"/>
      <c r="EX26" s="280"/>
      <c r="EY26" s="280"/>
      <c r="EZ26" s="280"/>
      <c r="FA26" s="280"/>
      <c r="FB26" s="280"/>
    </row>
    <row r="27" spans="1:158" ht="12">
      <c r="A27" s="314">
        <v>14</v>
      </c>
      <c r="B27" s="338" t="s">
        <v>52</v>
      </c>
      <c r="C27" s="1770">
        <v>90883</v>
      </c>
      <c r="D27" s="1770">
        <v>109573</v>
      </c>
      <c r="E27" s="1770">
        <v>91579</v>
      </c>
      <c r="F27" s="1770">
        <v>19</v>
      </c>
      <c r="G27" s="1770">
        <v>155666</v>
      </c>
      <c r="H27" s="1770">
        <v>249253</v>
      </c>
      <c r="I27" s="1770">
        <v>27</v>
      </c>
      <c r="J27" s="1797">
        <v>36.46</v>
      </c>
      <c r="K27" s="323"/>
      <c r="L27" s="329"/>
      <c r="M27" s="329"/>
      <c r="N27" s="329"/>
      <c r="O27" s="1802"/>
      <c r="P27" s="1801"/>
      <c r="Q27" s="339"/>
      <c r="R27" s="339"/>
      <c r="S27" s="339"/>
      <c r="T27" s="1803"/>
      <c r="U27" s="1803"/>
      <c r="V27" s="1801"/>
      <c r="W27" s="1804"/>
      <c r="X27" s="1804"/>
      <c r="Y27" s="1804"/>
      <c r="Z27" s="1804"/>
      <c r="AA27" s="1804"/>
      <c r="AB27" s="1804"/>
      <c r="AC27" s="1804"/>
      <c r="AD27" s="1804"/>
      <c r="AE27" s="1804"/>
      <c r="AF27" s="1801"/>
      <c r="AG27" s="329"/>
      <c r="AH27" s="329"/>
      <c r="AI27" s="329"/>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c r="DM27" s="280"/>
      <c r="DN27" s="280"/>
      <c r="DO27" s="280"/>
      <c r="DP27" s="280"/>
      <c r="DQ27" s="280"/>
      <c r="DR27" s="280"/>
      <c r="DS27" s="280"/>
      <c r="DT27" s="280"/>
      <c r="DU27" s="280"/>
      <c r="DV27" s="280"/>
      <c r="DW27" s="280"/>
      <c r="DX27" s="280"/>
      <c r="DY27" s="280"/>
      <c r="DZ27" s="280"/>
      <c r="EA27" s="280"/>
      <c r="EB27" s="280"/>
      <c r="EC27" s="280"/>
      <c r="ED27" s="280"/>
      <c r="EE27" s="280"/>
      <c r="EF27" s="280"/>
      <c r="EG27" s="280"/>
      <c r="EH27" s="280"/>
      <c r="EI27" s="280"/>
      <c r="EJ27" s="280"/>
      <c r="EK27" s="280"/>
      <c r="EL27" s="280"/>
      <c r="EM27" s="280"/>
      <c r="EN27" s="280"/>
      <c r="EO27" s="280"/>
      <c r="EP27" s="280"/>
      <c r="EQ27" s="280"/>
      <c r="ER27" s="280"/>
      <c r="ES27" s="280"/>
      <c r="ET27" s="280"/>
      <c r="EU27" s="280"/>
      <c r="EV27" s="280"/>
      <c r="EW27" s="280"/>
      <c r="EX27" s="280"/>
      <c r="EY27" s="280"/>
      <c r="EZ27" s="280"/>
      <c r="FA27" s="280"/>
      <c r="FB27" s="280"/>
    </row>
    <row r="28" spans="1:158" ht="12">
      <c r="A28" s="314">
        <v>15</v>
      </c>
      <c r="B28" s="338" t="s">
        <v>303</v>
      </c>
      <c r="C28" s="1770">
        <v>93324</v>
      </c>
      <c r="D28" s="1770">
        <v>111188</v>
      </c>
      <c r="E28" s="1770">
        <v>93932</v>
      </c>
      <c r="F28" s="1770">
        <v>13</v>
      </c>
      <c r="G28" s="1770">
        <v>155619</v>
      </c>
      <c r="H28" s="1770">
        <v>237488</v>
      </c>
      <c r="I28" s="1770">
        <v>43</v>
      </c>
      <c r="J28" s="1797">
        <v>39.3</v>
      </c>
      <c r="K28" s="323"/>
      <c r="L28" s="329"/>
      <c r="M28" s="329"/>
      <c r="N28" s="329"/>
      <c r="O28" s="1802"/>
      <c r="P28" s="1801"/>
      <c r="Q28" s="339"/>
      <c r="R28" s="339"/>
      <c r="S28" s="339"/>
      <c r="T28" s="1803"/>
      <c r="U28" s="1803"/>
      <c r="V28" s="1801"/>
      <c r="W28" s="1804"/>
      <c r="X28" s="1804"/>
      <c r="Y28" s="1804"/>
      <c r="Z28" s="1804"/>
      <c r="AA28" s="1804"/>
      <c r="AB28" s="1804"/>
      <c r="AC28" s="1804"/>
      <c r="AD28" s="1804"/>
      <c r="AE28" s="1804"/>
      <c r="AF28" s="1801"/>
      <c r="AG28" s="329"/>
      <c r="AH28" s="329"/>
      <c r="AI28" s="329"/>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c r="DM28" s="280"/>
      <c r="DN28" s="280"/>
      <c r="DO28" s="280"/>
      <c r="DP28" s="280"/>
      <c r="DQ28" s="280"/>
      <c r="DR28" s="280"/>
      <c r="DS28" s="280"/>
      <c r="DT28" s="280"/>
      <c r="DU28" s="280"/>
      <c r="DV28" s="280"/>
      <c r="DW28" s="280"/>
      <c r="DX28" s="280"/>
      <c r="DY28" s="280"/>
      <c r="DZ28" s="280"/>
      <c r="EA28" s="280"/>
      <c r="EB28" s="280"/>
      <c r="EC28" s="280"/>
      <c r="ED28" s="280"/>
      <c r="EE28" s="280"/>
      <c r="EF28" s="280"/>
      <c r="EG28" s="280"/>
      <c r="EH28" s="280"/>
      <c r="EI28" s="280"/>
      <c r="EJ28" s="280"/>
      <c r="EK28" s="280"/>
      <c r="EL28" s="280"/>
      <c r="EM28" s="280"/>
      <c r="EN28" s="280"/>
      <c r="EO28" s="280"/>
      <c r="EP28" s="280"/>
      <c r="EQ28" s="280"/>
      <c r="ER28" s="280"/>
      <c r="ES28" s="280"/>
      <c r="ET28" s="280"/>
      <c r="EU28" s="280"/>
      <c r="EV28" s="280"/>
      <c r="EW28" s="280"/>
      <c r="EX28" s="280"/>
      <c r="EY28" s="280"/>
      <c r="EZ28" s="280"/>
      <c r="FA28" s="280"/>
      <c r="FB28" s="280"/>
    </row>
    <row r="29" spans="1:158" ht="12">
      <c r="A29" s="314">
        <v>16</v>
      </c>
      <c r="B29" s="338" t="s">
        <v>54</v>
      </c>
      <c r="C29" s="1770">
        <v>79053</v>
      </c>
      <c r="D29" s="1770">
        <v>94350</v>
      </c>
      <c r="E29" s="1770">
        <v>79759</v>
      </c>
      <c r="F29" s="1770">
        <v>36</v>
      </c>
      <c r="G29" s="1770">
        <v>136121</v>
      </c>
      <c r="H29" s="1770">
        <v>246013</v>
      </c>
      <c r="I29" s="1770">
        <v>33</v>
      </c>
      <c r="J29" s="1797">
        <v>32.13</v>
      </c>
      <c r="K29" s="323"/>
      <c r="L29" s="329"/>
      <c r="M29" s="329"/>
      <c r="N29" s="329"/>
      <c r="O29" s="1802"/>
      <c r="P29" s="1801"/>
      <c r="Q29" s="339"/>
      <c r="R29" s="339"/>
      <c r="S29" s="339"/>
      <c r="T29" s="1803"/>
      <c r="U29" s="1803"/>
      <c r="V29" s="1801"/>
      <c r="W29" s="1804"/>
      <c r="X29" s="1804"/>
      <c r="Y29" s="1804"/>
      <c r="Z29" s="1804"/>
      <c r="AA29" s="1804"/>
      <c r="AB29" s="1804"/>
      <c r="AC29" s="1804"/>
      <c r="AD29" s="1804"/>
      <c r="AE29" s="1804"/>
      <c r="AF29" s="1801"/>
      <c r="AG29" s="329"/>
      <c r="AH29" s="329"/>
      <c r="AI29" s="329"/>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c r="DM29" s="280"/>
      <c r="DN29" s="280"/>
      <c r="DO29" s="280"/>
      <c r="DP29" s="280"/>
      <c r="DQ29" s="280"/>
      <c r="DR29" s="280"/>
      <c r="DS29" s="280"/>
      <c r="DT29" s="280"/>
      <c r="DU29" s="280"/>
      <c r="DV29" s="280"/>
      <c r="DW29" s="280"/>
      <c r="DX29" s="280"/>
      <c r="DY29" s="280"/>
      <c r="DZ29" s="280"/>
      <c r="EA29" s="280"/>
      <c r="EB29" s="280"/>
      <c r="EC29" s="280"/>
      <c r="ED29" s="280"/>
      <c r="EE29" s="280"/>
      <c r="EF29" s="280"/>
      <c r="EG29" s="280"/>
      <c r="EH29" s="280"/>
      <c r="EI29" s="280"/>
      <c r="EJ29" s="280"/>
      <c r="EK29" s="280"/>
      <c r="EL29" s="280"/>
      <c r="EM29" s="280"/>
      <c r="EN29" s="280"/>
      <c r="EO29" s="280"/>
      <c r="EP29" s="280"/>
      <c r="EQ29" s="280"/>
      <c r="ER29" s="280"/>
      <c r="ES29" s="280"/>
      <c r="ET29" s="280"/>
      <c r="EU29" s="280"/>
      <c r="EV29" s="280"/>
      <c r="EW29" s="280"/>
      <c r="EX29" s="280"/>
      <c r="EY29" s="280"/>
      <c r="EZ29" s="280"/>
      <c r="FA29" s="280"/>
      <c r="FB29" s="280"/>
    </row>
    <row r="30" spans="1:158" ht="12">
      <c r="A30" s="314">
        <v>17</v>
      </c>
      <c r="B30" s="315" t="s">
        <v>55</v>
      </c>
      <c r="C30" s="1770">
        <v>84248</v>
      </c>
      <c r="D30" s="1770">
        <v>108685</v>
      </c>
      <c r="E30" s="1770">
        <v>85474</v>
      </c>
      <c r="F30" s="1770">
        <v>28</v>
      </c>
      <c r="G30" s="1770">
        <v>146069</v>
      </c>
      <c r="H30" s="1770">
        <v>243341</v>
      </c>
      <c r="I30" s="1770">
        <v>37</v>
      </c>
      <c r="J30" s="1797">
        <v>34.62</v>
      </c>
      <c r="K30" s="323"/>
      <c r="L30" s="329"/>
      <c r="M30" s="329"/>
      <c r="N30" s="329"/>
      <c r="O30" s="1802"/>
      <c r="P30" s="1801"/>
      <c r="Q30" s="339"/>
      <c r="R30" s="339"/>
      <c r="S30" s="339"/>
      <c r="T30" s="1803"/>
      <c r="U30" s="1803"/>
      <c r="V30" s="1801"/>
      <c r="W30" s="1804"/>
      <c r="X30" s="1804"/>
      <c r="Y30" s="1804"/>
      <c r="Z30" s="1804"/>
      <c r="AA30" s="1804"/>
      <c r="AB30" s="1804"/>
      <c r="AC30" s="1804"/>
      <c r="AD30" s="1804"/>
      <c r="AE30" s="1804"/>
      <c r="AF30" s="1801"/>
      <c r="AG30" s="329"/>
      <c r="AH30" s="329"/>
      <c r="AI30" s="329"/>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c r="DM30" s="280"/>
      <c r="DN30" s="280"/>
      <c r="DO30" s="280"/>
      <c r="DP30" s="280"/>
      <c r="DQ30" s="280"/>
      <c r="DR30" s="280"/>
      <c r="DS30" s="280"/>
      <c r="DT30" s="280"/>
      <c r="DU30" s="280"/>
      <c r="DV30" s="280"/>
      <c r="DW30" s="280"/>
      <c r="DX30" s="280"/>
      <c r="DY30" s="280"/>
      <c r="DZ30" s="280"/>
      <c r="EA30" s="280"/>
      <c r="EB30" s="280"/>
      <c r="EC30" s="280"/>
      <c r="ED30" s="280"/>
      <c r="EE30" s="280"/>
      <c r="EF30" s="280"/>
      <c r="EG30" s="280"/>
      <c r="EH30" s="280"/>
      <c r="EI30" s="280"/>
      <c r="EJ30" s="280"/>
      <c r="EK30" s="280"/>
      <c r="EL30" s="280"/>
      <c r="EM30" s="280"/>
      <c r="EN30" s="280"/>
      <c r="EO30" s="280"/>
      <c r="EP30" s="280"/>
      <c r="EQ30" s="280"/>
      <c r="ER30" s="280"/>
      <c r="ES30" s="280"/>
      <c r="ET30" s="280"/>
      <c r="EU30" s="280"/>
      <c r="EV30" s="280"/>
      <c r="EW30" s="280"/>
      <c r="EX30" s="280"/>
      <c r="EY30" s="280"/>
      <c r="EZ30" s="280"/>
      <c r="FA30" s="280"/>
      <c r="FB30" s="280"/>
    </row>
    <row r="31" spans="1:158" ht="12">
      <c r="A31" s="314">
        <v>18</v>
      </c>
      <c r="B31" s="315" t="s">
        <v>56</v>
      </c>
      <c r="C31" s="1770">
        <v>96488</v>
      </c>
      <c r="D31" s="1770">
        <v>118206</v>
      </c>
      <c r="E31" s="1770">
        <v>97319</v>
      </c>
      <c r="F31" s="1770">
        <v>7</v>
      </c>
      <c r="G31" s="1770">
        <v>161591</v>
      </c>
      <c r="H31" s="1770">
        <v>231413</v>
      </c>
      <c r="I31" s="1770">
        <v>46</v>
      </c>
      <c r="J31" s="1797">
        <v>41.7</v>
      </c>
      <c r="K31" s="323"/>
      <c r="L31" s="329"/>
      <c r="M31" s="329"/>
      <c r="N31" s="329"/>
      <c r="O31" s="1802"/>
      <c r="P31" s="1801"/>
      <c r="Q31" s="339"/>
      <c r="R31" s="339"/>
      <c r="S31" s="339"/>
      <c r="T31" s="1803"/>
      <c r="U31" s="1803"/>
      <c r="V31" s="1801"/>
      <c r="W31" s="1804"/>
      <c r="X31" s="1804"/>
      <c r="Y31" s="1804"/>
      <c r="Z31" s="1804"/>
      <c r="AA31" s="1804"/>
      <c r="AB31" s="1804"/>
      <c r="AC31" s="1804"/>
      <c r="AD31" s="1804"/>
      <c r="AE31" s="1804"/>
      <c r="AF31" s="1801"/>
      <c r="AG31" s="329"/>
      <c r="AH31" s="329"/>
      <c r="AI31" s="329"/>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c r="DM31" s="280"/>
      <c r="DN31" s="280"/>
      <c r="DO31" s="280"/>
      <c r="DP31" s="280"/>
      <c r="DQ31" s="280"/>
      <c r="DR31" s="280"/>
      <c r="DS31" s="280"/>
      <c r="DT31" s="280"/>
      <c r="DU31" s="280"/>
      <c r="DV31" s="280"/>
      <c r="DW31" s="280"/>
      <c r="DX31" s="280"/>
      <c r="DY31" s="280"/>
      <c r="DZ31" s="280"/>
      <c r="EA31" s="280"/>
      <c r="EB31" s="280"/>
      <c r="EC31" s="280"/>
      <c r="ED31" s="280"/>
      <c r="EE31" s="280"/>
      <c r="EF31" s="280"/>
      <c r="EG31" s="280"/>
      <c r="EH31" s="280"/>
      <c r="EI31" s="280"/>
      <c r="EJ31" s="280"/>
      <c r="EK31" s="280"/>
      <c r="EL31" s="280"/>
      <c r="EM31" s="280"/>
      <c r="EN31" s="280"/>
      <c r="EO31" s="280"/>
      <c r="EP31" s="280"/>
      <c r="EQ31" s="280"/>
      <c r="ER31" s="280"/>
      <c r="ES31" s="280"/>
      <c r="ET31" s="280"/>
      <c r="EU31" s="280"/>
      <c r="EV31" s="280"/>
      <c r="EW31" s="280"/>
      <c r="EX31" s="280"/>
      <c r="EY31" s="280"/>
      <c r="EZ31" s="280"/>
      <c r="FA31" s="280"/>
      <c r="FB31" s="280"/>
    </row>
    <row r="32" spans="1:158" ht="12">
      <c r="A32" s="314">
        <v>19</v>
      </c>
      <c r="B32" s="315" t="s">
        <v>57</v>
      </c>
      <c r="C32" s="1770">
        <v>97365</v>
      </c>
      <c r="D32" s="1770">
        <v>113498</v>
      </c>
      <c r="E32" s="1770">
        <v>98199</v>
      </c>
      <c r="F32" s="1770">
        <v>5</v>
      </c>
      <c r="G32" s="1770">
        <v>169169</v>
      </c>
      <c r="H32" s="1770">
        <v>268413</v>
      </c>
      <c r="I32" s="1770">
        <v>11</v>
      </c>
      <c r="J32" s="1797">
        <v>36.27</v>
      </c>
      <c r="K32" s="323"/>
      <c r="L32" s="329"/>
      <c r="M32" s="329"/>
      <c r="N32" s="329"/>
      <c r="O32" s="1802"/>
      <c r="P32" s="1801"/>
      <c r="Q32" s="339"/>
      <c r="R32" s="339"/>
      <c r="S32" s="339"/>
      <c r="T32" s="1803"/>
      <c r="U32" s="1803"/>
      <c r="V32" s="1801"/>
      <c r="W32" s="1804"/>
      <c r="X32" s="1804"/>
      <c r="Y32" s="1804"/>
      <c r="Z32" s="1804"/>
      <c r="AA32" s="1804"/>
      <c r="AB32" s="1804"/>
      <c r="AC32" s="1804"/>
      <c r="AD32" s="1804"/>
      <c r="AE32" s="1804"/>
      <c r="AF32" s="1801"/>
      <c r="AG32" s="329"/>
      <c r="AH32" s="329"/>
      <c r="AI32" s="329"/>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c r="DM32" s="280"/>
      <c r="DN32" s="280"/>
      <c r="DO32" s="280"/>
      <c r="DP32" s="280"/>
      <c r="DQ32" s="280"/>
      <c r="DR32" s="280"/>
      <c r="DS32" s="280"/>
      <c r="DT32" s="280"/>
      <c r="DU32" s="280"/>
      <c r="DV32" s="280"/>
      <c r="DW32" s="280"/>
      <c r="DX32" s="280"/>
      <c r="DY32" s="280"/>
      <c r="DZ32" s="280"/>
      <c r="EA32" s="280"/>
      <c r="EB32" s="280"/>
      <c r="EC32" s="280"/>
      <c r="ED32" s="280"/>
      <c r="EE32" s="280"/>
      <c r="EF32" s="280"/>
      <c r="EG32" s="280"/>
      <c r="EH32" s="280"/>
      <c r="EI32" s="280"/>
      <c r="EJ32" s="280"/>
      <c r="EK32" s="280"/>
      <c r="EL32" s="280"/>
      <c r="EM32" s="280"/>
      <c r="EN32" s="280"/>
      <c r="EO32" s="280"/>
      <c r="EP32" s="280"/>
      <c r="EQ32" s="280"/>
      <c r="ER32" s="280"/>
      <c r="ES32" s="280"/>
      <c r="ET32" s="280"/>
      <c r="EU32" s="280"/>
      <c r="EV32" s="280"/>
      <c r="EW32" s="280"/>
      <c r="EX32" s="280"/>
      <c r="EY32" s="280"/>
      <c r="EZ32" s="280"/>
      <c r="FA32" s="280"/>
      <c r="FB32" s="280"/>
    </row>
    <row r="33" spans="1:158" ht="12">
      <c r="A33" s="314">
        <v>20</v>
      </c>
      <c r="B33" s="315" t="s">
        <v>58</v>
      </c>
      <c r="C33" s="1770">
        <v>94271</v>
      </c>
      <c r="D33" s="1770">
        <v>122480</v>
      </c>
      <c r="E33" s="1770">
        <v>95800</v>
      </c>
      <c r="F33" s="1770">
        <v>9</v>
      </c>
      <c r="G33" s="1770">
        <v>162261</v>
      </c>
      <c r="H33" s="1770">
        <v>271925</v>
      </c>
      <c r="I33" s="1770">
        <v>8</v>
      </c>
      <c r="J33" s="1797">
        <v>34.67</v>
      </c>
      <c r="K33" s="323"/>
      <c r="L33" s="329"/>
      <c r="M33" s="329"/>
      <c r="N33" s="329"/>
      <c r="O33" s="1802"/>
      <c r="P33" s="1801"/>
      <c r="Q33" s="339"/>
      <c r="R33" s="339"/>
      <c r="S33" s="339"/>
      <c r="T33" s="1803"/>
      <c r="U33" s="1803"/>
      <c r="V33" s="1801"/>
      <c r="W33" s="1804"/>
      <c r="X33" s="1804"/>
      <c r="Y33" s="1804"/>
      <c r="Z33" s="1804"/>
      <c r="AA33" s="1804"/>
      <c r="AB33" s="1804"/>
      <c r="AC33" s="1804"/>
      <c r="AD33" s="1804"/>
      <c r="AE33" s="1804"/>
      <c r="AF33" s="1801"/>
      <c r="AG33" s="329"/>
      <c r="AH33" s="329"/>
      <c r="AI33" s="329"/>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c r="DM33" s="280"/>
      <c r="DN33" s="280"/>
      <c r="DO33" s="280"/>
      <c r="DP33" s="280"/>
      <c r="DQ33" s="280"/>
      <c r="DR33" s="280"/>
      <c r="DS33" s="280"/>
      <c r="DT33" s="280"/>
      <c r="DU33" s="280"/>
      <c r="DV33" s="280"/>
      <c r="DW33" s="280"/>
      <c r="DX33" s="280"/>
      <c r="DY33" s="280"/>
      <c r="DZ33" s="280"/>
      <c r="EA33" s="280"/>
      <c r="EB33" s="280"/>
      <c r="EC33" s="280"/>
      <c r="ED33" s="280"/>
      <c r="EE33" s="280"/>
      <c r="EF33" s="280"/>
      <c r="EG33" s="280"/>
      <c r="EH33" s="280"/>
      <c r="EI33" s="280"/>
      <c r="EJ33" s="280"/>
      <c r="EK33" s="280"/>
      <c r="EL33" s="280"/>
      <c r="EM33" s="280"/>
      <c r="EN33" s="280"/>
      <c r="EO33" s="280"/>
      <c r="EP33" s="280"/>
      <c r="EQ33" s="280"/>
      <c r="ER33" s="280"/>
      <c r="ES33" s="280"/>
      <c r="ET33" s="280"/>
      <c r="EU33" s="280"/>
      <c r="EV33" s="280"/>
      <c r="EW33" s="280"/>
      <c r="EX33" s="280"/>
      <c r="EY33" s="280"/>
      <c r="EZ33" s="280"/>
      <c r="FA33" s="280"/>
      <c r="FB33" s="280"/>
    </row>
    <row r="34" spans="1:158" ht="12" customHeight="1">
      <c r="A34" s="314">
        <v>21</v>
      </c>
      <c r="B34" s="315" t="s">
        <v>59</v>
      </c>
      <c r="C34" s="1770">
        <v>94603</v>
      </c>
      <c r="D34" s="1770">
        <v>107872</v>
      </c>
      <c r="E34" s="1770">
        <v>95476</v>
      </c>
      <c r="F34" s="1770">
        <v>10</v>
      </c>
      <c r="G34" s="1770">
        <v>163924</v>
      </c>
      <c r="H34" s="1770">
        <v>264213</v>
      </c>
      <c r="I34" s="1770">
        <v>16</v>
      </c>
      <c r="J34" s="1797">
        <v>35.81</v>
      </c>
      <c r="K34" s="323"/>
      <c r="L34" s="329"/>
      <c r="M34" s="329"/>
      <c r="N34" s="329"/>
      <c r="O34" s="1802"/>
      <c r="P34" s="1801"/>
      <c r="Q34" s="339"/>
      <c r="R34" s="339"/>
      <c r="S34" s="339"/>
      <c r="T34" s="1803"/>
      <c r="U34" s="1803"/>
      <c r="V34" s="1801"/>
      <c r="W34" s="1804"/>
      <c r="X34" s="1804"/>
      <c r="Y34" s="1804"/>
      <c r="Z34" s="1804"/>
      <c r="AA34" s="1804"/>
      <c r="AB34" s="1804"/>
      <c r="AC34" s="1804"/>
      <c r="AD34" s="1804"/>
      <c r="AE34" s="1804"/>
      <c r="AF34" s="1801"/>
      <c r="AG34" s="329"/>
      <c r="AH34" s="329"/>
      <c r="AI34" s="329"/>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c r="DM34" s="280"/>
      <c r="DN34" s="280"/>
      <c r="DO34" s="280"/>
      <c r="DP34" s="280"/>
      <c r="DQ34" s="280"/>
      <c r="DR34" s="280"/>
      <c r="DS34" s="280"/>
      <c r="DT34" s="280"/>
      <c r="DU34" s="280"/>
      <c r="DV34" s="280"/>
      <c r="DW34" s="280"/>
      <c r="DX34" s="280"/>
      <c r="DY34" s="280"/>
      <c r="DZ34" s="280"/>
      <c r="EA34" s="280"/>
      <c r="EB34" s="280"/>
      <c r="EC34" s="280"/>
      <c r="ED34" s="280"/>
      <c r="EE34" s="280"/>
      <c r="EF34" s="280"/>
      <c r="EG34" s="280"/>
      <c r="EH34" s="280"/>
      <c r="EI34" s="280"/>
      <c r="EJ34" s="280"/>
      <c r="EK34" s="280"/>
      <c r="EL34" s="280"/>
      <c r="EM34" s="280"/>
      <c r="EN34" s="280"/>
      <c r="EO34" s="280"/>
      <c r="EP34" s="280"/>
      <c r="EQ34" s="280"/>
      <c r="ER34" s="280"/>
      <c r="ES34" s="280"/>
      <c r="ET34" s="280"/>
      <c r="EU34" s="280"/>
      <c r="EV34" s="280"/>
      <c r="EW34" s="280"/>
      <c r="EX34" s="280"/>
      <c r="EY34" s="280"/>
      <c r="EZ34" s="280"/>
      <c r="FA34" s="280"/>
      <c r="FB34" s="280"/>
    </row>
    <row r="35" spans="1:158" ht="12">
      <c r="A35" s="314">
        <v>22</v>
      </c>
      <c r="B35" s="315" t="s">
        <v>304</v>
      </c>
      <c r="C35" s="1770">
        <v>87594</v>
      </c>
      <c r="D35" s="1770">
        <v>113561</v>
      </c>
      <c r="E35" s="1770">
        <v>89158</v>
      </c>
      <c r="F35" s="1770">
        <v>22</v>
      </c>
      <c r="G35" s="1770">
        <v>157648</v>
      </c>
      <c r="H35" s="1770">
        <v>234420</v>
      </c>
      <c r="I35" s="1770">
        <v>44</v>
      </c>
      <c r="J35" s="1797">
        <v>37.37</v>
      </c>
      <c r="K35" s="323"/>
      <c r="L35" s="329"/>
      <c r="M35" s="329"/>
      <c r="N35" s="329"/>
      <c r="O35" s="345"/>
      <c r="P35" s="1801"/>
      <c r="Q35" s="339"/>
      <c r="R35" s="339"/>
      <c r="S35" s="339"/>
      <c r="T35" s="1803"/>
      <c r="U35" s="1803"/>
      <c r="V35" s="1801"/>
      <c r="W35" s="1804"/>
      <c r="X35" s="1804"/>
      <c r="Y35" s="1804"/>
      <c r="Z35" s="1804"/>
      <c r="AA35" s="1804"/>
      <c r="AB35" s="1804"/>
      <c r="AC35" s="1804"/>
      <c r="AD35" s="1804"/>
      <c r="AE35" s="1804"/>
      <c r="AF35" s="1801"/>
      <c r="AG35" s="329"/>
      <c r="AH35" s="329"/>
      <c r="AI35" s="329"/>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0"/>
      <c r="DH35" s="280"/>
      <c r="DI35" s="280"/>
      <c r="DJ35" s="280"/>
      <c r="DK35" s="280"/>
      <c r="DL35" s="280"/>
      <c r="DM35" s="280"/>
      <c r="DN35" s="280"/>
      <c r="DO35" s="280"/>
      <c r="DP35" s="280"/>
      <c r="DQ35" s="280"/>
      <c r="DR35" s="280"/>
      <c r="DS35" s="280"/>
      <c r="DT35" s="280"/>
      <c r="DU35" s="280"/>
      <c r="DV35" s="280"/>
      <c r="DW35" s="280"/>
      <c r="DX35" s="280"/>
      <c r="DY35" s="280"/>
      <c r="DZ35" s="280"/>
      <c r="EA35" s="280"/>
      <c r="EB35" s="280"/>
      <c r="EC35" s="280"/>
      <c r="ED35" s="280"/>
      <c r="EE35" s="280"/>
      <c r="EF35" s="280"/>
      <c r="EG35" s="280"/>
      <c r="EH35" s="280"/>
      <c r="EI35" s="280"/>
      <c r="EJ35" s="280"/>
      <c r="EK35" s="280"/>
      <c r="EL35" s="280"/>
      <c r="EM35" s="280"/>
      <c r="EN35" s="280"/>
      <c r="EO35" s="280"/>
      <c r="EP35" s="280"/>
      <c r="EQ35" s="280"/>
      <c r="ER35" s="280"/>
      <c r="ES35" s="280"/>
      <c r="ET35" s="280"/>
      <c r="EU35" s="280"/>
      <c r="EV35" s="280"/>
      <c r="EW35" s="280"/>
      <c r="EX35" s="280"/>
      <c r="EY35" s="280"/>
      <c r="EZ35" s="280"/>
      <c r="FA35" s="280"/>
      <c r="FB35" s="280"/>
    </row>
    <row r="36" spans="1:158" ht="12" customHeight="1">
      <c r="A36" s="314">
        <v>24</v>
      </c>
      <c r="B36" s="315" t="s">
        <v>147</v>
      </c>
      <c r="C36" s="1770">
        <v>98217</v>
      </c>
      <c r="D36" s="1770">
        <v>111492</v>
      </c>
      <c r="E36" s="1770">
        <v>99006</v>
      </c>
      <c r="F36" s="1770">
        <v>4</v>
      </c>
      <c r="G36" s="1770">
        <v>169335</v>
      </c>
      <c r="H36" s="1770">
        <v>274310</v>
      </c>
      <c r="I36" s="1770">
        <v>6</v>
      </c>
      <c r="J36" s="1797">
        <v>35.81</v>
      </c>
      <c r="K36" s="323"/>
      <c r="L36" s="329"/>
      <c r="M36" s="329"/>
      <c r="N36" s="329"/>
      <c r="O36" s="1802"/>
      <c r="P36" s="1801"/>
      <c r="Q36" s="339"/>
      <c r="R36" s="339"/>
      <c r="S36" s="339"/>
      <c r="T36" s="1803"/>
      <c r="U36" s="1803"/>
      <c r="V36" s="1801"/>
      <c r="W36" s="1804"/>
      <c r="X36" s="1804"/>
      <c r="Y36" s="1804"/>
      <c r="Z36" s="1804"/>
      <c r="AA36" s="1804"/>
      <c r="AB36" s="1804"/>
      <c r="AC36" s="1804"/>
      <c r="AD36" s="1804"/>
      <c r="AE36" s="1804"/>
      <c r="AF36" s="1801"/>
      <c r="AG36" s="329"/>
      <c r="AH36" s="329"/>
      <c r="AI36" s="329"/>
      <c r="AJ36" s="280"/>
      <c r="AK36" s="280"/>
      <c r="AL36" s="280"/>
      <c r="AM36" s="280"/>
      <c r="AN36" s="280"/>
      <c r="AO36" s="280"/>
      <c r="AP36" s="280"/>
      <c r="AQ36" s="280"/>
      <c r="AR36" s="280"/>
      <c r="AS36" s="280"/>
      <c r="AT36" s="280"/>
      <c r="AU36" s="280"/>
      <c r="AV36" s="280"/>
      <c r="AW36" s="280"/>
      <c r="AX36" s="280"/>
      <c r="AY36" s="280"/>
      <c r="AZ36" s="280"/>
      <c r="BA36" s="280"/>
      <c r="BB36" s="280"/>
      <c r="BC36" s="280"/>
      <c r="BD36" s="280"/>
      <c r="BE36" s="280"/>
      <c r="BF36" s="280"/>
      <c r="BG36" s="280"/>
      <c r="BH36" s="280"/>
      <c r="BI36" s="280"/>
      <c r="BJ36" s="280"/>
      <c r="BK36" s="280"/>
      <c r="BL36" s="280"/>
      <c r="BM36" s="280"/>
      <c r="BN36" s="280"/>
      <c r="BO36" s="280"/>
      <c r="BP36" s="280"/>
      <c r="BQ36" s="280"/>
      <c r="BR36" s="280"/>
      <c r="BS36" s="280"/>
      <c r="BT36" s="280"/>
      <c r="BU36" s="280"/>
      <c r="BV36" s="280"/>
      <c r="BW36" s="280"/>
      <c r="BX36" s="280"/>
      <c r="BY36" s="280"/>
      <c r="BZ36" s="280"/>
      <c r="CA36" s="280"/>
      <c r="CB36" s="280"/>
      <c r="CC36" s="280"/>
      <c r="CD36" s="280"/>
      <c r="CE36" s="280"/>
      <c r="CF36" s="280"/>
      <c r="CG36" s="280"/>
      <c r="CH36" s="280"/>
      <c r="CI36" s="280"/>
      <c r="CJ36" s="280"/>
      <c r="CK36" s="280"/>
      <c r="CL36" s="280"/>
      <c r="CM36" s="280"/>
      <c r="CN36" s="280"/>
      <c r="CO36" s="280"/>
      <c r="CP36" s="280"/>
      <c r="CQ36" s="280"/>
      <c r="CR36" s="280"/>
      <c r="CS36" s="280"/>
      <c r="CT36" s="280"/>
      <c r="CU36" s="280"/>
      <c r="CV36" s="280"/>
      <c r="CW36" s="280"/>
      <c r="CX36" s="280"/>
      <c r="CY36" s="280"/>
      <c r="CZ36" s="280"/>
      <c r="DA36" s="280"/>
      <c r="DB36" s="280"/>
      <c r="DC36" s="280"/>
      <c r="DD36" s="280"/>
      <c r="DE36" s="280"/>
      <c r="DF36" s="280"/>
      <c r="DG36" s="280"/>
      <c r="DH36" s="280"/>
      <c r="DI36" s="280"/>
      <c r="DJ36" s="280"/>
      <c r="DK36" s="280"/>
      <c r="DL36" s="280"/>
      <c r="DM36" s="280"/>
      <c r="DN36" s="280"/>
      <c r="DO36" s="280"/>
      <c r="DP36" s="280"/>
      <c r="DQ36" s="280"/>
      <c r="DR36" s="280"/>
      <c r="DS36" s="280"/>
      <c r="DT36" s="280"/>
      <c r="DU36" s="280"/>
      <c r="DV36" s="280"/>
      <c r="DW36" s="280"/>
      <c r="DX36" s="280"/>
      <c r="DY36" s="280"/>
      <c r="DZ36" s="280"/>
      <c r="EA36" s="280"/>
      <c r="EB36" s="280"/>
      <c r="EC36" s="280"/>
      <c r="ED36" s="280"/>
      <c r="EE36" s="280"/>
      <c r="EF36" s="280"/>
      <c r="EG36" s="280"/>
      <c r="EH36" s="280"/>
      <c r="EI36" s="280"/>
      <c r="EJ36" s="280"/>
      <c r="EK36" s="280"/>
      <c r="EL36" s="280"/>
      <c r="EM36" s="280"/>
      <c r="EN36" s="280"/>
      <c r="EO36" s="280"/>
      <c r="EP36" s="280"/>
      <c r="EQ36" s="280"/>
      <c r="ER36" s="280"/>
      <c r="ES36" s="280"/>
      <c r="ET36" s="280"/>
      <c r="EU36" s="280"/>
      <c r="EV36" s="280"/>
      <c r="EW36" s="280"/>
      <c r="EX36" s="280"/>
      <c r="EY36" s="280"/>
      <c r="EZ36" s="280"/>
      <c r="FA36" s="280"/>
      <c r="FB36" s="280"/>
    </row>
    <row r="37" spans="1:158" ht="12">
      <c r="A37" s="314">
        <v>27</v>
      </c>
      <c r="B37" s="315" t="s">
        <v>148</v>
      </c>
      <c r="C37" s="1770">
        <v>93676</v>
      </c>
      <c r="D37" s="1770">
        <v>113607</v>
      </c>
      <c r="E37" s="1770">
        <v>94640</v>
      </c>
      <c r="F37" s="1770">
        <v>11</v>
      </c>
      <c r="G37" s="1770">
        <v>167955</v>
      </c>
      <c r="H37" s="1770">
        <v>248368</v>
      </c>
      <c r="I37" s="1770">
        <v>30</v>
      </c>
      <c r="J37" s="1797">
        <v>37.72</v>
      </c>
      <c r="K37" s="323"/>
      <c r="L37" s="329"/>
      <c r="M37" s="329"/>
      <c r="N37" s="329"/>
      <c r="O37" s="1802"/>
      <c r="P37" s="1801"/>
      <c r="Q37" s="339"/>
      <c r="R37" s="339"/>
      <c r="S37" s="339"/>
      <c r="T37" s="1803"/>
      <c r="U37" s="1803"/>
      <c r="V37" s="1801"/>
      <c r="W37" s="1804"/>
      <c r="X37" s="1804"/>
      <c r="Y37" s="1804"/>
      <c r="Z37" s="1804"/>
      <c r="AA37" s="1804"/>
      <c r="AB37" s="1804"/>
      <c r="AC37" s="1804"/>
      <c r="AD37" s="1804"/>
      <c r="AE37" s="1804"/>
      <c r="AF37" s="1801"/>
      <c r="AG37" s="329"/>
      <c r="AH37" s="329"/>
      <c r="AI37" s="329"/>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0"/>
      <c r="DM37" s="280"/>
      <c r="DN37" s="280"/>
      <c r="DO37" s="280"/>
      <c r="DP37" s="280"/>
      <c r="DQ37" s="280"/>
      <c r="DR37" s="280"/>
      <c r="DS37" s="280"/>
      <c r="DT37" s="280"/>
      <c r="DU37" s="280"/>
      <c r="DV37" s="280"/>
      <c r="DW37" s="280"/>
      <c r="DX37" s="280"/>
      <c r="DY37" s="280"/>
      <c r="DZ37" s="280"/>
      <c r="EA37" s="280"/>
      <c r="EB37" s="280"/>
      <c r="EC37" s="280"/>
      <c r="ED37" s="280"/>
      <c r="EE37" s="280"/>
      <c r="EF37" s="280"/>
      <c r="EG37" s="280"/>
      <c r="EH37" s="280"/>
      <c r="EI37" s="280"/>
      <c r="EJ37" s="280"/>
      <c r="EK37" s="280"/>
      <c r="EL37" s="280"/>
      <c r="EM37" s="280"/>
      <c r="EN37" s="280"/>
      <c r="EO37" s="280"/>
      <c r="EP37" s="280"/>
      <c r="EQ37" s="280"/>
      <c r="ER37" s="280"/>
      <c r="ES37" s="280"/>
      <c r="ET37" s="280"/>
      <c r="EU37" s="280"/>
      <c r="EV37" s="280"/>
      <c r="EW37" s="280"/>
      <c r="EX37" s="280"/>
      <c r="EY37" s="280"/>
      <c r="EZ37" s="280"/>
      <c r="FA37" s="280"/>
      <c r="FB37" s="280"/>
    </row>
    <row r="38" spans="1:158" ht="12" customHeight="1">
      <c r="A38" s="314">
        <v>31</v>
      </c>
      <c r="B38" s="315" t="s">
        <v>62</v>
      </c>
      <c r="C38" s="1770">
        <v>89994</v>
      </c>
      <c r="D38" s="1770">
        <v>104428</v>
      </c>
      <c r="E38" s="1770">
        <v>90780</v>
      </c>
      <c r="F38" s="1770">
        <v>20</v>
      </c>
      <c r="G38" s="1770">
        <v>156947</v>
      </c>
      <c r="H38" s="1770">
        <v>247828</v>
      </c>
      <c r="I38" s="1770">
        <v>31</v>
      </c>
      <c r="J38" s="1797">
        <v>36.31</v>
      </c>
      <c r="K38" s="323"/>
      <c r="L38" s="329"/>
      <c r="M38" s="329"/>
      <c r="N38" s="329"/>
      <c r="O38" s="1802"/>
      <c r="P38" s="1801"/>
      <c r="Q38" s="339"/>
      <c r="R38" s="339"/>
      <c r="S38" s="339"/>
      <c r="T38" s="1803"/>
      <c r="U38" s="1803"/>
      <c r="V38" s="1801"/>
      <c r="W38" s="1804"/>
      <c r="X38" s="1804"/>
      <c r="Y38" s="1804"/>
      <c r="Z38" s="1804"/>
      <c r="AA38" s="1804"/>
      <c r="AB38" s="1804"/>
      <c r="AC38" s="1804"/>
      <c r="AD38" s="1804"/>
      <c r="AE38" s="1804"/>
      <c r="AF38" s="1801"/>
      <c r="AG38" s="329"/>
      <c r="AH38" s="329"/>
      <c r="AI38" s="329"/>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0"/>
      <c r="DL38" s="280"/>
      <c r="DM38" s="280"/>
      <c r="DN38" s="280"/>
      <c r="DO38" s="280"/>
      <c r="DP38" s="280"/>
      <c r="DQ38" s="280"/>
      <c r="DR38" s="280"/>
      <c r="DS38" s="280"/>
      <c r="DT38" s="280"/>
      <c r="DU38" s="280"/>
      <c r="DV38" s="280"/>
      <c r="DW38" s="280"/>
      <c r="DX38" s="280"/>
      <c r="DY38" s="280"/>
      <c r="DZ38" s="280"/>
      <c r="EA38" s="280"/>
      <c r="EB38" s="280"/>
      <c r="EC38" s="280"/>
      <c r="ED38" s="280"/>
      <c r="EE38" s="280"/>
      <c r="EF38" s="280"/>
      <c r="EG38" s="280"/>
      <c r="EH38" s="280"/>
      <c r="EI38" s="280"/>
      <c r="EJ38" s="280"/>
      <c r="EK38" s="280"/>
      <c r="EL38" s="280"/>
      <c r="EM38" s="280"/>
      <c r="EN38" s="280"/>
      <c r="EO38" s="280"/>
      <c r="EP38" s="280"/>
      <c r="EQ38" s="280"/>
      <c r="ER38" s="280"/>
      <c r="ES38" s="280"/>
      <c r="ET38" s="280"/>
      <c r="EU38" s="280"/>
      <c r="EV38" s="280"/>
      <c r="EW38" s="280"/>
      <c r="EX38" s="280"/>
      <c r="EY38" s="280"/>
      <c r="EZ38" s="280"/>
      <c r="FA38" s="280"/>
      <c r="FB38" s="280"/>
    </row>
    <row r="39" spans="1:158" ht="12">
      <c r="A39" s="314">
        <v>32</v>
      </c>
      <c r="B39" s="315" t="s">
        <v>63</v>
      </c>
      <c r="C39" s="1770">
        <v>85292</v>
      </c>
      <c r="D39" s="1770">
        <v>110063</v>
      </c>
      <c r="E39" s="1770">
        <v>86088</v>
      </c>
      <c r="F39" s="1770">
        <v>27</v>
      </c>
      <c r="G39" s="1770">
        <v>145436</v>
      </c>
      <c r="H39" s="1770">
        <v>252757</v>
      </c>
      <c r="I39" s="1770">
        <v>23</v>
      </c>
      <c r="J39" s="1797">
        <v>33.74</v>
      </c>
      <c r="K39" s="323"/>
      <c r="L39" s="329"/>
      <c r="M39" s="329"/>
      <c r="N39" s="329"/>
      <c r="O39" s="1802"/>
      <c r="P39" s="1801"/>
      <c r="Q39" s="339"/>
      <c r="R39" s="339"/>
      <c r="S39" s="339"/>
      <c r="T39" s="1803"/>
      <c r="U39" s="1803"/>
      <c r="V39" s="1801"/>
      <c r="W39" s="1804"/>
      <c r="X39" s="1804"/>
      <c r="Y39" s="1804"/>
      <c r="Z39" s="1804"/>
      <c r="AA39" s="1804"/>
      <c r="AB39" s="1804"/>
      <c r="AC39" s="1804"/>
      <c r="AD39" s="1804"/>
      <c r="AE39" s="1804"/>
      <c r="AF39" s="1801"/>
      <c r="AG39" s="329"/>
      <c r="AH39" s="329"/>
      <c r="AI39" s="329"/>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c r="DM39" s="280"/>
      <c r="DN39" s="280"/>
      <c r="DO39" s="280"/>
      <c r="DP39" s="280"/>
      <c r="DQ39" s="280"/>
      <c r="DR39" s="280"/>
      <c r="DS39" s="280"/>
      <c r="DT39" s="280"/>
      <c r="DU39" s="280"/>
      <c r="DV39" s="280"/>
      <c r="DW39" s="280"/>
      <c r="DX39" s="280"/>
      <c r="DY39" s="280"/>
      <c r="DZ39" s="280"/>
      <c r="EA39" s="280"/>
      <c r="EB39" s="280"/>
      <c r="EC39" s="280"/>
      <c r="ED39" s="280"/>
      <c r="EE39" s="280"/>
      <c r="EF39" s="280"/>
      <c r="EG39" s="280"/>
      <c r="EH39" s="280"/>
      <c r="EI39" s="280"/>
      <c r="EJ39" s="280"/>
      <c r="EK39" s="280"/>
      <c r="EL39" s="280"/>
      <c r="EM39" s="280"/>
      <c r="EN39" s="280"/>
      <c r="EO39" s="280"/>
      <c r="EP39" s="280"/>
      <c r="EQ39" s="280"/>
      <c r="ER39" s="280"/>
      <c r="ES39" s="280"/>
      <c r="ET39" s="280"/>
      <c r="EU39" s="280"/>
      <c r="EV39" s="280"/>
      <c r="EW39" s="280"/>
      <c r="EX39" s="280"/>
      <c r="EY39" s="280"/>
      <c r="EZ39" s="280"/>
      <c r="FA39" s="280"/>
      <c r="FB39" s="280"/>
    </row>
    <row r="40" spans="1:158" ht="12">
      <c r="A40" s="314">
        <v>37</v>
      </c>
      <c r="B40" s="315" t="s">
        <v>64</v>
      </c>
      <c r="C40" s="1770">
        <v>81262</v>
      </c>
      <c r="D40" s="1770">
        <v>105405</v>
      </c>
      <c r="E40" s="1770">
        <v>82703</v>
      </c>
      <c r="F40" s="1770">
        <v>33</v>
      </c>
      <c r="G40" s="1770">
        <v>140962</v>
      </c>
      <c r="H40" s="1770">
        <v>258156</v>
      </c>
      <c r="I40" s="1770">
        <v>19</v>
      </c>
      <c r="J40" s="1797">
        <v>31.48</v>
      </c>
      <c r="K40" s="323"/>
      <c r="L40" s="329"/>
      <c r="M40" s="329"/>
      <c r="N40" s="329"/>
      <c r="O40" s="1802"/>
      <c r="P40" s="1801"/>
      <c r="Q40" s="339"/>
      <c r="R40" s="339"/>
      <c r="S40" s="339"/>
      <c r="T40" s="1803"/>
      <c r="U40" s="1803"/>
      <c r="V40" s="1801"/>
      <c r="W40" s="1804"/>
      <c r="X40" s="1804"/>
      <c r="Y40" s="1804"/>
      <c r="Z40" s="1804"/>
      <c r="AA40" s="1804"/>
      <c r="AB40" s="1804"/>
      <c r="AC40" s="1804"/>
      <c r="AD40" s="1804"/>
      <c r="AE40" s="1804"/>
      <c r="AF40" s="1801"/>
      <c r="AG40" s="329"/>
      <c r="AH40" s="329"/>
      <c r="AI40" s="329"/>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c r="DM40" s="280"/>
      <c r="DN40" s="280"/>
      <c r="DO40" s="280"/>
      <c r="DP40" s="280"/>
      <c r="DQ40" s="280"/>
      <c r="DR40" s="280"/>
      <c r="DS40" s="280"/>
      <c r="DT40" s="280"/>
      <c r="DU40" s="280"/>
      <c r="DV40" s="280"/>
      <c r="DW40" s="280"/>
      <c r="DX40" s="280"/>
      <c r="DY40" s="280"/>
      <c r="DZ40" s="280"/>
      <c r="EA40" s="280"/>
      <c r="EB40" s="280"/>
      <c r="EC40" s="280"/>
      <c r="ED40" s="280"/>
      <c r="EE40" s="280"/>
      <c r="EF40" s="280"/>
      <c r="EG40" s="280"/>
      <c r="EH40" s="280"/>
      <c r="EI40" s="280"/>
      <c r="EJ40" s="280"/>
      <c r="EK40" s="280"/>
      <c r="EL40" s="280"/>
      <c r="EM40" s="280"/>
      <c r="EN40" s="280"/>
      <c r="EO40" s="280"/>
      <c r="EP40" s="280"/>
      <c r="EQ40" s="280"/>
      <c r="ER40" s="280"/>
      <c r="ES40" s="280"/>
      <c r="ET40" s="280"/>
      <c r="EU40" s="280"/>
      <c r="EV40" s="280"/>
      <c r="EW40" s="280"/>
      <c r="EX40" s="280"/>
      <c r="EY40" s="280"/>
      <c r="EZ40" s="280"/>
      <c r="FA40" s="280"/>
      <c r="FB40" s="280"/>
    </row>
    <row r="41" spans="1:158" ht="12">
      <c r="A41" s="314">
        <v>39</v>
      </c>
      <c r="B41" s="315" t="s">
        <v>65</v>
      </c>
      <c r="C41" s="1770">
        <v>80658</v>
      </c>
      <c r="D41" s="1770">
        <v>94630</v>
      </c>
      <c r="E41" s="1770">
        <v>81385</v>
      </c>
      <c r="F41" s="1770">
        <v>35</v>
      </c>
      <c r="G41" s="1770">
        <v>142324</v>
      </c>
      <c r="H41" s="1770">
        <v>220767</v>
      </c>
      <c r="I41" s="1770">
        <v>48</v>
      </c>
      <c r="J41" s="1797">
        <v>36.54</v>
      </c>
      <c r="K41" s="323"/>
      <c r="L41" s="329"/>
      <c r="M41" s="329"/>
      <c r="N41" s="329"/>
      <c r="O41" s="1802"/>
      <c r="P41" s="1801"/>
      <c r="Q41" s="339"/>
      <c r="R41" s="339"/>
      <c r="S41" s="339"/>
      <c r="T41" s="1803"/>
      <c r="U41" s="1803"/>
      <c r="V41" s="1801"/>
      <c r="W41" s="1804"/>
      <c r="X41" s="1804"/>
      <c r="Y41" s="1804"/>
      <c r="Z41" s="1804"/>
      <c r="AA41" s="1804"/>
      <c r="AB41" s="1804"/>
      <c r="AC41" s="1804"/>
      <c r="AD41" s="1804"/>
      <c r="AE41" s="1804"/>
      <c r="AF41" s="1801"/>
      <c r="AG41" s="329"/>
      <c r="AH41" s="329"/>
      <c r="AI41" s="329"/>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c r="DM41" s="280"/>
      <c r="DN41" s="280"/>
      <c r="DO41" s="280"/>
      <c r="DP41" s="280"/>
      <c r="DQ41" s="280"/>
      <c r="DR41" s="280"/>
      <c r="DS41" s="280"/>
      <c r="DT41" s="280"/>
      <c r="DU41" s="280"/>
      <c r="DV41" s="280"/>
      <c r="DW41" s="280"/>
      <c r="DX41" s="280"/>
      <c r="DY41" s="280"/>
      <c r="DZ41" s="280"/>
      <c r="EA41" s="280"/>
      <c r="EB41" s="280"/>
      <c r="EC41" s="280"/>
      <c r="ED41" s="280"/>
      <c r="EE41" s="280"/>
      <c r="EF41" s="280"/>
      <c r="EG41" s="280"/>
      <c r="EH41" s="280"/>
      <c r="EI41" s="280"/>
      <c r="EJ41" s="280"/>
      <c r="EK41" s="280"/>
      <c r="EL41" s="280"/>
      <c r="EM41" s="280"/>
      <c r="EN41" s="280"/>
      <c r="EO41" s="280"/>
      <c r="EP41" s="280"/>
      <c r="EQ41" s="280"/>
      <c r="ER41" s="280"/>
      <c r="ES41" s="280"/>
      <c r="ET41" s="280"/>
      <c r="EU41" s="280"/>
      <c r="EV41" s="280"/>
      <c r="EW41" s="280"/>
      <c r="EX41" s="280"/>
      <c r="EY41" s="280"/>
      <c r="EZ41" s="280"/>
      <c r="FA41" s="280"/>
      <c r="FB41" s="280"/>
    </row>
    <row r="42" spans="1:158" ht="12">
      <c r="A42" s="314">
        <v>40</v>
      </c>
      <c r="B42" s="315" t="s">
        <v>305</v>
      </c>
      <c r="C42" s="1770">
        <v>85391</v>
      </c>
      <c r="D42" s="1770">
        <v>133699</v>
      </c>
      <c r="E42" s="1770">
        <v>88241</v>
      </c>
      <c r="F42" s="1770">
        <v>23</v>
      </c>
      <c r="G42" s="1770">
        <v>151255</v>
      </c>
      <c r="H42" s="1770">
        <v>243980</v>
      </c>
      <c r="I42" s="1770">
        <v>36</v>
      </c>
      <c r="J42" s="1797">
        <v>35</v>
      </c>
      <c r="K42" s="323"/>
      <c r="L42" s="329"/>
      <c r="M42" s="329"/>
      <c r="N42" s="329"/>
      <c r="O42" s="1802"/>
      <c r="P42" s="1801"/>
      <c r="Q42" s="339"/>
      <c r="R42" s="339"/>
      <c r="S42" s="339"/>
      <c r="T42" s="1803"/>
      <c r="U42" s="1803"/>
      <c r="V42" s="1801"/>
      <c r="W42" s="1804"/>
      <c r="X42" s="1804"/>
      <c r="Y42" s="1804"/>
      <c r="Z42" s="1804"/>
      <c r="AA42" s="1804"/>
      <c r="AB42" s="1804"/>
      <c r="AC42" s="1804"/>
      <c r="AD42" s="1804"/>
      <c r="AE42" s="1804"/>
      <c r="AF42" s="1801"/>
      <c r="AG42" s="329"/>
      <c r="AH42" s="329"/>
      <c r="AI42" s="329"/>
      <c r="AJ42" s="280"/>
      <c r="AK42" s="280"/>
      <c r="AL42" s="280"/>
      <c r="AM42" s="280"/>
      <c r="AN42" s="280"/>
      <c r="AO42" s="280"/>
      <c r="AP42" s="280"/>
      <c r="AQ42" s="280"/>
      <c r="AR42" s="280"/>
      <c r="AS42" s="280"/>
      <c r="AT42" s="280"/>
      <c r="AU42" s="280"/>
      <c r="AV42" s="280"/>
      <c r="AW42" s="280"/>
      <c r="AX42" s="280"/>
      <c r="AY42" s="280"/>
      <c r="AZ42" s="280"/>
      <c r="BA42" s="280"/>
      <c r="BB42" s="280"/>
      <c r="BC42" s="280"/>
      <c r="BD42" s="280"/>
      <c r="BE42" s="280"/>
      <c r="BF42" s="280"/>
      <c r="BG42" s="280"/>
      <c r="BH42" s="280"/>
      <c r="BI42" s="280"/>
      <c r="BJ42" s="280"/>
      <c r="BK42" s="280"/>
      <c r="BL42" s="280"/>
      <c r="BM42" s="280"/>
      <c r="BN42" s="280"/>
      <c r="BO42" s="280"/>
      <c r="BP42" s="280"/>
      <c r="BQ42" s="280"/>
      <c r="BR42" s="280"/>
      <c r="BS42" s="280"/>
      <c r="BT42" s="280"/>
      <c r="BU42" s="280"/>
      <c r="BV42" s="280"/>
      <c r="BW42" s="280"/>
      <c r="BX42" s="280"/>
      <c r="BY42" s="280"/>
      <c r="BZ42" s="280"/>
      <c r="CA42" s="280"/>
      <c r="CB42" s="280"/>
      <c r="CC42" s="280"/>
      <c r="CD42" s="280"/>
      <c r="CE42" s="280"/>
      <c r="CF42" s="280"/>
      <c r="CG42" s="280"/>
      <c r="CH42" s="280"/>
      <c r="CI42" s="280"/>
      <c r="CJ42" s="280"/>
      <c r="CK42" s="280"/>
      <c r="CL42" s="280"/>
      <c r="CM42" s="280"/>
      <c r="CN42" s="280"/>
      <c r="CO42" s="280"/>
      <c r="CP42" s="280"/>
      <c r="CQ42" s="280"/>
      <c r="CR42" s="280"/>
      <c r="CS42" s="280"/>
      <c r="CT42" s="280"/>
      <c r="CU42" s="280"/>
      <c r="CV42" s="280"/>
      <c r="CW42" s="280"/>
      <c r="CX42" s="280"/>
      <c r="CY42" s="280"/>
      <c r="CZ42" s="280"/>
      <c r="DA42" s="280"/>
      <c r="DB42" s="280"/>
      <c r="DC42" s="280"/>
      <c r="DD42" s="280"/>
      <c r="DE42" s="280"/>
      <c r="DF42" s="280"/>
      <c r="DG42" s="280"/>
      <c r="DH42" s="280"/>
      <c r="DI42" s="280"/>
      <c r="DJ42" s="280"/>
      <c r="DK42" s="280"/>
      <c r="DL42" s="280"/>
      <c r="DM42" s="280"/>
      <c r="DN42" s="280"/>
      <c r="DO42" s="280"/>
      <c r="DP42" s="280"/>
      <c r="DQ42" s="280"/>
      <c r="DR42" s="280"/>
      <c r="DS42" s="280"/>
      <c r="DT42" s="280"/>
      <c r="DU42" s="280"/>
      <c r="DV42" s="280"/>
      <c r="DW42" s="280"/>
      <c r="DX42" s="280"/>
      <c r="DY42" s="280"/>
      <c r="DZ42" s="280"/>
      <c r="EA42" s="280"/>
      <c r="EB42" s="280"/>
      <c r="EC42" s="280"/>
      <c r="ED42" s="280"/>
      <c r="EE42" s="280"/>
      <c r="EF42" s="280"/>
      <c r="EG42" s="280"/>
      <c r="EH42" s="280"/>
      <c r="EI42" s="280"/>
      <c r="EJ42" s="280"/>
      <c r="EK42" s="280"/>
      <c r="EL42" s="280"/>
      <c r="EM42" s="280"/>
      <c r="EN42" s="280"/>
      <c r="EO42" s="280"/>
      <c r="EP42" s="280"/>
      <c r="EQ42" s="280"/>
      <c r="ER42" s="280"/>
      <c r="ES42" s="280"/>
      <c r="ET42" s="280"/>
      <c r="EU42" s="280"/>
      <c r="EV42" s="280"/>
      <c r="EW42" s="280"/>
      <c r="EX42" s="280"/>
      <c r="EY42" s="280"/>
      <c r="EZ42" s="280"/>
      <c r="FA42" s="280"/>
      <c r="FB42" s="280"/>
    </row>
    <row r="43" spans="1:158" ht="12">
      <c r="A43" s="314">
        <v>42</v>
      </c>
      <c r="B43" s="315" t="s">
        <v>66</v>
      </c>
      <c r="C43" s="1770">
        <v>92173</v>
      </c>
      <c r="D43" s="1770">
        <v>108734</v>
      </c>
      <c r="E43" s="1770">
        <v>92896</v>
      </c>
      <c r="F43" s="1770">
        <v>14</v>
      </c>
      <c r="G43" s="1770">
        <v>160688</v>
      </c>
      <c r="H43" s="1770">
        <v>239166</v>
      </c>
      <c r="I43" s="1770">
        <v>41</v>
      </c>
      <c r="J43" s="1797">
        <v>38.54</v>
      </c>
      <c r="K43" s="323"/>
      <c r="L43" s="329"/>
      <c r="M43" s="329"/>
      <c r="N43" s="329"/>
      <c r="O43" s="1802"/>
      <c r="P43" s="1801"/>
      <c r="Q43" s="339"/>
      <c r="R43" s="339"/>
      <c r="S43" s="339"/>
      <c r="T43" s="1803"/>
      <c r="U43" s="1803"/>
      <c r="V43" s="1801"/>
      <c r="W43" s="1804"/>
      <c r="X43" s="1804"/>
      <c r="Y43" s="1804"/>
      <c r="Z43" s="1804"/>
      <c r="AA43" s="1804"/>
      <c r="AB43" s="1804"/>
      <c r="AC43" s="1804"/>
      <c r="AD43" s="1804"/>
      <c r="AE43" s="1804"/>
      <c r="AF43" s="1801"/>
      <c r="AG43" s="329"/>
      <c r="AH43" s="329"/>
      <c r="AI43" s="329"/>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0"/>
      <c r="DA43" s="280"/>
      <c r="DB43" s="280"/>
      <c r="DC43" s="280"/>
      <c r="DD43" s="280"/>
      <c r="DE43" s="280"/>
      <c r="DF43" s="280"/>
      <c r="DG43" s="280"/>
      <c r="DH43" s="280"/>
      <c r="DI43" s="280"/>
      <c r="DJ43" s="280"/>
      <c r="DK43" s="280"/>
      <c r="DL43" s="280"/>
      <c r="DM43" s="280"/>
      <c r="DN43" s="280"/>
      <c r="DO43" s="280"/>
      <c r="DP43" s="280"/>
      <c r="DQ43" s="280"/>
      <c r="DR43" s="280"/>
      <c r="DS43" s="280"/>
      <c r="DT43" s="280"/>
      <c r="DU43" s="280"/>
      <c r="DV43" s="280"/>
      <c r="DW43" s="280"/>
      <c r="DX43" s="280"/>
      <c r="DY43" s="280"/>
      <c r="DZ43" s="280"/>
      <c r="EA43" s="280"/>
      <c r="EB43" s="280"/>
      <c r="EC43" s="280"/>
      <c r="ED43" s="280"/>
      <c r="EE43" s="280"/>
      <c r="EF43" s="280"/>
      <c r="EG43" s="280"/>
      <c r="EH43" s="280"/>
      <c r="EI43" s="280"/>
      <c r="EJ43" s="280"/>
      <c r="EK43" s="280"/>
      <c r="EL43" s="280"/>
      <c r="EM43" s="280"/>
      <c r="EN43" s="280"/>
      <c r="EO43" s="280"/>
      <c r="EP43" s="280"/>
      <c r="EQ43" s="280"/>
      <c r="ER43" s="280"/>
      <c r="ES43" s="280"/>
      <c r="ET43" s="280"/>
      <c r="EU43" s="280"/>
      <c r="EV43" s="280"/>
      <c r="EW43" s="280"/>
      <c r="EX43" s="280"/>
      <c r="EY43" s="280"/>
      <c r="EZ43" s="280"/>
      <c r="FA43" s="280"/>
      <c r="FB43" s="280"/>
    </row>
    <row r="44" spans="1:158" ht="12">
      <c r="A44" s="314">
        <v>43</v>
      </c>
      <c r="B44" s="315" t="s">
        <v>306</v>
      </c>
      <c r="C44" s="1770">
        <v>86455</v>
      </c>
      <c r="D44" s="1770">
        <v>107097</v>
      </c>
      <c r="E44" s="1770">
        <v>87441</v>
      </c>
      <c r="F44" s="1770">
        <v>26</v>
      </c>
      <c r="G44" s="1770">
        <v>154618</v>
      </c>
      <c r="H44" s="1770">
        <v>246406</v>
      </c>
      <c r="I44" s="1770">
        <v>32</v>
      </c>
      <c r="J44" s="1797">
        <v>35.09</v>
      </c>
      <c r="K44" s="323"/>
      <c r="L44" s="329"/>
      <c r="M44" s="329"/>
      <c r="N44" s="329"/>
      <c r="O44" s="1802"/>
      <c r="P44" s="1801"/>
      <c r="Q44" s="339"/>
      <c r="R44" s="339"/>
      <c r="S44" s="339"/>
      <c r="T44" s="1803"/>
      <c r="U44" s="1803"/>
      <c r="V44" s="1801"/>
      <c r="W44" s="1804"/>
      <c r="X44" s="1804"/>
      <c r="Y44" s="1804"/>
      <c r="Z44" s="1804"/>
      <c r="AA44" s="1804"/>
      <c r="AB44" s="1804"/>
      <c r="AC44" s="1804"/>
      <c r="AD44" s="1804"/>
      <c r="AE44" s="1804"/>
      <c r="AF44" s="1801"/>
      <c r="AG44" s="329"/>
      <c r="AH44" s="329"/>
      <c r="AI44" s="329"/>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0"/>
      <c r="DM44" s="280"/>
      <c r="DN44" s="280"/>
      <c r="DO44" s="280"/>
      <c r="DP44" s="280"/>
      <c r="DQ44" s="280"/>
      <c r="DR44" s="280"/>
      <c r="DS44" s="280"/>
      <c r="DT44" s="280"/>
      <c r="DU44" s="280"/>
      <c r="DV44" s="280"/>
      <c r="DW44" s="280"/>
      <c r="DX44" s="280"/>
      <c r="DY44" s="280"/>
      <c r="DZ44" s="280"/>
      <c r="EA44" s="280"/>
      <c r="EB44" s="280"/>
      <c r="EC44" s="280"/>
      <c r="ED44" s="280"/>
      <c r="EE44" s="280"/>
      <c r="EF44" s="280"/>
      <c r="EG44" s="280"/>
      <c r="EH44" s="280"/>
      <c r="EI44" s="280"/>
      <c r="EJ44" s="280"/>
      <c r="EK44" s="280"/>
      <c r="EL44" s="280"/>
      <c r="EM44" s="280"/>
      <c r="EN44" s="280"/>
      <c r="EO44" s="280"/>
      <c r="EP44" s="280"/>
      <c r="EQ44" s="280"/>
      <c r="ER44" s="280"/>
      <c r="ES44" s="280"/>
      <c r="ET44" s="280"/>
      <c r="EU44" s="280"/>
      <c r="EV44" s="280"/>
      <c r="EW44" s="280"/>
      <c r="EX44" s="280"/>
      <c r="EY44" s="280"/>
      <c r="EZ44" s="280"/>
      <c r="FA44" s="280"/>
      <c r="FB44" s="280"/>
    </row>
    <row r="45" spans="1:158" ht="12">
      <c r="A45" s="314">
        <v>45</v>
      </c>
      <c r="B45" s="315" t="s">
        <v>67</v>
      </c>
      <c r="C45" s="1770">
        <v>77998</v>
      </c>
      <c r="D45" s="1770">
        <v>92212</v>
      </c>
      <c r="E45" s="1770">
        <v>78874</v>
      </c>
      <c r="F45" s="1770">
        <v>39</v>
      </c>
      <c r="G45" s="1770">
        <v>131703</v>
      </c>
      <c r="H45" s="1770">
        <v>266506</v>
      </c>
      <c r="I45" s="1770">
        <v>14</v>
      </c>
      <c r="J45" s="1797">
        <v>29.27</v>
      </c>
      <c r="K45" s="323"/>
      <c r="L45" s="329"/>
      <c r="M45" s="329"/>
      <c r="N45" s="329"/>
      <c r="O45" s="1802"/>
      <c r="P45" s="1801"/>
      <c r="Q45" s="339"/>
      <c r="R45" s="339"/>
      <c r="S45" s="339"/>
      <c r="T45" s="1803"/>
      <c r="U45" s="1803"/>
      <c r="V45" s="1801"/>
      <c r="W45" s="1804"/>
      <c r="X45" s="1804"/>
      <c r="Y45" s="1804"/>
      <c r="Z45" s="1804"/>
      <c r="AA45" s="1804"/>
      <c r="AB45" s="1804"/>
      <c r="AC45" s="1804"/>
      <c r="AD45" s="1804"/>
      <c r="AE45" s="1804"/>
      <c r="AF45" s="1801"/>
      <c r="AG45" s="329"/>
      <c r="AH45" s="329"/>
      <c r="AI45" s="329"/>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c r="DM45" s="280"/>
      <c r="DN45" s="280"/>
      <c r="DO45" s="280"/>
      <c r="DP45" s="280"/>
      <c r="DQ45" s="280"/>
      <c r="DR45" s="280"/>
      <c r="DS45" s="280"/>
      <c r="DT45" s="280"/>
      <c r="DU45" s="280"/>
      <c r="DV45" s="280"/>
      <c r="DW45" s="280"/>
      <c r="DX45" s="280"/>
      <c r="DY45" s="280"/>
      <c r="DZ45" s="280"/>
      <c r="EA45" s="280"/>
      <c r="EB45" s="280"/>
      <c r="EC45" s="280"/>
      <c r="ED45" s="280"/>
      <c r="EE45" s="280"/>
      <c r="EF45" s="280"/>
      <c r="EG45" s="280"/>
      <c r="EH45" s="280"/>
      <c r="EI45" s="280"/>
      <c r="EJ45" s="280"/>
      <c r="EK45" s="280"/>
      <c r="EL45" s="280"/>
      <c r="EM45" s="280"/>
      <c r="EN45" s="280"/>
      <c r="EO45" s="280"/>
      <c r="EP45" s="280"/>
      <c r="EQ45" s="280"/>
      <c r="ER45" s="280"/>
      <c r="ES45" s="280"/>
      <c r="ET45" s="280"/>
      <c r="EU45" s="280"/>
      <c r="EV45" s="280"/>
      <c r="EW45" s="280"/>
      <c r="EX45" s="280"/>
      <c r="EY45" s="280"/>
      <c r="EZ45" s="280"/>
      <c r="FA45" s="280"/>
      <c r="FB45" s="280"/>
    </row>
    <row r="46" spans="1:158" ht="12" customHeight="1">
      <c r="A46" s="314">
        <v>46</v>
      </c>
      <c r="B46" s="315" t="s">
        <v>68</v>
      </c>
      <c r="C46" s="1770">
        <v>78360</v>
      </c>
      <c r="D46" s="1770">
        <v>92072</v>
      </c>
      <c r="E46" s="1770">
        <v>79280</v>
      </c>
      <c r="F46" s="1770">
        <v>38</v>
      </c>
      <c r="G46" s="1770">
        <v>133471</v>
      </c>
      <c r="H46" s="1770">
        <v>269260</v>
      </c>
      <c r="I46" s="1770">
        <v>10</v>
      </c>
      <c r="J46" s="1797">
        <v>29.1</v>
      </c>
      <c r="K46" s="323"/>
      <c r="L46" s="329"/>
      <c r="M46" s="329"/>
      <c r="N46" s="329"/>
      <c r="O46" s="1802"/>
      <c r="P46" s="1801"/>
      <c r="Q46" s="339"/>
      <c r="R46" s="339"/>
      <c r="S46" s="339"/>
      <c r="T46" s="1803"/>
      <c r="U46" s="1803"/>
      <c r="V46" s="1801"/>
      <c r="W46" s="1804"/>
      <c r="X46" s="1804"/>
      <c r="Y46" s="1804"/>
      <c r="Z46" s="1804"/>
      <c r="AA46" s="1804"/>
      <c r="AB46" s="1804"/>
      <c r="AC46" s="1804"/>
      <c r="AD46" s="1804"/>
      <c r="AE46" s="1804"/>
      <c r="AF46" s="1801"/>
      <c r="AG46" s="329"/>
      <c r="AH46" s="329"/>
      <c r="AI46" s="329"/>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c r="DM46" s="280"/>
      <c r="DN46" s="280"/>
      <c r="DO46" s="280"/>
      <c r="DP46" s="280"/>
      <c r="DQ46" s="280"/>
      <c r="DR46" s="280"/>
      <c r="DS46" s="280"/>
      <c r="DT46" s="280"/>
      <c r="DU46" s="280"/>
      <c r="DV46" s="280"/>
      <c r="DW46" s="280"/>
      <c r="DX46" s="280"/>
      <c r="DY46" s="280"/>
      <c r="DZ46" s="280"/>
      <c r="EA46" s="280"/>
      <c r="EB46" s="280"/>
      <c r="EC46" s="280"/>
      <c r="ED46" s="280"/>
      <c r="EE46" s="280"/>
      <c r="EF46" s="280"/>
      <c r="EG46" s="280"/>
      <c r="EH46" s="280"/>
      <c r="EI46" s="280"/>
      <c r="EJ46" s="280"/>
      <c r="EK46" s="280"/>
      <c r="EL46" s="280"/>
      <c r="EM46" s="280"/>
      <c r="EN46" s="280"/>
      <c r="EO46" s="280"/>
      <c r="EP46" s="280"/>
      <c r="EQ46" s="280"/>
      <c r="ER46" s="280"/>
      <c r="ES46" s="280"/>
      <c r="ET46" s="280"/>
      <c r="EU46" s="280"/>
      <c r="EV46" s="280"/>
      <c r="EW46" s="280"/>
      <c r="EX46" s="280"/>
      <c r="EY46" s="280"/>
      <c r="EZ46" s="280"/>
      <c r="FA46" s="280"/>
      <c r="FB46" s="280"/>
    </row>
    <row r="47" spans="1:158" ht="12">
      <c r="A47" s="340">
        <v>50</v>
      </c>
      <c r="B47" s="317" t="s">
        <v>150</v>
      </c>
      <c r="C47" s="1771">
        <v>97023</v>
      </c>
      <c r="D47" s="1771">
        <v>107127</v>
      </c>
      <c r="E47" s="1771">
        <v>97550</v>
      </c>
      <c r="F47" s="1770">
        <v>6</v>
      </c>
      <c r="G47" s="1771">
        <v>176679</v>
      </c>
      <c r="H47" s="1771">
        <v>274691</v>
      </c>
      <c r="I47" s="1771">
        <v>5</v>
      </c>
      <c r="J47" s="1797">
        <v>35.32</v>
      </c>
      <c r="K47" s="323"/>
      <c r="L47" s="329"/>
      <c r="M47" s="329"/>
      <c r="N47" s="329"/>
      <c r="O47" s="1802"/>
      <c r="P47" s="1801"/>
      <c r="Q47" s="339"/>
      <c r="R47" s="339"/>
      <c r="S47" s="339"/>
      <c r="T47" s="1803"/>
      <c r="U47" s="1803"/>
      <c r="V47" s="1801"/>
      <c r="W47" s="1804"/>
      <c r="X47" s="1804"/>
      <c r="Y47" s="1804"/>
      <c r="Z47" s="1804"/>
      <c r="AA47" s="1804"/>
      <c r="AB47" s="1804"/>
      <c r="AC47" s="1804"/>
      <c r="AD47" s="1804"/>
      <c r="AE47" s="1804"/>
      <c r="AF47" s="1801"/>
      <c r="AG47" s="329"/>
      <c r="AH47" s="329"/>
      <c r="AI47" s="329"/>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c r="DM47" s="280"/>
      <c r="DN47" s="280"/>
      <c r="DO47" s="280"/>
      <c r="DP47" s="280"/>
      <c r="DQ47" s="280"/>
      <c r="DR47" s="280"/>
      <c r="DS47" s="280"/>
      <c r="DT47" s="280"/>
      <c r="DU47" s="280"/>
      <c r="DV47" s="280"/>
      <c r="DW47" s="280"/>
      <c r="DX47" s="280"/>
      <c r="DY47" s="280"/>
      <c r="DZ47" s="280"/>
      <c r="EA47" s="280"/>
      <c r="EB47" s="280"/>
      <c r="EC47" s="280"/>
      <c r="ED47" s="280"/>
      <c r="EE47" s="280"/>
      <c r="EF47" s="280"/>
      <c r="EG47" s="280"/>
      <c r="EH47" s="280"/>
      <c r="EI47" s="280"/>
      <c r="EJ47" s="280"/>
      <c r="EK47" s="280"/>
      <c r="EL47" s="280"/>
      <c r="EM47" s="280"/>
      <c r="EN47" s="280"/>
      <c r="EO47" s="280"/>
      <c r="EP47" s="280"/>
      <c r="EQ47" s="280"/>
      <c r="ER47" s="280"/>
      <c r="ES47" s="280"/>
      <c r="ET47" s="280"/>
      <c r="EU47" s="280"/>
      <c r="EV47" s="280"/>
      <c r="EW47" s="280"/>
      <c r="EX47" s="280"/>
      <c r="EY47" s="280"/>
      <c r="EZ47" s="280"/>
      <c r="FA47" s="280"/>
      <c r="FB47" s="280"/>
    </row>
    <row r="48" spans="1:158" ht="12">
      <c r="A48" s="314">
        <v>57</v>
      </c>
      <c r="B48" s="315" t="s">
        <v>151</v>
      </c>
      <c r="C48" s="1770">
        <v>79320</v>
      </c>
      <c r="D48" s="1770">
        <v>86426</v>
      </c>
      <c r="E48" s="1770">
        <v>79676</v>
      </c>
      <c r="F48" s="1770">
        <v>37</v>
      </c>
      <c r="G48" s="1770">
        <v>144278</v>
      </c>
      <c r="H48" s="1770">
        <v>244600</v>
      </c>
      <c r="I48" s="1770">
        <v>35</v>
      </c>
      <c r="J48" s="1797">
        <v>32.43</v>
      </c>
      <c r="K48" s="323"/>
      <c r="L48" s="329"/>
      <c r="M48" s="329"/>
      <c r="N48" s="329"/>
      <c r="O48" s="1802"/>
      <c r="P48" s="1801"/>
      <c r="Q48" s="339"/>
      <c r="R48" s="339"/>
      <c r="S48" s="339"/>
      <c r="T48" s="1803"/>
      <c r="U48" s="1803"/>
      <c r="V48" s="1801"/>
      <c r="W48" s="1804"/>
      <c r="X48" s="1804"/>
      <c r="Y48" s="1804"/>
      <c r="Z48" s="1804"/>
      <c r="AA48" s="1804"/>
      <c r="AB48" s="1804"/>
      <c r="AC48" s="1804"/>
      <c r="AD48" s="1804"/>
      <c r="AE48" s="1804"/>
      <c r="AF48" s="1801"/>
      <c r="AG48" s="329"/>
      <c r="AH48" s="329"/>
      <c r="AI48" s="329"/>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c r="DM48" s="280"/>
      <c r="DN48" s="280"/>
      <c r="DO48" s="280"/>
      <c r="DP48" s="280"/>
      <c r="DQ48" s="280"/>
      <c r="DR48" s="280"/>
      <c r="DS48" s="280"/>
      <c r="DT48" s="280"/>
      <c r="DU48" s="280"/>
      <c r="DV48" s="280"/>
      <c r="DW48" s="280"/>
      <c r="DX48" s="280"/>
      <c r="DY48" s="280"/>
      <c r="DZ48" s="280"/>
      <c r="EA48" s="280"/>
      <c r="EB48" s="280"/>
      <c r="EC48" s="280"/>
      <c r="ED48" s="280"/>
      <c r="EE48" s="280"/>
      <c r="EF48" s="280"/>
      <c r="EG48" s="280"/>
      <c r="EH48" s="280"/>
      <c r="EI48" s="280"/>
      <c r="EJ48" s="280"/>
      <c r="EK48" s="280"/>
      <c r="EL48" s="280"/>
      <c r="EM48" s="280"/>
      <c r="EN48" s="280"/>
      <c r="EO48" s="280"/>
      <c r="EP48" s="280"/>
      <c r="EQ48" s="280"/>
      <c r="ER48" s="280"/>
      <c r="ES48" s="280"/>
      <c r="ET48" s="280"/>
      <c r="EU48" s="280"/>
      <c r="EV48" s="280"/>
      <c r="EW48" s="280"/>
      <c r="EX48" s="280"/>
      <c r="EY48" s="280"/>
      <c r="EZ48" s="280"/>
      <c r="FA48" s="280"/>
      <c r="FB48" s="280"/>
    </row>
    <row r="49" spans="1:158" ht="12">
      <c r="A49" s="314">
        <v>62</v>
      </c>
      <c r="B49" s="315" t="s">
        <v>381</v>
      </c>
      <c r="C49" s="1770">
        <v>90082</v>
      </c>
      <c r="D49" s="1770">
        <v>116965</v>
      </c>
      <c r="E49" s="1770">
        <v>91674</v>
      </c>
      <c r="F49" s="1770">
        <v>18</v>
      </c>
      <c r="G49" s="1770">
        <v>159383</v>
      </c>
      <c r="H49" s="1770">
        <v>239989</v>
      </c>
      <c r="I49" s="1770">
        <v>39</v>
      </c>
      <c r="J49" s="1797">
        <v>37.54</v>
      </c>
      <c r="K49" s="323"/>
      <c r="L49" s="329"/>
      <c r="M49" s="329"/>
      <c r="N49" s="329"/>
      <c r="O49" s="1802"/>
      <c r="P49" s="1801"/>
      <c r="Q49" s="339"/>
      <c r="R49" s="339"/>
      <c r="S49" s="339"/>
      <c r="T49" s="1803"/>
      <c r="U49" s="1803"/>
      <c r="V49" s="1801"/>
      <c r="W49" s="1804"/>
      <c r="X49" s="1804"/>
      <c r="Y49" s="1804"/>
      <c r="Z49" s="1804"/>
      <c r="AA49" s="1804"/>
      <c r="AB49" s="1804"/>
      <c r="AC49" s="1804"/>
      <c r="AD49" s="1804"/>
      <c r="AE49" s="1804"/>
      <c r="AF49" s="1801"/>
      <c r="AG49" s="329"/>
      <c r="AH49" s="329"/>
      <c r="AI49" s="329"/>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c r="DM49" s="280"/>
      <c r="DN49" s="280"/>
      <c r="DO49" s="280"/>
      <c r="DP49" s="280"/>
      <c r="DQ49" s="280"/>
      <c r="DR49" s="280"/>
      <c r="DS49" s="280"/>
      <c r="DT49" s="280"/>
      <c r="DU49" s="280"/>
      <c r="DV49" s="280"/>
      <c r="DW49" s="280"/>
      <c r="DX49" s="280"/>
      <c r="DY49" s="280"/>
      <c r="DZ49" s="280"/>
      <c r="EA49" s="280"/>
      <c r="EB49" s="280"/>
      <c r="EC49" s="280"/>
      <c r="ED49" s="280"/>
      <c r="EE49" s="280"/>
      <c r="EF49" s="280"/>
      <c r="EG49" s="280"/>
      <c r="EH49" s="280"/>
      <c r="EI49" s="280"/>
      <c r="EJ49" s="280"/>
      <c r="EK49" s="280"/>
      <c r="EL49" s="280"/>
      <c r="EM49" s="280"/>
      <c r="EN49" s="280"/>
      <c r="EO49" s="280"/>
      <c r="EP49" s="280"/>
      <c r="EQ49" s="280"/>
      <c r="ER49" s="280"/>
      <c r="ES49" s="280"/>
      <c r="ET49" s="280"/>
      <c r="EU49" s="280"/>
      <c r="EV49" s="280"/>
      <c r="EW49" s="280"/>
      <c r="EX49" s="280"/>
      <c r="EY49" s="280"/>
      <c r="EZ49" s="280"/>
      <c r="FA49" s="280"/>
      <c r="FB49" s="280"/>
    </row>
    <row r="50" spans="1:158" ht="12">
      <c r="A50" s="314">
        <v>65</v>
      </c>
      <c r="B50" s="315" t="s">
        <v>112</v>
      </c>
      <c r="C50" s="1770">
        <v>83606</v>
      </c>
      <c r="D50" s="1770">
        <v>91479</v>
      </c>
      <c r="E50" s="1770">
        <v>84042</v>
      </c>
      <c r="F50" s="1770">
        <v>30</v>
      </c>
      <c r="G50" s="1770">
        <v>144176</v>
      </c>
      <c r="H50" s="1770">
        <v>294421</v>
      </c>
      <c r="I50" s="1770">
        <v>1</v>
      </c>
      <c r="J50" s="1797">
        <v>28.4</v>
      </c>
      <c r="K50" s="323"/>
      <c r="L50" s="329"/>
      <c r="M50" s="329"/>
      <c r="N50" s="329"/>
      <c r="O50" s="1802"/>
      <c r="P50" s="1801"/>
      <c r="Q50" s="339"/>
      <c r="R50" s="339"/>
      <c r="S50" s="339"/>
      <c r="T50" s="1803"/>
      <c r="U50" s="1803"/>
      <c r="V50" s="1801"/>
      <c r="W50" s="1804"/>
      <c r="X50" s="1804"/>
      <c r="Y50" s="1804"/>
      <c r="Z50" s="1804"/>
      <c r="AA50" s="1804"/>
      <c r="AB50" s="1804"/>
      <c r="AC50" s="1804"/>
      <c r="AD50" s="1804"/>
      <c r="AE50" s="1804"/>
      <c r="AF50" s="1801"/>
      <c r="AG50" s="329"/>
      <c r="AH50" s="329"/>
      <c r="AI50" s="329"/>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0"/>
      <c r="DH50" s="280"/>
      <c r="DI50" s="280"/>
      <c r="DJ50" s="280"/>
      <c r="DK50" s="280"/>
      <c r="DL50" s="280"/>
      <c r="DM50" s="280"/>
      <c r="DN50" s="280"/>
      <c r="DO50" s="280"/>
      <c r="DP50" s="280"/>
      <c r="DQ50" s="280"/>
      <c r="DR50" s="280"/>
      <c r="DS50" s="280"/>
      <c r="DT50" s="280"/>
      <c r="DU50" s="280"/>
      <c r="DV50" s="280"/>
      <c r="DW50" s="280"/>
      <c r="DX50" s="280"/>
      <c r="DY50" s="280"/>
      <c r="DZ50" s="280"/>
      <c r="EA50" s="280"/>
      <c r="EB50" s="280"/>
      <c r="EC50" s="280"/>
      <c r="ED50" s="280"/>
      <c r="EE50" s="280"/>
      <c r="EF50" s="280"/>
      <c r="EG50" s="280"/>
      <c r="EH50" s="280"/>
      <c r="EI50" s="280"/>
      <c r="EJ50" s="280"/>
      <c r="EK50" s="280"/>
      <c r="EL50" s="280"/>
      <c r="EM50" s="280"/>
      <c r="EN50" s="280"/>
      <c r="EO50" s="280"/>
      <c r="EP50" s="280"/>
      <c r="EQ50" s="280"/>
      <c r="ER50" s="280"/>
      <c r="ES50" s="280"/>
      <c r="ET50" s="280"/>
      <c r="EU50" s="280"/>
      <c r="EV50" s="280"/>
      <c r="EW50" s="280"/>
      <c r="EX50" s="280"/>
      <c r="EY50" s="280"/>
      <c r="EZ50" s="280"/>
      <c r="FA50" s="280"/>
      <c r="FB50" s="280"/>
    </row>
    <row r="51" spans="1:158" ht="12">
      <c r="A51" s="314">
        <v>70</v>
      </c>
      <c r="B51" s="315" t="s">
        <v>152</v>
      </c>
      <c r="C51" s="1770">
        <v>82672</v>
      </c>
      <c r="D51" s="1770">
        <v>92765</v>
      </c>
      <c r="E51" s="1770">
        <v>83155</v>
      </c>
      <c r="F51" s="1770">
        <v>32</v>
      </c>
      <c r="G51" s="1770">
        <v>140582</v>
      </c>
      <c r="H51" s="1770">
        <v>265309</v>
      </c>
      <c r="I51" s="1770">
        <v>15</v>
      </c>
      <c r="J51" s="1797">
        <v>31.16</v>
      </c>
      <c r="K51" s="323"/>
      <c r="L51" s="329"/>
      <c r="M51" s="329"/>
      <c r="N51" s="329"/>
      <c r="O51" s="1802"/>
      <c r="P51" s="1801"/>
      <c r="Q51" s="339"/>
      <c r="R51" s="339"/>
      <c r="S51" s="339"/>
      <c r="T51" s="1803"/>
      <c r="U51" s="1803"/>
      <c r="V51" s="1801"/>
      <c r="W51" s="1804"/>
      <c r="X51" s="1804"/>
      <c r="Y51" s="1804"/>
      <c r="Z51" s="1804"/>
      <c r="AA51" s="1804"/>
      <c r="AB51" s="1804"/>
      <c r="AC51" s="1804"/>
      <c r="AD51" s="1804"/>
      <c r="AE51" s="1804"/>
      <c r="AF51" s="1801"/>
      <c r="AG51" s="329"/>
      <c r="AH51" s="329"/>
      <c r="AI51" s="329"/>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c r="DM51" s="280"/>
      <c r="DN51" s="280"/>
      <c r="DO51" s="280"/>
      <c r="DP51" s="280"/>
      <c r="DQ51" s="280"/>
      <c r="DR51" s="280"/>
      <c r="DS51" s="280"/>
      <c r="DT51" s="280"/>
      <c r="DU51" s="280"/>
      <c r="DV51" s="280"/>
      <c r="DW51" s="280"/>
      <c r="DX51" s="280"/>
      <c r="DY51" s="280"/>
      <c r="DZ51" s="280"/>
      <c r="EA51" s="280"/>
      <c r="EB51" s="280"/>
      <c r="EC51" s="280"/>
      <c r="ED51" s="280"/>
      <c r="EE51" s="280"/>
      <c r="EF51" s="280"/>
      <c r="EG51" s="280"/>
      <c r="EH51" s="280"/>
      <c r="EI51" s="280"/>
      <c r="EJ51" s="280"/>
      <c r="EK51" s="280"/>
      <c r="EL51" s="280"/>
      <c r="EM51" s="280"/>
      <c r="EN51" s="280"/>
      <c r="EO51" s="280"/>
      <c r="EP51" s="280"/>
      <c r="EQ51" s="280"/>
      <c r="ER51" s="280"/>
      <c r="ES51" s="280"/>
      <c r="ET51" s="280"/>
      <c r="EU51" s="280"/>
      <c r="EV51" s="280"/>
      <c r="EW51" s="280"/>
      <c r="EX51" s="280"/>
      <c r="EY51" s="280"/>
      <c r="EZ51" s="280"/>
      <c r="FA51" s="280"/>
      <c r="FB51" s="280"/>
    </row>
    <row r="52" spans="1:158" ht="12">
      <c r="A52" s="314">
        <v>73</v>
      </c>
      <c r="B52" s="315" t="s">
        <v>113</v>
      </c>
      <c r="C52" s="1770">
        <v>93627</v>
      </c>
      <c r="D52" s="1770">
        <v>103162</v>
      </c>
      <c r="E52" s="1770">
        <v>94157</v>
      </c>
      <c r="F52" s="1770">
        <v>12</v>
      </c>
      <c r="G52" s="1770">
        <v>159169</v>
      </c>
      <c r="H52" s="1770">
        <v>266847</v>
      </c>
      <c r="I52" s="1770">
        <v>12</v>
      </c>
      <c r="J52" s="1797">
        <v>35.09</v>
      </c>
      <c r="K52" s="323"/>
      <c r="L52" s="329"/>
      <c r="M52" s="329"/>
      <c r="N52" s="329"/>
      <c r="O52" s="1802"/>
      <c r="P52" s="1801"/>
      <c r="Q52" s="339"/>
      <c r="R52" s="339"/>
      <c r="S52" s="339"/>
      <c r="T52" s="1803"/>
      <c r="U52" s="1803"/>
      <c r="V52" s="1801"/>
      <c r="W52" s="1804"/>
      <c r="X52" s="1804"/>
      <c r="Y52" s="1804"/>
      <c r="Z52" s="1804"/>
      <c r="AA52" s="1804"/>
      <c r="AB52" s="1804"/>
      <c r="AC52" s="1804"/>
      <c r="AD52" s="1804"/>
      <c r="AE52" s="1804"/>
      <c r="AF52" s="1801"/>
      <c r="AG52" s="329"/>
      <c r="AH52" s="329"/>
      <c r="AI52" s="329"/>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c r="DM52" s="280"/>
      <c r="DN52" s="280"/>
      <c r="DO52" s="280"/>
      <c r="DP52" s="280"/>
      <c r="DQ52" s="280"/>
      <c r="DR52" s="280"/>
      <c r="DS52" s="280"/>
      <c r="DT52" s="280"/>
      <c r="DU52" s="280"/>
      <c r="DV52" s="280"/>
      <c r="DW52" s="280"/>
      <c r="DX52" s="280"/>
      <c r="DY52" s="280"/>
      <c r="DZ52" s="280"/>
      <c r="EA52" s="280"/>
      <c r="EB52" s="280"/>
      <c r="EC52" s="280"/>
      <c r="ED52" s="280"/>
      <c r="EE52" s="280"/>
      <c r="EF52" s="280"/>
      <c r="EG52" s="280"/>
      <c r="EH52" s="280"/>
      <c r="EI52" s="280"/>
      <c r="EJ52" s="280"/>
      <c r="EK52" s="280"/>
      <c r="EL52" s="280"/>
      <c r="EM52" s="280"/>
      <c r="EN52" s="280"/>
      <c r="EO52" s="280"/>
      <c r="EP52" s="280"/>
      <c r="EQ52" s="280"/>
      <c r="ER52" s="280"/>
      <c r="ES52" s="280"/>
      <c r="ET52" s="280"/>
      <c r="EU52" s="280"/>
      <c r="EV52" s="280"/>
      <c r="EW52" s="280"/>
      <c r="EX52" s="280"/>
      <c r="EY52" s="280"/>
      <c r="EZ52" s="280"/>
      <c r="FA52" s="280"/>
      <c r="FB52" s="280"/>
    </row>
    <row r="53" spans="1:158" ht="12" customHeight="1">
      <c r="A53" s="314">
        <v>79</v>
      </c>
      <c r="B53" s="315" t="s">
        <v>312</v>
      </c>
      <c r="C53" s="1770">
        <v>87235</v>
      </c>
      <c r="D53" s="1770">
        <v>97725</v>
      </c>
      <c r="E53" s="1770">
        <v>87820</v>
      </c>
      <c r="F53" s="1770">
        <v>24</v>
      </c>
      <c r="G53" s="1770">
        <v>147442</v>
      </c>
      <c r="H53" s="1770">
        <v>269345</v>
      </c>
      <c r="I53" s="1770">
        <v>9</v>
      </c>
      <c r="J53" s="1797">
        <v>32.39</v>
      </c>
      <c r="K53" s="323"/>
      <c r="L53" s="329"/>
      <c r="M53" s="329"/>
      <c r="N53" s="329"/>
      <c r="O53" s="1802"/>
      <c r="P53" s="1801"/>
      <c r="Q53" s="339"/>
      <c r="R53" s="339"/>
      <c r="S53" s="339"/>
      <c r="T53" s="1803"/>
      <c r="U53" s="1803"/>
      <c r="V53" s="1801"/>
      <c r="W53" s="1804"/>
      <c r="X53" s="1804"/>
      <c r="Y53" s="1804"/>
      <c r="Z53" s="1804"/>
      <c r="AA53" s="1804"/>
      <c r="AB53" s="1804"/>
      <c r="AC53" s="1804"/>
      <c r="AD53" s="1804"/>
      <c r="AE53" s="1804"/>
      <c r="AF53" s="1801"/>
      <c r="AG53" s="329"/>
      <c r="AH53" s="329"/>
      <c r="AI53" s="329"/>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0"/>
      <c r="DM53" s="280"/>
      <c r="DN53" s="280"/>
      <c r="DO53" s="280"/>
      <c r="DP53" s="280"/>
      <c r="DQ53" s="280"/>
      <c r="DR53" s="280"/>
      <c r="DS53" s="280"/>
      <c r="DT53" s="280"/>
      <c r="DU53" s="280"/>
      <c r="DV53" s="280"/>
      <c r="DW53" s="280"/>
      <c r="DX53" s="280"/>
      <c r="DY53" s="280"/>
      <c r="DZ53" s="280"/>
      <c r="EA53" s="280"/>
      <c r="EB53" s="280"/>
      <c r="EC53" s="280"/>
      <c r="ED53" s="280"/>
      <c r="EE53" s="280"/>
      <c r="EF53" s="280"/>
      <c r="EG53" s="280"/>
      <c r="EH53" s="280"/>
      <c r="EI53" s="280"/>
      <c r="EJ53" s="280"/>
      <c r="EK53" s="280"/>
      <c r="EL53" s="280"/>
      <c r="EM53" s="280"/>
      <c r="EN53" s="280"/>
      <c r="EO53" s="280"/>
      <c r="EP53" s="280"/>
      <c r="EQ53" s="280"/>
      <c r="ER53" s="280"/>
      <c r="ES53" s="280"/>
      <c r="ET53" s="280"/>
      <c r="EU53" s="280"/>
      <c r="EV53" s="280"/>
      <c r="EW53" s="280"/>
      <c r="EX53" s="280"/>
      <c r="EY53" s="280"/>
      <c r="EZ53" s="280"/>
      <c r="FA53" s="280"/>
      <c r="FB53" s="280"/>
    </row>
    <row r="54" spans="1:158" ht="12">
      <c r="A54" s="314">
        <v>86</v>
      </c>
      <c r="B54" s="315" t="s">
        <v>153</v>
      </c>
      <c r="C54" s="1770">
        <v>101554</v>
      </c>
      <c r="D54" s="1770">
        <v>112076</v>
      </c>
      <c r="E54" s="1770">
        <v>101960</v>
      </c>
      <c r="F54" s="1770">
        <v>3</v>
      </c>
      <c r="G54" s="1770">
        <v>180799</v>
      </c>
      <c r="H54" s="1770">
        <v>278319</v>
      </c>
      <c r="I54" s="1770">
        <v>4</v>
      </c>
      <c r="J54" s="1797">
        <v>36.49</v>
      </c>
      <c r="K54" s="323"/>
      <c r="L54" s="329"/>
      <c r="M54" s="329"/>
      <c r="N54" s="329"/>
      <c r="O54" s="1802"/>
      <c r="P54" s="1801"/>
      <c r="Q54" s="339"/>
      <c r="R54" s="339"/>
      <c r="S54" s="339"/>
      <c r="T54" s="1803"/>
      <c r="U54" s="1803"/>
      <c r="V54" s="1801"/>
      <c r="W54" s="1804"/>
      <c r="X54" s="1804"/>
      <c r="Y54" s="1804"/>
      <c r="Z54" s="1804"/>
      <c r="AA54" s="1804"/>
      <c r="AB54" s="1804"/>
      <c r="AC54" s="1804"/>
      <c r="AD54" s="1804"/>
      <c r="AE54" s="1804"/>
      <c r="AF54" s="1801"/>
      <c r="AG54" s="329"/>
      <c r="AH54" s="329"/>
      <c r="AI54" s="329"/>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c r="DM54" s="280"/>
      <c r="DN54" s="280"/>
      <c r="DO54" s="280"/>
      <c r="DP54" s="280"/>
      <c r="DQ54" s="280"/>
      <c r="DR54" s="280"/>
      <c r="DS54" s="280"/>
      <c r="DT54" s="280"/>
      <c r="DU54" s="280"/>
      <c r="DV54" s="280"/>
      <c r="DW54" s="280"/>
      <c r="DX54" s="280"/>
      <c r="DY54" s="280"/>
      <c r="DZ54" s="280"/>
      <c r="EA54" s="280"/>
      <c r="EB54" s="280"/>
      <c r="EC54" s="280"/>
      <c r="ED54" s="280"/>
      <c r="EE54" s="280"/>
      <c r="EF54" s="280"/>
      <c r="EG54" s="280"/>
      <c r="EH54" s="280"/>
      <c r="EI54" s="280"/>
      <c r="EJ54" s="280"/>
      <c r="EK54" s="280"/>
      <c r="EL54" s="280"/>
      <c r="EM54" s="280"/>
      <c r="EN54" s="280"/>
      <c r="EO54" s="280"/>
      <c r="EP54" s="280"/>
      <c r="EQ54" s="280"/>
      <c r="ER54" s="280"/>
      <c r="ES54" s="280"/>
      <c r="ET54" s="280"/>
      <c r="EU54" s="280"/>
      <c r="EV54" s="280"/>
      <c r="EW54" s="280"/>
      <c r="EX54" s="280"/>
      <c r="EY54" s="280"/>
      <c r="EZ54" s="280"/>
      <c r="FA54" s="280"/>
      <c r="FB54" s="280"/>
    </row>
    <row r="55" spans="1:158" ht="12">
      <c r="A55" s="314">
        <v>93</v>
      </c>
      <c r="B55" s="315" t="s">
        <v>314</v>
      </c>
      <c r="C55" s="1770">
        <v>104594</v>
      </c>
      <c r="D55" s="1770">
        <v>122120</v>
      </c>
      <c r="E55" s="1770">
        <v>105271</v>
      </c>
      <c r="F55" s="1770">
        <v>2</v>
      </c>
      <c r="G55" s="1770">
        <v>193184</v>
      </c>
      <c r="H55" s="1770">
        <v>281976</v>
      </c>
      <c r="I55" s="1770">
        <v>2</v>
      </c>
      <c r="J55" s="1797">
        <v>37.09</v>
      </c>
      <c r="K55" s="323"/>
      <c r="L55" s="329"/>
      <c r="M55" s="329"/>
      <c r="N55" s="329"/>
      <c r="O55" s="1805"/>
      <c r="P55" s="1801"/>
      <c r="Q55" s="339"/>
      <c r="R55" s="339"/>
      <c r="S55" s="339"/>
      <c r="T55" s="1803"/>
      <c r="U55" s="1803"/>
      <c r="V55" s="1801"/>
      <c r="W55" s="1804"/>
      <c r="X55" s="1804"/>
      <c r="Y55" s="1804"/>
      <c r="Z55" s="1804"/>
      <c r="AA55" s="1804"/>
      <c r="AB55" s="1804"/>
      <c r="AC55" s="1804"/>
      <c r="AD55" s="1804"/>
      <c r="AE55" s="1804"/>
      <c r="AF55" s="1801"/>
      <c r="AG55" s="329"/>
      <c r="AH55" s="329"/>
      <c r="AI55" s="329"/>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c r="DM55" s="280"/>
      <c r="DN55" s="280"/>
      <c r="DO55" s="280"/>
      <c r="DP55" s="280"/>
      <c r="DQ55" s="280"/>
      <c r="DR55" s="280"/>
      <c r="DS55" s="280"/>
      <c r="DT55" s="280"/>
      <c r="DU55" s="280"/>
      <c r="DV55" s="280"/>
      <c r="DW55" s="280"/>
      <c r="DX55" s="280"/>
      <c r="DY55" s="280"/>
      <c r="DZ55" s="280"/>
      <c r="EA55" s="280"/>
      <c r="EB55" s="280"/>
      <c r="EC55" s="280"/>
      <c r="ED55" s="280"/>
      <c r="EE55" s="280"/>
      <c r="EF55" s="280"/>
      <c r="EG55" s="280"/>
      <c r="EH55" s="280"/>
      <c r="EI55" s="280"/>
      <c r="EJ55" s="280"/>
      <c r="EK55" s="280"/>
      <c r="EL55" s="280"/>
      <c r="EM55" s="280"/>
      <c r="EN55" s="280"/>
      <c r="EO55" s="280"/>
      <c r="EP55" s="280"/>
      <c r="EQ55" s="280"/>
      <c r="ER55" s="280"/>
      <c r="ES55" s="280"/>
      <c r="ET55" s="280"/>
      <c r="EU55" s="280"/>
      <c r="EV55" s="280"/>
      <c r="EW55" s="280"/>
      <c r="EX55" s="280"/>
      <c r="EY55" s="280"/>
      <c r="EZ55" s="280"/>
      <c r="FA55" s="280"/>
      <c r="FB55" s="280"/>
    </row>
    <row r="56" spans="1:158" ht="12" customHeight="1">
      <c r="A56" s="314">
        <v>95</v>
      </c>
      <c r="B56" s="338" t="s">
        <v>315</v>
      </c>
      <c r="C56" s="1770">
        <v>83417</v>
      </c>
      <c r="D56" s="1770">
        <v>98175</v>
      </c>
      <c r="E56" s="1770">
        <v>84187</v>
      </c>
      <c r="F56" s="1770">
        <v>29</v>
      </c>
      <c r="G56" s="1770">
        <v>147505</v>
      </c>
      <c r="H56" s="1770">
        <v>245256</v>
      </c>
      <c r="I56" s="1770">
        <v>34</v>
      </c>
      <c r="J56" s="1797">
        <v>34.01</v>
      </c>
      <c r="K56" s="323"/>
      <c r="L56" s="329"/>
      <c r="M56" s="329"/>
      <c r="N56" s="329"/>
      <c r="O56" s="1806"/>
      <c r="P56" s="1801"/>
      <c r="Q56" s="339"/>
      <c r="R56" s="339"/>
      <c r="S56" s="339"/>
      <c r="T56" s="1803"/>
      <c r="U56" s="1803"/>
      <c r="V56" s="1801"/>
      <c r="W56" s="1804"/>
      <c r="X56" s="1804"/>
      <c r="Y56" s="1804"/>
      <c r="Z56" s="1804"/>
      <c r="AA56" s="1804"/>
      <c r="AB56" s="1804"/>
      <c r="AC56" s="1804"/>
      <c r="AD56" s="1804"/>
      <c r="AE56" s="1804"/>
      <c r="AF56" s="1801"/>
      <c r="AG56" s="329"/>
      <c r="AH56" s="329"/>
      <c r="AI56" s="329"/>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c r="DM56" s="280"/>
      <c r="DN56" s="280"/>
      <c r="DO56" s="280"/>
      <c r="DP56" s="280"/>
      <c r="DQ56" s="280"/>
      <c r="DR56" s="280"/>
      <c r="DS56" s="280"/>
      <c r="DT56" s="280"/>
      <c r="DU56" s="280"/>
      <c r="DV56" s="280"/>
      <c r="DW56" s="280"/>
      <c r="DX56" s="280"/>
      <c r="DY56" s="280"/>
      <c r="DZ56" s="280"/>
      <c r="EA56" s="280"/>
      <c r="EB56" s="280"/>
      <c r="EC56" s="280"/>
      <c r="ED56" s="280"/>
      <c r="EE56" s="280"/>
      <c r="EF56" s="280"/>
      <c r="EG56" s="280"/>
      <c r="EH56" s="280"/>
      <c r="EI56" s="280"/>
      <c r="EJ56" s="280"/>
      <c r="EK56" s="280"/>
      <c r="EL56" s="280"/>
      <c r="EM56" s="280"/>
      <c r="EN56" s="280"/>
      <c r="EO56" s="280"/>
      <c r="EP56" s="280"/>
      <c r="EQ56" s="280"/>
      <c r="ER56" s="280"/>
      <c r="ES56" s="280"/>
      <c r="ET56" s="280"/>
      <c r="EU56" s="280"/>
      <c r="EV56" s="280"/>
      <c r="EW56" s="280"/>
      <c r="EX56" s="280"/>
      <c r="EY56" s="280"/>
      <c r="EZ56" s="280"/>
      <c r="FA56" s="280"/>
      <c r="FB56" s="280"/>
    </row>
    <row r="57" spans="1:158" ht="11.25" customHeight="1">
      <c r="A57" s="314">
        <v>301</v>
      </c>
      <c r="B57" s="315" t="s">
        <v>70</v>
      </c>
      <c r="C57" s="1770">
        <v>124793</v>
      </c>
      <c r="D57" s="1770"/>
      <c r="E57" s="1770">
        <v>124793</v>
      </c>
      <c r="F57" s="1770"/>
      <c r="G57" s="1770">
        <v>291326</v>
      </c>
      <c r="H57" s="1770">
        <v>226543</v>
      </c>
      <c r="I57" s="1770">
        <v>47</v>
      </c>
      <c r="J57" s="1797">
        <v>55.09</v>
      </c>
      <c r="K57" s="323"/>
      <c r="L57" s="329"/>
      <c r="M57" s="329"/>
      <c r="N57" s="329"/>
      <c r="O57" s="1806"/>
      <c r="P57" s="1801"/>
      <c r="Q57" s="1807"/>
      <c r="R57" s="339"/>
      <c r="S57" s="339"/>
      <c r="T57" s="1803"/>
      <c r="U57" s="1807"/>
      <c r="V57" s="1801"/>
      <c r="W57" s="1804"/>
      <c r="X57" s="1804"/>
      <c r="Y57" s="1804"/>
      <c r="Z57" s="1804"/>
      <c r="AA57" s="1804"/>
      <c r="AB57" s="1804"/>
      <c r="AC57" s="1804"/>
      <c r="AD57" s="1804"/>
      <c r="AE57" s="1804"/>
      <c r="AF57" s="1801"/>
      <c r="AG57" s="329"/>
      <c r="AH57" s="329"/>
      <c r="AI57" s="329"/>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c r="DM57" s="280"/>
      <c r="DN57" s="280"/>
      <c r="DO57" s="280"/>
      <c r="DP57" s="280"/>
      <c r="DQ57" s="280"/>
      <c r="DR57" s="280"/>
      <c r="DS57" s="280"/>
      <c r="DT57" s="280"/>
      <c r="DU57" s="280"/>
      <c r="DV57" s="280"/>
      <c r="DW57" s="280"/>
      <c r="DX57" s="280"/>
      <c r="DY57" s="280"/>
      <c r="DZ57" s="280"/>
      <c r="EA57" s="280"/>
      <c r="EB57" s="280"/>
      <c r="EC57" s="280"/>
      <c r="ED57" s="280"/>
      <c r="EE57" s="280"/>
      <c r="EF57" s="280"/>
      <c r="EG57" s="280"/>
      <c r="EH57" s="280"/>
      <c r="EI57" s="280"/>
      <c r="EJ57" s="280"/>
      <c r="EK57" s="280"/>
      <c r="EL57" s="280"/>
      <c r="EM57" s="280"/>
      <c r="EN57" s="280"/>
      <c r="EO57" s="280"/>
      <c r="EP57" s="280"/>
      <c r="EQ57" s="280"/>
      <c r="ER57" s="280"/>
      <c r="ES57" s="280"/>
      <c r="ET57" s="280"/>
      <c r="EU57" s="280"/>
      <c r="EV57" s="280"/>
      <c r="EW57" s="280"/>
      <c r="EX57" s="280"/>
      <c r="EY57" s="280"/>
      <c r="EZ57" s="280"/>
      <c r="FA57" s="280"/>
      <c r="FB57" s="280"/>
    </row>
    <row r="58" spans="1:158" ht="12" customHeight="1" hidden="1">
      <c r="A58" s="314">
        <v>302</v>
      </c>
      <c r="B58" s="338" t="s">
        <v>382</v>
      </c>
      <c r="C58" s="1770" t="s">
        <v>383</v>
      </c>
      <c r="D58" s="1770"/>
      <c r="E58" s="1770" t="s">
        <v>383</v>
      </c>
      <c r="F58" s="1770"/>
      <c r="G58" s="1770" t="s">
        <v>383</v>
      </c>
      <c r="H58" s="1770" t="s">
        <v>383</v>
      </c>
      <c r="I58" s="1770" t="s">
        <v>383</v>
      </c>
      <c r="J58" s="1797" t="s">
        <v>383</v>
      </c>
      <c r="K58" s="323"/>
      <c r="L58" s="329"/>
      <c r="M58" s="329"/>
      <c r="N58" s="329"/>
      <c r="O58" s="1806"/>
      <c r="P58" s="1801"/>
      <c r="Q58" s="1807"/>
      <c r="R58" s="339"/>
      <c r="S58" s="339"/>
      <c r="T58" s="1803"/>
      <c r="U58" s="1807"/>
      <c r="V58" s="1801"/>
      <c r="W58" s="1804"/>
      <c r="X58" s="1804"/>
      <c r="Y58" s="1804"/>
      <c r="Z58" s="1804"/>
      <c r="AA58" s="1804"/>
      <c r="AB58" s="1804"/>
      <c r="AC58" s="1804"/>
      <c r="AD58" s="1804"/>
      <c r="AE58" s="1804"/>
      <c r="AF58" s="1801"/>
      <c r="AG58" s="329"/>
      <c r="AH58" s="329"/>
      <c r="AI58" s="329"/>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c r="DM58" s="280"/>
      <c r="DN58" s="280"/>
      <c r="DO58" s="280"/>
      <c r="DP58" s="280"/>
      <c r="DQ58" s="280"/>
      <c r="DR58" s="280"/>
      <c r="DS58" s="280"/>
      <c r="DT58" s="280"/>
      <c r="DU58" s="280"/>
      <c r="DV58" s="280"/>
      <c r="DW58" s="280"/>
      <c r="DX58" s="280"/>
      <c r="DY58" s="280"/>
      <c r="DZ58" s="280"/>
      <c r="EA58" s="280"/>
      <c r="EB58" s="280"/>
      <c r="EC58" s="280"/>
      <c r="ED58" s="280"/>
      <c r="EE58" s="280"/>
      <c r="EF58" s="280"/>
      <c r="EG58" s="280"/>
      <c r="EH58" s="280"/>
      <c r="EI58" s="280"/>
      <c r="EJ58" s="280"/>
      <c r="EK58" s="280"/>
      <c r="EL58" s="280"/>
      <c r="EM58" s="280"/>
      <c r="EN58" s="280"/>
      <c r="EO58" s="280"/>
      <c r="EP58" s="280"/>
      <c r="EQ58" s="280"/>
      <c r="ER58" s="280"/>
      <c r="ES58" s="280"/>
      <c r="ET58" s="280"/>
      <c r="EU58" s="280"/>
      <c r="EV58" s="280"/>
      <c r="EW58" s="280"/>
      <c r="EX58" s="280"/>
      <c r="EY58" s="280"/>
      <c r="EZ58" s="280"/>
      <c r="FA58" s="280"/>
      <c r="FB58" s="280"/>
    </row>
    <row r="59" spans="1:158" ht="12" customHeight="1">
      <c r="A59" s="314">
        <v>303</v>
      </c>
      <c r="B59" s="315" t="s">
        <v>74</v>
      </c>
      <c r="C59" s="1770">
        <v>89982</v>
      </c>
      <c r="D59" s="1770"/>
      <c r="E59" s="1770">
        <v>89982</v>
      </c>
      <c r="F59" s="1770"/>
      <c r="G59" s="1770">
        <v>183321</v>
      </c>
      <c r="H59" s="1770">
        <v>279953</v>
      </c>
      <c r="I59" s="1770">
        <v>3</v>
      </c>
      <c r="J59" s="1797">
        <v>32.14</v>
      </c>
      <c r="K59" s="323"/>
      <c r="L59" s="329"/>
      <c r="M59" s="329"/>
      <c r="N59" s="329"/>
      <c r="O59" s="1806"/>
      <c r="P59" s="1801"/>
      <c r="Q59" s="1807"/>
      <c r="R59" s="339"/>
      <c r="S59" s="339"/>
      <c r="T59" s="1803"/>
      <c r="U59" s="1807"/>
      <c r="V59" s="1801"/>
      <c r="W59" s="1804"/>
      <c r="X59" s="1804"/>
      <c r="Y59" s="1804"/>
      <c r="Z59" s="1804"/>
      <c r="AA59" s="1804"/>
      <c r="AB59" s="1804"/>
      <c r="AC59" s="1804"/>
      <c r="AD59" s="1804"/>
      <c r="AE59" s="1804"/>
      <c r="AF59" s="1801"/>
      <c r="AG59" s="329"/>
      <c r="AH59" s="329"/>
      <c r="AI59" s="329"/>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c r="DM59" s="280"/>
      <c r="DN59" s="280"/>
      <c r="DO59" s="280"/>
      <c r="DP59" s="280"/>
      <c r="DQ59" s="280"/>
      <c r="DR59" s="280"/>
      <c r="DS59" s="280"/>
      <c r="DT59" s="280"/>
      <c r="DU59" s="280"/>
      <c r="DV59" s="280"/>
      <c r="DW59" s="280"/>
      <c r="DX59" s="280"/>
      <c r="DY59" s="280"/>
      <c r="DZ59" s="280"/>
      <c r="EA59" s="280"/>
      <c r="EB59" s="280"/>
      <c r="EC59" s="280"/>
      <c r="ED59" s="280"/>
      <c r="EE59" s="280"/>
      <c r="EF59" s="280"/>
      <c r="EG59" s="280"/>
      <c r="EH59" s="280"/>
      <c r="EI59" s="280"/>
      <c r="EJ59" s="280"/>
      <c r="EK59" s="280"/>
      <c r="EL59" s="280"/>
      <c r="EM59" s="280"/>
      <c r="EN59" s="280"/>
      <c r="EO59" s="280"/>
      <c r="EP59" s="280"/>
      <c r="EQ59" s="280"/>
      <c r="ER59" s="280"/>
      <c r="ES59" s="280"/>
      <c r="ET59" s="280"/>
      <c r="EU59" s="280"/>
      <c r="EV59" s="280"/>
      <c r="EW59" s="280"/>
      <c r="EX59" s="280"/>
      <c r="EY59" s="280"/>
      <c r="EZ59" s="280"/>
      <c r="FA59" s="280"/>
      <c r="FB59" s="280"/>
    </row>
    <row r="60" spans="1:158" ht="12" customHeight="1">
      <c r="A60" s="314">
        <v>305</v>
      </c>
      <c r="B60" s="315" t="s">
        <v>75</v>
      </c>
      <c r="C60" s="1770">
        <v>122055</v>
      </c>
      <c r="D60" s="1770"/>
      <c r="E60" s="1770">
        <v>122055</v>
      </c>
      <c r="F60" s="1770"/>
      <c r="G60" s="1770">
        <v>287362</v>
      </c>
      <c r="H60" s="1770">
        <v>257829</v>
      </c>
      <c r="I60" s="1770">
        <v>20</v>
      </c>
      <c r="J60" s="1797">
        <v>47.34</v>
      </c>
      <c r="K60" s="323"/>
      <c r="L60" s="329"/>
      <c r="M60" s="329"/>
      <c r="N60" s="329"/>
      <c r="O60" s="1806"/>
      <c r="P60" s="1801"/>
      <c r="Q60" s="1807"/>
      <c r="R60" s="339"/>
      <c r="S60" s="339"/>
      <c r="T60" s="1803"/>
      <c r="U60" s="1807"/>
      <c r="V60" s="1801"/>
      <c r="W60" s="1804"/>
      <c r="X60" s="1804"/>
      <c r="Y60" s="1804"/>
      <c r="Z60" s="1804"/>
      <c r="AA60" s="1804"/>
      <c r="AB60" s="1804"/>
      <c r="AC60" s="1804"/>
      <c r="AD60" s="1804"/>
      <c r="AE60" s="1804"/>
      <c r="AF60" s="1801"/>
      <c r="AG60" s="329"/>
      <c r="AH60" s="329"/>
      <c r="AI60" s="329"/>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c r="DM60" s="280"/>
      <c r="DN60" s="280"/>
      <c r="DO60" s="280"/>
      <c r="DP60" s="280"/>
      <c r="DQ60" s="280"/>
      <c r="DR60" s="280"/>
      <c r="DS60" s="280"/>
      <c r="DT60" s="280"/>
      <c r="DU60" s="280"/>
      <c r="DV60" s="280"/>
      <c r="DW60" s="280"/>
      <c r="DX60" s="280"/>
      <c r="DY60" s="280"/>
      <c r="DZ60" s="280"/>
      <c r="EA60" s="280"/>
      <c r="EB60" s="280"/>
      <c r="EC60" s="280"/>
      <c r="ED60" s="280"/>
      <c r="EE60" s="280"/>
      <c r="EF60" s="280"/>
      <c r="EG60" s="280"/>
      <c r="EH60" s="280"/>
      <c r="EI60" s="280"/>
      <c r="EJ60" s="280"/>
      <c r="EK60" s="280"/>
      <c r="EL60" s="280"/>
      <c r="EM60" s="280"/>
      <c r="EN60" s="280"/>
      <c r="EO60" s="280"/>
      <c r="EP60" s="280"/>
      <c r="EQ60" s="280"/>
      <c r="ER60" s="280"/>
      <c r="ES60" s="280"/>
      <c r="ET60" s="280"/>
      <c r="EU60" s="280"/>
      <c r="EV60" s="280"/>
      <c r="EW60" s="280"/>
      <c r="EX60" s="280"/>
      <c r="EY60" s="280"/>
      <c r="EZ60" s="280"/>
      <c r="FA60" s="280"/>
      <c r="FB60" s="280"/>
    </row>
    <row r="61" spans="1:158" ht="12">
      <c r="A61" s="314">
        <v>306</v>
      </c>
      <c r="B61" s="315" t="s">
        <v>81</v>
      </c>
      <c r="C61" s="1770">
        <v>200621</v>
      </c>
      <c r="D61" s="1770"/>
      <c r="E61" s="1770">
        <v>200621</v>
      </c>
      <c r="F61" s="1770"/>
      <c r="G61" s="1770">
        <v>344782</v>
      </c>
      <c r="H61" s="1770">
        <v>238127</v>
      </c>
      <c r="I61" s="1770">
        <v>42</v>
      </c>
      <c r="J61" s="1797">
        <v>84.25</v>
      </c>
      <c r="K61" s="323"/>
      <c r="L61" s="329"/>
      <c r="M61" s="329"/>
      <c r="N61" s="329"/>
      <c r="O61" s="1806"/>
      <c r="P61" s="1801"/>
      <c r="Q61" s="1807"/>
      <c r="R61" s="339"/>
      <c r="S61" s="339"/>
      <c r="T61" s="1803"/>
      <c r="U61" s="1807"/>
      <c r="V61" s="1801"/>
      <c r="W61" s="1804"/>
      <c r="X61" s="1804"/>
      <c r="Y61" s="1804"/>
      <c r="Z61" s="1804"/>
      <c r="AA61" s="1804"/>
      <c r="AB61" s="1804"/>
      <c r="AC61" s="1804"/>
      <c r="AD61" s="1804"/>
      <c r="AE61" s="1804"/>
      <c r="AF61" s="1801"/>
      <c r="AG61" s="329"/>
      <c r="AH61" s="329"/>
      <c r="AI61" s="329"/>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c r="DM61" s="280"/>
      <c r="DN61" s="280"/>
      <c r="DO61" s="280"/>
      <c r="DP61" s="280"/>
      <c r="DQ61" s="280"/>
      <c r="DR61" s="280"/>
      <c r="DS61" s="280"/>
      <c r="DT61" s="280"/>
      <c r="DU61" s="280"/>
      <c r="DV61" s="280"/>
      <c r="DW61" s="280"/>
      <c r="DX61" s="280"/>
      <c r="DY61" s="280"/>
      <c r="DZ61" s="280"/>
      <c r="EA61" s="280"/>
      <c r="EB61" s="280"/>
      <c r="EC61" s="280"/>
      <c r="ED61" s="280"/>
      <c r="EE61" s="280"/>
      <c r="EF61" s="280"/>
      <c r="EG61" s="280"/>
      <c r="EH61" s="280"/>
      <c r="EI61" s="280"/>
      <c r="EJ61" s="280"/>
      <c r="EK61" s="280"/>
      <c r="EL61" s="280"/>
      <c r="EM61" s="280"/>
      <c r="EN61" s="280"/>
      <c r="EO61" s="280"/>
      <c r="EP61" s="280"/>
      <c r="EQ61" s="280"/>
      <c r="ER61" s="280"/>
      <c r="ES61" s="280"/>
      <c r="ET61" s="280"/>
      <c r="EU61" s="280"/>
      <c r="EV61" s="280"/>
      <c r="EW61" s="280"/>
      <c r="EX61" s="280"/>
      <c r="EY61" s="280"/>
      <c r="EZ61" s="280"/>
      <c r="FA61" s="280"/>
      <c r="FB61" s="280"/>
    </row>
    <row r="62" spans="1:158" ht="12">
      <c r="A62" s="314">
        <v>307</v>
      </c>
      <c r="B62" s="315" t="s">
        <v>82</v>
      </c>
      <c r="C62" s="1770">
        <v>211502</v>
      </c>
      <c r="D62" s="1770"/>
      <c r="E62" s="1770">
        <v>211502</v>
      </c>
      <c r="F62" s="1770"/>
      <c r="G62" s="1770">
        <v>360552</v>
      </c>
      <c r="H62" s="1770">
        <v>233492</v>
      </c>
      <c r="I62" s="1770">
        <v>45</v>
      </c>
      <c r="J62" s="1797">
        <v>90.58</v>
      </c>
      <c r="K62" s="323"/>
      <c r="L62" s="329"/>
      <c r="M62" s="329"/>
      <c r="N62" s="329"/>
      <c r="O62" s="1806"/>
      <c r="P62" s="1801"/>
      <c r="Q62" s="1807"/>
      <c r="R62" s="339"/>
      <c r="S62" s="339"/>
      <c r="T62" s="1803"/>
      <c r="U62" s="1807"/>
      <c r="V62" s="1801"/>
      <c r="W62" s="1804"/>
      <c r="X62" s="1804"/>
      <c r="Y62" s="1804"/>
      <c r="Z62" s="1804"/>
      <c r="AA62" s="1804"/>
      <c r="AB62" s="1804"/>
      <c r="AC62" s="1804"/>
      <c r="AD62" s="1804"/>
      <c r="AE62" s="1804"/>
      <c r="AF62" s="1801"/>
      <c r="AG62" s="329"/>
      <c r="AH62" s="329"/>
      <c r="AI62" s="329"/>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c r="DM62" s="280"/>
      <c r="DN62" s="280"/>
      <c r="DO62" s="280"/>
      <c r="DP62" s="280"/>
      <c r="DQ62" s="280"/>
      <c r="DR62" s="280"/>
      <c r="DS62" s="280"/>
      <c r="DT62" s="280"/>
      <c r="DU62" s="280"/>
      <c r="DV62" s="280"/>
      <c r="DW62" s="280"/>
      <c r="DX62" s="280"/>
      <c r="DY62" s="280"/>
      <c r="DZ62" s="280"/>
      <c r="EA62" s="280"/>
      <c r="EB62" s="280"/>
      <c r="EC62" s="280"/>
      <c r="ED62" s="280"/>
      <c r="EE62" s="280"/>
      <c r="EF62" s="280"/>
      <c r="EG62" s="280"/>
      <c r="EH62" s="280"/>
      <c r="EI62" s="280"/>
      <c r="EJ62" s="280"/>
      <c r="EK62" s="280"/>
      <c r="EL62" s="280"/>
      <c r="EM62" s="280"/>
      <c r="EN62" s="280"/>
      <c r="EO62" s="280"/>
      <c r="EP62" s="280"/>
      <c r="EQ62" s="280"/>
      <c r="ER62" s="280"/>
      <c r="ES62" s="280"/>
      <c r="ET62" s="280"/>
      <c r="EU62" s="280"/>
      <c r="EV62" s="280"/>
      <c r="EW62" s="280"/>
      <c r="EX62" s="280"/>
      <c r="EY62" s="280"/>
      <c r="EZ62" s="280"/>
      <c r="FA62" s="280"/>
      <c r="FB62" s="280"/>
    </row>
    <row r="63" spans="1:158" ht="12">
      <c r="A63" s="314">
        <v>308</v>
      </c>
      <c r="B63" s="338" t="s">
        <v>384</v>
      </c>
      <c r="C63" s="1770">
        <v>249469</v>
      </c>
      <c r="D63" s="1770"/>
      <c r="E63" s="1770">
        <v>249469</v>
      </c>
      <c r="F63" s="1770"/>
      <c r="G63" s="1770">
        <v>358369</v>
      </c>
      <c r="H63" s="1770">
        <v>260548</v>
      </c>
      <c r="I63" s="1770">
        <v>17</v>
      </c>
      <c r="J63" s="1797">
        <v>95.75</v>
      </c>
      <c r="K63" s="323"/>
      <c r="L63" s="329"/>
      <c r="M63" s="329"/>
      <c r="N63" s="329"/>
      <c r="O63" s="1806"/>
      <c r="P63" s="1801"/>
      <c r="Q63" s="1807"/>
      <c r="R63" s="339"/>
      <c r="S63" s="339"/>
      <c r="T63" s="1803"/>
      <c r="U63" s="1807"/>
      <c r="V63" s="1801"/>
      <c r="W63" s="1804"/>
      <c r="X63" s="1804"/>
      <c r="Y63" s="1804"/>
      <c r="Z63" s="1804"/>
      <c r="AA63" s="1804"/>
      <c r="AB63" s="1804"/>
      <c r="AC63" s="1804"/>
      <c r="AD63" s="1804"/>
      <c r="AE63" s="1804"/>
      <c r="AF63" s="1801"/>
      <c r="AG63" s="329"/>
      <c r="AH63" s="329"/>
      <c r="AI63" s="329"/>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c r="DM63" s="280"/>
      <c r="DN63" s="280"/>
      <c r="DO63" s="280"/>
      <c r="DP63" s="280"/>
      <c r="DQ63" s="280"/>
      <c r="DR63" s="280"/>
      <c r="DS63" s="280"/>
      <c r="DT63" s="280"/>
      <c r="DU63" s="280"/>
      <c r="DV63" s="280"/>
      <c r="DW63" s="280"/>
      <c r="DX63" s="280"/>
      <c r="DY63" s="280"/>
      <c r="DZ63" s="280"/>
      <c r="EA63" s="280"/>
      <c r="EB63" s="280"/>
      <c r="EC63" s="280"/>
      <c r="ED63" s="280"/>
      <c r="EE63" s="280"/>
      <c r="EF63" s="280"/>
      <c r="EG63" s="280"/>
      <c r="EH63" s="280"/>
      <c r="EI63" s="280"/>
      <c r="EJ63" s="280"/>
      <c r="EK63" s="280"/>
      <c r="EL63" s="280"/>
      <c r="EM63" s="280"/>
      <c r="EN63" s="280"/>
      <c r="EO63" s="280"/>
      <c r="EP63" s="280"/>
      <c r="EQ63" s="280"/>
      <c r="ER63" s="280"/>
      <c r="ES63" s="280"/>
      <c r="ET63" s="280"/>
      <c r="EU63" s="280"/>
      <c r="EV63" s="280"/>
      <c r="EW63" s="280"/>
      <c r="EX63" s="280"/>
      <c r="EY63" s="280"/>
      <c r="EZ63" s="280"/>
      <c r="FA63" s="280"/>
      <c r="FB63" s="280"/>
    </row>
    <row r="64" spans="1:158" ht="12" customHeight="1">
      <c r="A64" s="341">
        <v>309</v>
      </c>
      <c r="B64" s="319" t="s">
        <v>88</v>
      </c>
      <c r="C64" s="1770">
        <v>121544</v>
      </c>
      <c r="D64" s="1770"/>
      <c r="E64" s="1770">
        <v>121544</v>
      </c>
      <c r="F64" s="1770"/>
      <c r="G64" s="1770">
        <v>281500</v>
      </c>
      <c r="H64" s="1770">
        <v>252460</v>
      </c>
      <c r="I64" s="1770">
        <v>24</v>
      </c>
      <c r="J64" s="1797">
        <v>48.14</v>
      </c>
      <c r="K64" s="323"/>
      <c r="L64" s="329"/>
      <c r="M64" s="329"/>
      <c r="N64" s="329"/>
      <c r="O64" s="1802"/>
      <c r="P64" s="1801"/>
      <c r="Q64" s="1807"/>
      <c r="R64" s="339"/>
      <c r="S64" s="339"/>
      <c r="T64" s="1803"/>
      <c r="U64" s="1807"/>
      <c r="V64" s="1801"/>
      <c r="W64" s="1804"/>
      <c r="X64" s="1804"/>
      <c r="Y64" s="1804"/>
      <c r="Z64" s="1804"/>
      <c r="AA64" s="1804"/>
      <c r="AB64" s="1804"/>
      <c r="AC64" s="1804"/>
      <c r="AD64" s="1804"/>
      <c r="AE64" s="1804"/>
      <c r="AF64" s="1801"/>
      <c r="AG64" s="329"/>
      <c r="AH64" s="329"/>
      <c r="AI64" s="329"/>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c r="DM64" s="280"/>
      <c r="DN64" s="280"/>
      <c r="DO64" s="280"/>
      <c r="DP64" s="280"/>
      <c r="DQ64" s="280"/>
      <c r="DR64" s="280"/>
      <c r="DS64" s="280"/>
      <c r="DT64" s="280"/>
      <c r="DU64" s="280"/>
      <c r="DV64" s="280"/>
      <c r="DW64" s="280"/>
      <c r="DX64" s="280"/>
      <c r="DY64" s="280"/>
      <c r="DZ64" s="280"/>
      <c r="EA64" s="280"/>
      <c r="EB64" s="280"/>
      <c r="EC64" s="280"/>
      <c r="ED64" s="280"/>
      <c r="EE64" s="280"/>
      <c r="EF64" s="280"/>
      <c r="EG64" s="280"/>
      <c r="EH64" s="280"/>
      <c r="EI64" s="280"/>
      <c r="EJ64" s="280"/>
      <c r="EK64" s="280"/>
      <c r="EL64" s="280"/>
      <c r="EM64" s="280"/>
      <c r="EN64" s="280"/>
      <c r="EO64" s="280"/>
      <c r="EP64" s="280"/>
      <c r="EQ64" s="280"/>
      <c r="ER64" s="280"/>
      <c r="ES64" s="280"/>
      <c r="ET64" s="280"/>
      <c r="EU64" s="280"/>
      <c r="EV64" s="280"/>
      <c r="EW64" s="280"/>
      <c r="EX64" s="280"/>
      <c r="EY64" s="280"/>
      <c r="EZ64" s="280"/>
      <c r="FA64" s="280"/>
      <c r="FB64" s="280"/>
    </row>
    <row r="65" spans="1:158" ht="6.75" customHeight="1">
      <c r="A65" s="342"/>
      <c r="B65" s="342"/>
      <c r="C65" s="332"/>
      <c r="D65" s="332"/>
      <c r="E65" s="332"/>
      <c r="F65" s="332"/>
      <c r="G65" s="332"/>
      <c r="H65" s="332"/>
      <c r="I65" s="332"/>
      <c r="J65" s="332"/>
      <c r="K65" s="280"/>
      <c r="L65" s="329"/>
      <c r="M65" s="329"/>
      <c r="N65" s="329"/>
      <c r="O65" s="328"/>
      <c r="P65" s="329"/>
      <c r="Q65" s="329"/>
      <c r="R65" s="329"/>
      <c r="S65" s="328"/>
      <c r="T65" s="329"/>
      <c r="U65" s="329"/>
      <c r="V65" s="329"/>
      <c r="W65" s="329"/>
      <c r="X65" s="329"/>
      <c r="Y65" s="329"/>
      <c r="Z65" s="329"/>
      <c r="AA65" s="329"/>
      <c r="AB65" s="329"/>
      <c r="AC65" s="329"/>
      <c r="AD65" s="329"/>
      <c r="AE65" s="329"/>
      <c r="AF65" s="329"/>
      <c r="AG65" s="329"/>
      <c r="AH65" s="329"/>
      <c r="AI65" s="329"/>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c r="DM65" s="280"/>
      <c r="DN65" s="280"/>
      <c r="DO65" s="280"/>
      <c r="DP65" s="280"/>
      <c r="DQ65" s="280"/>
      <c r="DR65" s="280"/>
      <c r="DS65" s="280"/>
      <c r="DT65" s="280"/>
      <c r="DU65" s="280"/>
      <c r="DV65" s="280"/>
      <c r="DW65" s="280"/>
      <c r="DX65" s="280"/>
      <c r="DY65" s="280"/>
      <c r="DZ65" s="280"/>
      <c r="EA65" s="280"/>
      <c r="EB65" s="280"/>
      <c r="EC65" s="280"/>
      <c r="ED65" s="280"/>
      <c r="EE65" s="280"/>
      <c r="EF65" s="280"/>
      <c r="EG65" s="280"/>
      <c r="EH65" s="280"/>
      <c r="EI65" s="280"/>
      <c r="EJ65" s="280"/>
      <c r="EK65" s="280"/>
      <c r="EL65" s="280"/>
      <c r="EM65" s="280"/>
      <c r="EN65" s="280"/>
      <c r="EO65" s="280"/>
      <c r="EP65" s="280"/>
      <c r="EQ65" s="280"/>
      <c r="ER65" s="280"/>
      <c r="ES65" s="280"/>
      <c r="ET65" s="280"/>
      <c r="EU65" s="280"/>
      <c r="EV65" s="280"/>
      <c r="EW65" s="280"/>
      <c r="EX65" s="280"/>
      <c r="EY65" s="280"/>
      <c r="EZ65" s="280"/>
      <c r="FA65" s="280"/>
      <c r="FB65" s="280"/>
    </row>
    <row r="66" spans="1:158" ht="12">
      <c r="A66" s="343" t="s">
        <v>385</v>
      </c>
      <c r="B66" s="133"/>
      <c r="C66" s="133"/>
      <c r="D66" s="133"/>
      <c r="E66" s="133"/>
      <c r="F66" s="133"/>
      <c r="G66" s="133"/>
      <c r="H66" s="133"/>
      <c r="I66" s="133"/>
      <c r="J66" s="133"/>
      <c r="K66" s="133"/>
      <c r="L66" s="344"/>
      <c r="M66" s="329"/>
      <c r="N66" s="329"/>
      <c r="O66" s="329"/>
      <c r="P66" s="329"/>
      <c r="Q66" s="329"/>
      <c r="R66" s="329"/>
      <c r="S66" s="329"/>
      <c r="T66" s="329"/>
      <c r="U66" s="329"/>
      <c r="V66" s="329"/>
      <c r="W66" s="329"/>
      <c r="X66" s="329"/>
      <c r="Y66" s="329"/>
      <c r="Z66" s="329"/>
      <c r="AA66" s="329"/>
      <c r="AB66" s="329"/>
      <c r="AC66" s="329"/>
      <c r="AD66" s="329"/>
      <c r="AE66" s="329"/>
      <c r="AF66" s="329"/>
      <c r="AG66" s="329"/>
      <c r="AH66" s="329"/>
      <c r="AI66" s="329"/>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c r="DM66" s="280"/>
      <c r="DN66" s="280"/>
      <c r="DO66" s="280"/>
      <c r="DP66" s="280"/>
      <c r="DQ66" s="280"/>
      <c r="DR66" s="280"/>
      <c r="DS66" s="280"/>
      <c r="DT66" s="280"/>
      <c r="DU66" s="280"/>
      <c r="DV66" s="280"/>
      <c r="DW66" s="280"/>
      <c r="DX66" s="280"/>
      <c r="DY66" s="280"/>
      <c r="DZ66" s="280"/>
      <c r="EA66" s="280"/>
      <c r="EB66" s="280"/>
      <c r="EC66" s="280"/>
      <c r="ED66" s="280"/>
      <c r="EE66" s="280"/>
      <c r="EF66" s="280"/>
      <c r="EG66" s="280"/>
      <c r="EH66" s="280"/>
      <c r="EI66" s="280"/>
      <c r="EJ66" s="280"/>
      <c r="EK66" s="280"/>
      <c r="EL66" s="280"/>
      <c r="EM66" s="280"/>
      <c r="EN66" s="280"/>
      <c r="EO66" s="280"/>
      <c r="EP66" s="280"/>
      <c r="EQ66" s="280"/>
      <c r="ER66" s="280"/>
      <c r="ES66" s="280"/>
      <c r="ET66" s="280"/>
      <c r="EU66" s="280"/>
      <c r="EV66" s="280"/>
      <c r="EW66" s="280"/>
      <c r="EX66" s="280"/>
      <c r="EY66" s="280"/>
      <c r="EZ66" s="280"/>
      <c r="FA66" s="280"/>
      <c r="FB66" s="280"/>
    </row>
    <row r="67" spans="1:158" ht="12">
      <c r="A67" s="133" t="s">
        <v>386</v>
      </c>
      <c r="B67" s="133"/>
      <c r="C67" s="133"/>
      <c r="D67" s="133"/>
      <c r="E67" s="133"/>
      <c r="F67" s="133"/>
      <c r="G67" s="133"/>
      <c r="H67" s="133"/>
      <c r="I67" s="133"/>
      <c r="J67" s="133"/>
      <c r="K67" s="133"/>
      <c r="L67" s="344"/>
      <c r="M67" s="329"/>
      <c r="N67" s="329"/>
      <c r="O67" s="329"/>
      <c r="P67" s="329"/>
      <c r="Q67" s="329"/>
      <c r="R67" s="329"/>
      <c r="S67" s="329"/>
      <c r="T67" s="329"/>
      <c r="U67" s="329"/>
      <c r="V67" s="329"/>
      <c r="W67" s="329"/>
      <c r="X67" s="329"/>
      <c r="Y67" s="329"/>
      <c r="Z67" s="329"/>
      <c r="AA67" s="329"/>
      <c r="AB67" s="329"/>
      <c r="AC67" s="329"/>
      <c r="AD67" s="329"/>
      <c r="AE67" s="329"/>
      <c r="AF67" s="329"/>
      <c r="AG67" s="329"/>
      <c r="AH67" s="329"/>
      <c r="AI67" s="329"/>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0"/>
      <c r="DK67" s="280"/>
      <c r="DL67" s="280"/>
      <c r="DM67" s="280"/>
      <c r="DN67" s="280"/>
      <c r="DO67" s="280"/>
      <c r="DP67" s="280"/>
      <c r="DQ67" s="280"/>
      <c r="DR67" s="280"/>
      <c r="DS67" s="280"/>
      <c r="DT67" s="280"/>
      <c r="DU67" s="280"/>
      <c r="DV67" s="280"/>
      <c r="DW67" s="280"/>
      <c r="DX67" s="280"/>
      <c r="DY67" s="280"/>
      <c r="DZ67" s="280"/>
      <c r="EA67" s="280"/>
      <c r="EB67" s="280"/>
      <c r="EC67" s="280"/>
      <c r="ED67" s="280"/>
      <c r="EE67" s="280"/>
      <c r="EF67" s="280"/>
      <c r="EG67" s="280"/>
      <c r="EH67" s="280"/>
      <c r="EI67" s="280"/>
      <c r="EJ67" s="280"/>
      <c r="EK67" s="280"/>
      <c r="EL67" s="280"/>
      <c r="EM67" s="280"/>
      <c r="EN67" s="280"/>
      <c r="EO67" s="280"/>
      <c r="EP67" s="280"/>
      <c r="EQ67" s="280"/>
      <c r="ER67" s="280"/>
      <c r="ES67" s="280"/>
      <c r="ET67" s="280"/>
      <c r="EU67" s="280"/>
      <c r="EV67" s="280"/>
      <c r="EW67" s="280"/>
      <c r="EX67" s="280"/>
      <c r="EY67" s="280"/>
      <c r="EZ67" s="280"/>
      <c r="FA67" s="280"/>
      <c r="FB67" s="280"/>
    </row>
    <row r="68" spans="1:158" ht="12">
      <c r="A68" t="s">
        <v>387</v>
      </c>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c r="DM68" s="280"/>
      <c r="DN68" s="280"/>
      <c r="DO68" s="280"/>
      <c r="DP68" s="280"/>
      <c r="DQ68" s="280"/>
      <c r="DR68" s="280"/>
      <c r="DS68" s="280"/>
      <c r="DT68" s="280"/>
      <c r="DU68" s="280"/>
      <c r="DV68" s="280"/>
      <c r="DW68" s="280"/>
      <c r="DX68" s="280"/>
      <c r="DY68" s="280"/>
      <c r="DZ68" s="280"/>
      <c r="EA68" s="280"/>
      <c r="EB68" s="280"/>
      <c r="EC68" s="280"/>
      <c r="ED68" s="280"/>
      <c r="EE68" s="280"/>
      <c r="EF68" s="280"/>
      <c r="EG68" s="280"/>
      <c r="EH68" s="280"/>
      <c r="EI68" s="280"/>
      <c r="EJ68" s="280"/>
      <c r="EK68" s="280"/>
      <c r="EL68" s="280"/>
      <c r="EM68" s="280"/>
      <c r="EN68" s="280"/>
      <c r="EO68" s="280"/>
      <c r="EP68" s="280"/>
      <c r="EQ68" s="280"/>
      <c r="ER68" s="280"/>
      <c r="ES68" s="280"/>
      <c r="ET68" s="280"/>
      <c r="EU68" s="280"/>
      <c r="EV68" s="280"/>
      <c r="EW68" s="280"/>
      <c r="EX68" s="280"/>
      <c r="EY68" s="280"/>
      <c r="EZ68" s="280"/>
      <c r="FA68" s="280"/>
      <c r="FB68" s="280"/>
    </row>
    <row r="69" spans="3:158" ht="12">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c r="DM69" s="280"/>
      <c r="DN69" s="280"/>
      <c r="DO69" s="280"/>
      <c r="DP69" s="280"/>
      <c r="DQ69" s="280"/>
      <c r="DR69" s="280"/>
      <c r="DS69" s="280"/>
      <c r="DT69" s="280"/>
      <c r="DU69" s="280"/>
      <c r="DV69" s="280"/>
      <c r="DW69" s="280"/>
      <c r="DX69" s="280"/>
      <c r="DY69" s="280"/>
      <c r="DZ69" s="280"/>
      <c r="EA69" s="280"/>
      <c r="EB69" s="280"/>
      <c r="EC69" s="280"/>
      <c r="ED69" s="280"/>
      <c r="EE69" s="280"/>
      <c r="EF69" s="280"/>
      <c r="EG69" s="280"/>
      <c r="EH69" s="280"/>
      <c r="EI69" s="280"/>
      <c r="EJ69" s="280"/>
      <c r="EK69" s="280"/>
      <c r="EL69" s="280"/>
      <c r="EM69" s="280"/>
      <c r="EN69" s="280"/>
      <c r="EO69" s="280"/>
      <c r="EP69" s="280"/>
      <c r="EQ69" s="280"/>
      <c r="ER69" s="280"/>
      <c r="ES69" s="280"/>
      <c r="ET69" s="280"/>
      <c r="EU69" s="280"/>
      <c r="EV69" s="280"/>
      <c r="EW69" s="280"/>
      <c r="EX69" s="280"/>
      <c r="EY69" s="280"/>
      <c r="EZ69" s="280"/>
      <c r="FA69" s="280"/>
      <c r="FB69" s="280"/>
    </row>
    <row r="70" spans="1:158" ht="12">
      <c r="A70" s="344"/>
      <c r="B70" s="344"/>
      <c r="C70" s="344"/>
      <c r="D70" s="344"/>
      <c r="E70" s="344"/>
      <c r="F70" s="344"/>
      <c r="G70" s="344"/>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c r="DM70" s="280"/>
      <c r="DN70" s="280"/>
      <c r="DO70" s="280"/>
      <c r="DP70" s="280"/>
      <c r="DQ70" s="280"/>
      <c r="DR70" s="280"/>
      <c r="DS70" s="280"/>
      <c r="DT70" s="280"/>
      <c r="DU70" s="280"/>
      <c r="DV70" s="280"/>
      <c r="DW70" s="280"/>
      <c r="DX70" s="280"/>
      <c r="DY70" s="280"/>
      <c r="DZ70" s="280"/>
      <c r="EA70" s="280"/>
      <c r="EB70" s="280"/>
      <c r="EC70" s="280"/>
      <c r="ED70" s="280"/>
      <c r="EE70" s="280"/>
      <c r="EF70" s="280"/>
      <c r="EG70" s="280"/>
      <c r="EH70" s="280"/>
      <c r="EI70" s="280"/>
      <c r="EJ70" s="280"/>
      <c r="EK70" s="280"/>
      <c r="EL70" s="280"/>
      <c r="EM70" s="280"/>
      <c r="EN70" s="280"/>
      <c r="EO70" s="280"/>
      <c r="EP70" s="280"/>
      <c r="EQ70" s="280"/>
      <c r="ER70" s="280"/>
      <c r="ES70" s="280"/>
      <c r="ET70" s="280"/>
      <c r="EU70" s="280"/>
      <c r="EV70" s="280"/>
      <c r="EW70" s="280"/>
      <c r="EX70" s="280"/>
      <c r="EY70" s="280"/>
      <c r="EZ70" s="280"/>
      <c r="FA70" s="280"/>
      <c r="FB70" s="280"/>
    </row>
    <row r="71" spans="1:158" ht="12">
      <c r="A71" s="344"/>
      <c r="B71" s="344"/>
      <c r="C71" s="329"/>
      <c r="D71" s="329"/>
      <c r="E71" s="329"/>
      <c r="F71" s="329"/>
      <c r="G71" s="329"/>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c r="DM71" s="280"/>
      <c r="DN71" s="280"/>
      <c r="DO71" s="280"/>
      <c r="DP71" s="280"/>
      <c r="DQ71" s="280"/>
      <c r="DR71" s="280"/>
      <c r="DS71" s="280"/>
      <c r="DT71" s="280"/>
      <c r="DU71" s="280"/>
      <c r="DV71" s="280"/>
      <c r="DW71" s="280"/>
      <c r="DX71" s="280"/>
      <c r="DY71" s="280"/>
      <c r="DZ71" s="280"/>
      <c r="EA71" s="280"/>
      <c r="EB71" s="280"/>
      <c r="EC71" s="280"/>
      <c r="ED71" s="280"/>
      <c r="EE71" s="280"/>
      <c r="EF71" s="280"/>
      <c r="EG71" s="280"/>
      <c r="EH71" s="280"/>
      <c r="EI71" s="280"/>
      <c r="EJ71" s="280"/>
      <c r="EK71" s="280"/>
      <c r="EL71" s="280"/>
      <c r="EM71" s="280"/>
      <c r="EN71" s="280"/>
      <c r="EO71" s="280"/>
      <c r="EP71" s="280"/>
      <c r="EQ71" s="280"/>
      <c r="ER71" s="280"/>
      <c r="ES71" s="280"/>
      <c r="ET71" s="280"/>
      <c r="EU71" s="280"/>
      <c r="EV71" s="280"/>
      <c r="EW71" s="280"/>
      <c r="EX71" s="280"/>
      <c r="EY71" s="280"/>
      <c r="EZ71" s="280"/>
      <c r="FA71" s="280"/>
      <c r="FB71" s="280"/>
    </row>
    <row r="72" spans="1:158" ht="12">
      <c r="A72" s="344"/>
      <c r="B72" s="344"/>
      <c r="C72" s="344"/>
      <c r="D72" s="344"/>
      <c r="E72" s="329"/>
      <c r="F72" s="329"/>
      <c r="G72" s="329"/>
      <c r="H72" s="329"/>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c r="DM72" s="280"/>
      <c r="DN72" s="280"/>
      <c r="DO72" s="280"/>
      <c r="DP72" s="280"/>
      <c r="DQ72" s="280"/>
      <c r="DR72" s="280"/>
      <c r="DS72" s="280"/>
      <c r="DT72" s="280"/>
      <c r="DU72" s="280"/>
      <c r="DV72" s="280"/>
      <c r="DW72" s="280"/>
      <c r="DX72" s="280"/>
      <c r="DY72" s="280"/>
      <c r="DZ72" s="280"/>
      <c r="EA72" s="280"/>
      <c r="EB72" s="280"/>
      <c r="EC72" s="280"/>
      <c r="ED72" s="280"/>
      <c r="EE72" s="280"/>
      <c r="EF72" s="280"/>
      <c r="EG72" s="280"/>
      <c r="EH72" s="280"/>
      <c r="EI72" s="280"/>
      <c r="EJ72" s="280"/>
      <c r="EK72" s="280"/>
      <c r="EL72" s="280"/>
      <c r="EM72" s="280"/>
      <c r="EN72" s="280"/>
      <c r="EO72" s="280"/>
      <c r="EP72" s="280"/>
      <c r="EQ72" s="280"/>
      <c r="ER72" s="280"/>
      <c r="ES72" s="280"/>
      <c r="ET72" s="280"/>
      <c r="EU72" s="280"/>
      <c r="EV72" s="280"/>
      <c r="EW72" s="280"/>
      <c r="EX72" s="280"/>
      <c r="EY72" s="280"/>
      <c r="EZ72" s="280"/>
      <c r="FA72" s="280"/>
      <c r="FB72" s="280"/>
    </row>
    <row r="73" spans="1:158" ht="12">
      <c r="A73" s="344"/>
      <c r="B73" s="344"/>
      <c r="C73" s="329"/>
      <c r="D73" s="329"/>
      <c r="E73" s="329"/>
      <c r="F73" s="329"/>
      <c r="G73" s="329"/>
      <c r="H73" s="329"/>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c r="DM73" s="280"/>
      <c r="DN73" s="280"/>
      <c r="DO73" s="280"/>
      <c r="DP73" s="280"/>
      <c r="DQ73" s="280"/>
      <c r="DR73" s="280"/>
      <c r="DS73" s="280"/>
      <c r="DT73" s="280"/>
      <c r="DU73" s="280"/>
      <c r="DV73" s="280"/>
      <c r="DW73" s="280"/>
      <c r="DX73" s="280"/>
      <c r="DY73" s="280"/>
      <c r="DZ73" s="280"/>
      <c r="EA73" s="280"/>
      <c r="EB73" s="280"/>
      <c r="EC73" s="280"/>
      <c r="ED73" s="280"/>
      <c r="EE73" s="280"/>
      <c r="EF73" s="280"/>
      <c r="EG73" s="280"/>
      <c r="EH73" s="280"/>
      <c r="EI73" s="280"/>
      <c r="EJ73" s="280"/>
      <c r="EK73" s="280"/>
      <c r="EL73" s="280"/>
      <c r="EM73" s="280"/>
      <c r="EN73" s="280"/>
      <c r="EO73" s="280"/>
      <c r="EP73" s="280"/>
      <c r="EQ73" s="280"/>
      <c r="ER73" s="280"/>
      <c r="ES73" s="280"/>
      <c r="ET73" s="280"/>
      <c r="EU73" s="280"/>
      <c r="EV73" s="280"/>
      <c r="EW73" s="280"/>
      <c r="EX73" s="280"/>
      <c r="EY73" s="280"/>
      <c r="EZ73" s="280"/>
      <c r="FA73" s="280"/>
      <c r="FB73" s="280"/>
    </row>
    <row r="74" spans="1:158" ht="12">
      <c r="A74" s="344"/>
      <c r="B74" s="345"/>
      <c r="C74" s="329"/>
      <c r="D74" s="329"/>
      <c r="E74" s="329"/>
      <c r="F74" s="329"/>
      <c r="G74" s="329"/>
      <c r="H74" s="329"/>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c r="DM74" s="280"/>
      <c r="DN74" s="280"/>
      <c r="DO74" s="280"/>
      <c r="DP74" s="280"/>
      <c r="DQ74" s="280"/>
      <c r="DR74" s="280"/>
      <c r="DS74" s="280"/>
      <c r="DT74" s="280"/>
      <c r="DU74" s="280"/>
      <c r="DV74" s="280"/>
      <c r="DW74" s="280"/>
      <c r="DX74" s="280"/>
      <c r="DY74" s="280"/>
      <c r="DZ74" s="280"/>
      <c r="EA74" s="280"/>
      <c r="EB74" s="280"/>
      <c r="EC74" s="280"/>
      <c r="ED74" s="280"/>
      <c r="EE74" s="280"/>
      <c r="EF74" s="280"/>
      <c r="EG74" s="280"/>
      <c r="EH74" s="280"/>
      <c r="EI74" s="280"/>
      <c r="EJ74" s="280"/>
      <c r="EK74" s="280"/>
      <c r="EL74" s="280"/>
      <c r="EM74" s="280"/>
      <c r="EN74" s="280"/>
      <c r="EO74" s="280"/>
      <c r="EP74" s="280"/>
      <c r="EQ74" s="280"/>
      <c r="ER74" s="280"/>
      <c r="ES74" s="280"/>
      <c r="ET74" s="280"/>
      <c r="EU74" s="280"/>
      <c r="EV74" s="280"/>
      <c r="EW74" s="280"/>
      <c r="EX74" s="280"/>
      <c r="EY74" s="280"/>
      <c r="EZ74" s="280"/>
      <c r="FA74" s="280"/>
      <c r="FB74" s="280"/>
    </row>
    <row r="75" spans="1:158" ht="12">
      <c r="A75" s="344"/>
      <c r="B75" s="345"/>
      <c r="C75" s="329"/>
      <c r="D75" s="329"/>
      <c r="E75" s="329"/>
      <c r="F75" s="329"/>
      <c r="G75" s="329"/>
      <c r="H75" s="329"/>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c r="DM75" s="280"/>
      <c r="DN75" s="280"/>
      <c r="DO75" s="280"/>
      <c r="DP75" s="280"/>
      <c r="DQ75" s="280"/>
      <c r="DR75" s="280"/>
      <c r="DS75" s="280"/>
      <c r="DT75" s="280"/>
      <c r="DU75" s="280"/>
      <c r="DV75" s="280"/>
      <c r="DW75" s="280"/>
      <c r="DX75" s="280"/>
      <c r="DY75" s="280"/>
      <c r="DZ75" s="280"/>
      <c r="EA75" s="280"/>
      <c r="EB75" s="280"/>
      <c r="EC75" s="280"/>
      <c r="ED75" s="280"/>
      <c r="EE75" s="280"/>
      <c r="EF75" s="280"/>
      <c r="EG75" s="280"/>
      <c r="EH75" s="280"/>
      <c r="EI75" s="280"/>
      <c r="EJ75" s="280"/>
      <c r="EK75" s="280"/>
      <c r="EL75" s="280"/>
      <c r="EM75" s="280"/>
      <c r="EN75" s="280"/>
      <c r="EO75" s="280"/>
      <c r="EP75" s="280"/>
      <c r="EQ75" s="280"/>
      <c r="ER75" s="280"/>
      <c r="ES75" s="280"/>
      <c r="ET75" s="280"/>
      <c r="EU75" s="280"/>
      <c r="EV75" s="280"/>
      <c r="EW75" s="280"/>
      <c r="EX75" s="280"/>
      <c r="EY75" s="280"/>
      <c r="EZ75" s="280"/>
      <c r="FA75" s="280"/>
      <c r="FB75" s="280"/>
    </row>
    <row r="76" spans="1:158" ht="12">
      <c r="A76" s="344"/>
      <c r="B76" s="345"/>
      <c r="C76" s="329"/>
      <c r="D76" s="329"/>
      <c r="E76" s="329"/>
      <c r="F76" s="329"/>
      <c r="G76" s="329"/>
      <c r="H76" s="329"/>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c r="DM76" s="280"/>
      <c r="DN76" s="280"/>
      <c r="DO76" s="280"/>
      <c r="DP76" s="280"/>
      <c r="DQ76" s="280"/>
      <c r="DR76" s="280"/>
      <c r="DS76" s="280"/>
      <c r="DT76" s="280"/>
      <c r="DU76" s="280"/>
      <c r="DV76" s="280"/>
      <c r="DW76" s="280"/>
      <c r="DX76" s="280"/>
      <c r="DY76" s="280"/>
      <c r="DZ76" s="280"/>
      <c r="EA76" s="280"/>
      <c r="EB76" s="280"/>
      <c r="EC76" s="280"/>
      <c r="ED76" s="280"/>
      <c r="EE76" s="280"/>
      <c r="EF76" s="280"/>
      <c r="EG76" s="280"/>
      <c r="EH76" s="280"/>
      <c r="EI76" s="280"/>
      <c r="EJ76" s="280"/>
      <c r="EK76" s="280"/>
      <c r="EL76" s="280"/>
      <c r="EM76" s="280"/>
      <c r="EN76" s="280"/>
      <c r="EO76" s="280"/>
      <c r="EP76" s="280"/>
      <c r="EQ76" s="280"/>
      <c r="ER76" s="280"/>
      <c r="ES76" s="280"/>
      <c r="ET76" s="280"/>
      <c r="EU76" s="280"/>
      <c r="EV76" s="280"/>
      <c r="EW76" s="280"/>
      <c r="EX76" s="280"/>
      <c r="EY76" s="280"/>
      <c r="EZ76" s="280"/>
      <c r="FA76" s="280"/>
      <c r="FB76" s="280"/>
    </row>
    <row r="77" spans="1:158" ht="12">
      <c r="A77" s="344"/>
      <c r="B77" s="345"/>
      <c r="C77" s="329"/>
      <c r="D77" s="329"/>
      <c r="E77" s="329"/>
      <c r="F77" s="329"/>
      <c r="G77" s="329"/>
      <c r="H77" s="329"/>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c r="DM77" s="280"/>
      <c r="DN77" s="280"/>
      <c r="DO77" s="280"/>
      <c r="DP77" s="280"/>
      <c r="DQ77" s="280"/>
      <c r="DR77" s="280"/>
      <c r="DS77" s="280"/>
      <c r="DT77" s="280"/>
      <c r="DU77" s="280"/>
      <c r="DV77" s="280"/>
      <c r="DW77" s="280"/>
      <c r="DX77" s="280"/>
      <c r="DY77" s="280"/>
      <c r="DZ77" s="280"/>
      <c r="EA77" s="280"/>
      <c r="EB77" s="280"/>
      <c r="EC77" s="280"/>
      <c r="ED77" s="280"/>
      <c r="EE77" s="280"/>
      <c r="EF77" s="280"/>
      <c r="EG77" s="280"/>
      <c r="EH77" s="280"/>
      <c r="EI77" s="280"/>
      <c r="EJ77" s="280"/>
      <c r="EK77" s="280"/>
      <c r="EL77" s="280"/>
      <c r="EM77" s="280"/>
      <c r="EN77" s="280"/>
      <c r="EO77" s="280"/>
      <c r="EP77" s="280"/>
      <c r="EQ77" s="280"/>
      <c r="ER77" s="280"/>
      <c r="ES77" s="280"/>
      <c r="ET77" s="280"/>
      <c r="EU77" s="280"/>
      <c r="EV77" s="280"/>
      <c r="EW77" s="280"/>
      <c r="EX77" s="280"/>
      <c r="EY77" s="280"/>
      <c r="EZ77" s="280"/>
      <c r="FA77" s="280"/>
      <c r="FB77" s="280"/>
    </row>
    <row r="78" spans="1:158" ht="12">
      <c r="A78" s="344"/>
      <c r="B78" s="345"/>
      <c r="C78" s="329"/>
      <c r="D78" s="329"/>
      <c r="E78" s="329"/>
      <c r="F78" s="329"/>
      <c r="G78" s="329"/>
      <c r="H78" s="329"/>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c r="DM78" s="280"/>
      <c r="DN78" s="280"/>
      <c r="DO78" s="280"/>
      <c r="DP78" s="280"/>
      <c r="DQ78" s="280"/>
      <c r="DR78" s="280"/>
      <c r="DS78" s="280"/>
      <c r="DT78" s="280"/>
      <c r="DU78" s="280"/>
      <c r="DV78" s="280"/>
      <c r="DW78" s="280"/>
      <c r="DX78" s="280"/>
      <c r="DY78" s="280"/>
      <c r="DZ78" s="280"/>
      <c r="EA78" s="280"/>
      <c r="EB78" s="280"/>
      <c r="EC78" s="280"/>
      <c r="ED78" s="280"/>
      <c r="EE78" s="280"/>
      <c r="EF78" s="280"/>
      <c r="EG78" s="280"/>
      <c r="EH78" s="280"/>
      <c r="EI78" s="280"/>
      <c r="EJ78" s="280"/>
      <c r="EK78" s="280"/>
      <c r="EL78" s="280"/>
      <c r="EM78" s="280"/>
      <c r="EN78" s="280"/>
      <c r="EO78" s="280"/>
      <c r="EP78" s="280"/>
      <c r="EQ78" s="280"/>
      <c r="ER78" s="280"/>
      <c r="ES78" s="280"/>
      <c r="ET78" s="280"/>
      <c r="EU78" s="280"/>
      <c r="EV78" s="280"/>
      <c r="EW78" s="280"/>
      <c r="EX78" s="280"/>
      <c r="EY78" s="280"/>
      <c r="EZ78" s="280"/>
      <c r="FA78" s="280"/>
      <c r="FB78" s="280"/>
    </row>
    <row r="79" spans="1:158" ht="12">
      <c r="A79" s="344"/>
      <c r="B79" s="345"/>
      <c r="C79" s="329"/>
      <c r="D79" s="329"/>
      <c r="E79" s="329"/>
      <c r="F79" s="329"/>
      <c r="G79" s="329"/>
      <c r="H79" s="329"/>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c r="DM79" s="280"/>
      <c r="DN79" s="280"/>
      <c r="DO79" s="280"/>
      <c r="DP79" s="280"/>
      <c r="DQ79" s="280"/>
      <c r="DR79" s="280"/>
      <c r="DS79" s="280"/>
      <c r="DT79" s="280"/>
      <c r="DU79" s="280"/>
      <c r="DV79" s="280"/>
      <c r="DW79" s="280"/>
      <c r="DX79" s="280"/>
      <c r="DY79" s="280"/>
      <c r="DZ79" s="280"/>
      <c r="EA79" s="280"/>
      <c r="EB79" s="280"/>
      <c r="EC79" s="280"/>
      <c r="ED79" s="280"/>
      <c r="EE79" s="280"/>
      <c r="EF79" s="280"/>
      <c r="EG79" s="280"/>
      <c r="EH79" s="280"/>
      <c r="EI79" s="280"/>
      <c r="EJ79" s="280"/>
      <c r="EK79" s="280"/>
      <c r="EL79" s="280"/>
      <c r="EM79" s="280"/>
      <c r="EN79" s="280"/>
      <c r="EO79" s="280"/>
      <c r="EP79" s="280"/>
      <c r="EQ79" s="280"/>
      <c r="ER79" s="280"/>
      <c r="ES79" s="280"/>
      <c r="ET79" s="280"/>
      <c r="EU79" s="280"/>
      <c r="EV79" s="280"/>
      <c r="EW79" s="280"/>
      <c r="EX79" s="280"/>
      <c r="EY79" s="280"/>
      <c r="EZ79" s="280"/>
      <c r="FA79" s="280"/>
      <c r="FB79" s="280"/>
    </row>
    <row r="80" spans="1:158" ht="12">
      <c r="A80" s="344"/>
      <c r="B80" s="345"/>
      <c r="C80" s="329"/>
      <c r="D80" s="329"/>
      <c r="E80" s="329"/>
      <c r="F80" s="329"/>
      <c r="G80" s="329"/>
      <c r="H80" s="329"/>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c r="DM80" s="280"/>
      <c r="DN80" s="280"/>
      <c r="DO80" s="280"/>
      <c r="DP80" s="280"/>
      <c r="DQ80" s="280"/>
      <c r="DR80" s="280"/>
      <c r="DS80" s="280"/>
      <c r="DT80" s="280"/>
      <c r="DU80" s="280"/>
      <c r="DV80" s="280"/>
      <c r="DW80" s="280"/>
      <c r="DX80" s="280"/>
      <c r="DY80" s="280"/>
      <c r="DZ80" s="280"/>
      <c r="EA80" s="280"/>
      <c r="EB80" s="280"/>
      <c r="EC80" s="280"/>
      <c r="ED80" s="280"/>
      <c r="EE80" s="280"/>
      <c r="EF80" s="280"/>
      <c r="EG80" s="280"/>
      <c r="EH80" s="280"/>
      <c r="EI80" s="280"/>
      <c r="EJ80" s="280"/>
      <c r="EK80" s="280"/>
      <c r="EL80" s="280"/>
      <c r="EM80" s="280"/>
      <c r="EN80" s="280"/>
      <c r="EO80" s="280"/>
      <c r="EP80" s="280"/>
      <c r="EQ80" s="280"/>
      <c r="ER80" s="280"/>
      <c r="ES80" s="280"/>
      <c r="ET80" s="280"/>
      <c r="EU80" s="280"/>
      <c r="EV80" s="280"/>
      <c r="EW80" s="280"/>
      <c r="EX80" s="280"/>
      <c r="EY80" s="280"/>
      <c r="EZ80" s="280"/>
      <c r="FA80" s="280"/>
      <c r="FB80" s="280"/>
    </row>
    <row r="81" spans="1:28" ht="12">
      <c r="A81" s="328"/>
      <c r="B81" s="345"/>
      <c r="C81" s="344"/>
      <c r="D81" s="344"/>
      <c r="E81" s="344"/>
      <c r="F81" s="344"/>
      <c r="G81" s="344"/>
      <c r="Y81" s="133"/>
      <c r="Z81" s="133"/>
      <c r="AA81" s="133"/>
      <c r="AB81" s="133"/>
    </row>
    <row r="82" spans="1:7" ht="12">
      <c r="A82" s="328"/>
      <c r="B82" s="344"/>
      <c r="C82" s="344"/>
      <c r="D82" s="344"/>
      <c r="E82" s="344"/>
      <c r="F82" s="328"/>
      <c r="G82" s="344"/>
    </row>
    <row r="83" spans="1:7" ht="12">
      <c r="A83" s="328"/>
      <c r="B83" s="344"/>
      <c r="C83" s="344"/>
      <c r="D83" s="344"/>
      <c r="E83" s="344"/>
      <c r="F83" s="328"/>
      <c r="G83" s="344"/>
    </row>
    <row r="84" spans="1:7" ht="12">
      <c r="A84" s="328"/>
      <c r="B84" s="344"/>
      <c r="C84" s="344"/>
      <c r="D84" s="344"/>
      <c r="E84" s="344"/>
      <c r="F84" s="328"/>
      <c r="G84" s="344"/>
    </row>
  </sheetData>
  <sheetProtection/>
  <printOptions horizontalCentered="1"/>
  <pageMargins left="0.15748031496062992" right="0.15748031496062992" top="0.3937007874015748" bottom="0.2755905511811024" header="0.15748031496062992" footer="0.1968503937007874"/>
  <pageSetup blackAndWhite="1" firstPageNumber="72" useFirstPageNumber="1" horizontalDpi="300" verticalDpi="300" orientation="portrait" pageOrder="overThenDown"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tabColor theme="0"/>
  </sheetPr>
  <dimension ref="A1:Z99"/>
  <sheetViews>
    <sheetView view="pageBreakPreview" zoomScaleSheetLayoutView="100" zoomScalePageLayoutView="0" workbookViewId="0" topLeftCell="A1">
      <selection activeCell="B2" sqref="B2"/>
    </sheetView>
  </sheetViews>
  <sheetFormatPr defaultColWidth="9.00390625" defaultRowHeight="12.75"/>
  <cols>
    <col min="1" max="1" width="4.00390625" style="350" customWidth="1"/>
    <col min="2" max="2" width="12.875" style="350" customWidth="1"/>
    <col min="3" max="3" width="12.125" style="348" customWidth="1"/>
    <col min="4" max="4" width="19.125" style="348" customWidth="1"/>
    <col min="5" max="5" width="10.00390625" style="348" customWidth="1"/>
    <col min="6" max="6" width="16.25390625" style="348" customWidth="1"/>
    <col min="7" max="7" width="12.75390625" style="348" customWidth="1"/>
    <col min="8" max="8" width="19.625" style="348" customWidth="1"/>
    <col min="9" max="9" width="19.125" style="348" customWidth="1"/>
    <col min="10" max="10" width="17.875" style="348" customWidth="1"/>
    <col min="11" max="11" width="14.375" style="348" customWidth="1"/>
    <col min="12" max="12" width="19.375" style="348" customWidth="1"/>
    <col min="13" max="13" width="12.875" style="350" customWidth="1"/>
    <col min="14" max="14" width="4.75390625" style="350" customWidth="1"/>
    <col min="15" max="16384" width="9.125" style="350" customWidth="1"/>
  </cols>
  <sheetData>
    <row r="1" spans="1:14" ht="17.25">
      <c r="A1" s="346"/>
      <c r="B1" s="346"/>
      <c r="C1" s="347" t="s">
        <v>388</v>
      </c>
      <c r="E1" s="349"/>
      <c r="F1" s="349"/>
      <c r="G1" s="349"/>
      <c r="H1" s="349"/>
      <c r="I1" s="349"/>
      <c r="J1" s="349"/>
      <c r="K1" s="349"/>
      <c r="L1" s="349"/>
      <c r="M1" s="346"/>
      <c r="N1" s="346"/>
    </row>
    <row r="2" spans="1:14" ht="17.25">
      <c r="A2" s="346"/>
      <c r="B2" s="346"/>
      <c r="C2" s="347"/>
      <c r="E2" s="349"/>
      <c r="F2" s="349"/>
      <c r="G2" s="349"/>
      <c r="H2" s="349"/>
      <c r="I2" s="349"/>
      <c r="J2" s="349"/>
      <c r="K2" s="349"/>
      <c r="L2" s="349"/>
      <c r="M2" s="346"/>
      <c r="N2" s="346"/>
    </row>
    <row r="3" spans="1:16" ht="12">
      <c r="A3" s="351"/>
      <c r="B3" s="352"/>
      <c r="C3" s="353" t="s">
        <v>389</v>
      </c>
      <c r="D3" s="354"/>
      <c r="E3" s="353" t="s">
        <v>390</v>
      </c>
      <c r="F3" s="354"/>
      <c r="G3" s="355" t="s">
        <v>391</v>
      </c>
      <c r="H3" s="356"/>
      <c r="I3" s="353" t="s">
        <v>392</v>
      </c>
      <c r="J3" s="354"/>
      <c r="K3" s="354"/>
      <c r="L3" s="354"/>
      <c r="M3" s="358"/>
      <c r="N3" s="392"/>
      <c r="O3" s="392"/>
      <c r="P3" s="381"/>
    </row>
    <row r="4" spans="1:16" ht="12">
      <c r="A4" s="358" t="s">
        <v>7</v>
      </c>
      <c r="B4" s="358" t="s">
        <v>8</v>
      </c>
      <c r="C4" s="359" t="s">
        <v>393</v>
      </c>
      <c r="D4" s="359" t="s">
        <v>394</v>
      </c>
      <c r="E4" s="360" t="s">
        <v>393</v>
      </c>
      <c r="F4" s="360" t="s">
        <v>394</v>
      </c>
      <c r="G4" s="361" t="s">
        <v>393</v>
      </c>
      <c r="H4" s="361" t="s">
        <v>394</v>
      </c>
      <c r="I4" s="359" t="s">
        <v>395</v>
      </c>
      <c r="J4" s="359" t="s">
        <v>396</v>
      </c>
      <c r="K4" s="359" t="s">
        <v>397</v>
      </c>
      <c r="L4" s="359" t="s">
        <v>398</v>
      </c>
      <c r="M4" s="358"/>
      <c r="N4" s="392"/>
      <c r="O4" s="392"/>
      <c r="P4" s="381"/>
    </row>
    <row r="5" spans="1:16" ht="12">
      <c r="A5" s="351"/>
      <c r="B5" s="351"/>
      <c r="C5" s="363" t="s">
        <v>399</v>
      </c>
      <c r="D5" s="363" t="s">
        <v>33</v>
      </c>
      <c r="E5" s="363" t="s">
        <v>399</v>
      </c>
      <c r="F5" s="363" t="s">
        <v>33</v>
      </c>
      <c r="G5" s="364" t="s">
        <v>399</v>
      </c>
      <c r="H5" s="364" t="s">
        <v>33</v>
      </c>
      <c r="I5" s="363" t="s">
        <v>33</v>
      </c>
      <c r="J5" s="363" t="s">
        <v>33</v>
      </c>
      <c r="K5" s="363" t="s">
        <v>33</v>
      </c>
      <c r="L5" s="363" t="s">
        <v>33</v>
      </c>
      <c r="M5" s="357"/>
      <c r="N5" s="392"/>
      <c r="O5" s="392"/>
      <c r="P5" s="381"/>
    </row>
    <row r="6" spans="1:23" ht="12">
      <c r="A6" s="357"/>
      <c r="B6" s="365" t="s">
        <v>377</v>
      </c>
      <c r="C6" s="366">
        <v>22706736</v>
      </c>
      <c r="D6" s="366">
        <v>457107537780</v>
      </c>
      <c r="E6" s="366">
        <v>841805</v>
      </c>
      <c r="F6" s="366">
        <v>7856959247</v>
      </c>
      <c r="G6" s="367">
        <v>23548541</v>
      </c>
      <c r="H6" s="367">
        <v>464964497027</v>
      </c>
      <c r="I6" s="366">
        <v>339401934139</v>
      </c>
      <c r="J6" s="366">
        <v>102553579936</v>
      </c>
      <c r="K6" s="368">
        <v>0</v>
      </c>
      <c r="L6" s="366">
        <v>23008982952</v>
      </c>
      <c r="M6" s="369"/>
      <c r="N6" s="380"/>
      <c r="O6" s="380"/>
      <c r="P6" s="380"/>
      <c r="Q6" s="372"/>
      <c r="R6" s="372"/>
      <c r="S6" s="372"/>
      <c r="T6" s="372"/>
      <c r="U6" s="372"/>
      <c r="V6" s="372"/>
      <c r="W6" s="372"/>
    </row>
    <row r="7" spans="1:23" ht="12">
      <c r="A7" s="357"/>
      <c r="B7" s="373" t="s">
        <v>378</v>
      </c>
      <c r="C7" s="366">
        <v>22877665</v>
      </c>
      <c r="D7" s="366">
        <v>461989486464</v>
      </c>
      <c r="E7" s="366">
        <v>848333</v>
      </c>
      <c r="F7" s="366">
        <v>7692136945</v>
      </c>
      <c r="G7" s="366">
        <v>23725998</v>
      </c>
      <c r="H7" s="367">
        <v>469681623409</v>
      </c>
      <c r="I7" s="366">
        <v>343196576572</v>
      </c>
      <c r="J7" s="366">
        <v>103836558529</v>
      </c>
      <c r="K7" s="368">
        <v>0</v>
      </c>
      <c r="L7" s="366">
        <v>22648488308</v>
      </c>
      <c r="M7" s="369"/>
      <c r="N7" s="380"/>
      <c r="O7" s="380"/>
      <c r="P7" s="380"/>
      <c r="Q7" s="372"/>
      <c r="R7" s="372"/>
      <c r="S7" s="372"/>
      <c r="T7" s="372"/>
      <c r="U7" s="372"/>
      <c r="V7" s="372"/>
      <c r="W7" s="372"/>
    </row>
    <row r="8" spans="1:23" ht="12">
      <c r="A8" s="374"/>
      <c r="B8" s="373" t="s">
        <v>262</v>
      </c>
      <c r="C8" s="366">
        <v>23139479</v>
      </c>
      <c r="D8" s="366">
        <v>470870702444</v>
      </c>
      <c r="E8" s="366">
        <v>843414</v>
      </c>
      <c r="F8" s="366">
        <v>7542270440</v>
      </c>
      <c r="G8" s="366">
        <v>23982893</v>
      </c>
      <c r="H8" s="367">
        <v>478412972884</v>
      </c>
      <c r="I8" s="366">
        <v>349893969082</v>
      </c>
      <c r="J8" s="366">
        <v>105305894076</v>
      </c>
      <c r="K8" s="366">
        <v>0</v>
      </c>
      <c r="L8" s="366">
        <v>23213109726</v>
      </c>
      <c r="M8" s="369"/>
      <c r="N8" s="380"/>
      <c r="O8" s="380"/>
      <c r="P8" s="380"/>
      <c r="Q8" s="372"/>
      <c r="R8" s="372"/>
      <c r="S8" s="372"/>
      <c r="T8" s="372"/>
      <c r="U8" s="372"/>
      <c r="V8" s="372"/>
      <c r="W8" s="372"/>
    </row>
    <row r="9" spans="1:23" ht="12">
      <c r="A9" s="375"/>
      <c r="B9" s="373" t="s">
        <v>299</v>
      </c>
      <c r="C9" s="366">
        <v>23412375</v>
      </c>
      <c r="D9" s="366">
        <v>481706263957</v>
      </c>
      <c r="E9" s="366">
        <v>847304</v>
      </c>
      <c r="F9" s="366">
        <v>7557067011</v>
      </c>
      <c r="G9" s="366">
        <v>24259679</v>
      </c>
      <c r="H9" s="376">
        <v>489263330968</v>
      </c>
      <c r="I9" s="366">
        <v>358318942703</v>
      </c>
      <c r="J9" s="366">
        <v>108094619798</v>
      </c>
      <c r="K9" s="366">
        <v>0</v>
      </c>
      <c r="L9" s="366">
        <v>22849768467</v>
      </c>
      <c r="M9" s="369"/>
      <c r="N9" s="380"/>
      <c r="O9" s="380"/>
      <c r="P9" s="380"/>
      <c r="Q9" s="372"/>
      <c r="R9" s="372"/>
      <c r="S9" s="372"/>
      <c r="T9" s="372"/>
      <c r="U9" s="372"/>
      <c r="V9" s="372"/>
      <c r="W9" s="372"/>
    </row>
    <row r="10" spans="1:23" ht="12">
      <c r="A10" s="357"/>
      <c r="B10" s="377" t="s">
        <v>356</v>
      </c>
      <c r="C10" s="1808">
        <v>23515258</v>
      </c>
      <c r="D10" s="1808">
        <v>497995973237</v>
      </c>
      <c r="E10" s="1808">
        <v>842651</v>
      </c>
      <c r="F10" s="1808">
        <v>7331840268</v>
      </c>
      <c r="G10" s="1808">
        <v>24357909</v>
      </c>
      <c r="H10" s="1809">
        <v>505327813505</v>
      </c>
      <c r="I10" s="1808">
        <v>369969511423</v>
      </c>
      <c r="J10" s="1808">
        <v>113741789750</v>
      </c>
      <c r="K10" s="1808">
        <v>0</v>
      </c>
      <c r="L10" s="1808">
        <v>21616512332</v>
      </c>
      <c r="M10" s="1815"/>
      <c r="N10" s="513"/>
      <c r="O10" s="380"/>
      <c r="P10" s="380"/>
      <c r="Q10" s="372"/>
      <c r="R10" s="372"/>
      <c r="S10" s="372"/>
      <c r="T10" s="372"/>
      <c r="U10" s="372"/>
      <c r="V10" s="372"/>
      <c r="W10" s="372"/>
    </row>
    <row r="11" spans="1:23" ht="12">
      <c r="A11" s="357"/>
      <c r="B11" s="358" t="s">
        <v>301</v>
      </c>
      <c r="C11" s="366">
        <v>21047906</v>
      </c>
      <c r="D11" s="366">
        <v>450247416793</v>
      </c>
      <c r="E11" s="366">
        <v>759074</v>
      </c>
      <c r="F11" s="366">
        <v>6694802480</v>
      </c>
      <c r="G11" s="366">
        <v>21806980</v>
      </c>
      <c r="H11" s="367">
        <v>456942219273</v>
      </c>
      <c r="I11" s="366">
        <v>334941673022</v>
      </c>
      <c r="J11" s="366">
        <v>102181988707</v>
      </c>
      <c r="K11" s="366">
        <v>0</v>
      </c>
      <c r="L11" s="366">
        <v>19818557544</v>
      </c>
      <c r="M11" s="358"/>
      <c r="N11" s="380"/>
      <c r="O11" s="380"/>
      <c r="P11" s="380"/>
      <c r="Q11" s="372"/>
      <c r="R11" s="372"/>
      <c r="S11" s="372"/>
      <c r="T11" s="372"/>
      <c r="U11" s="372"/>
      <c r="V11" s="372"/>
      <c r="W11" s="372"/>
    </row>
    <row r="12" spans="1:23" ht="12">
      <c r="A12" s="357"/>
      <c r="B12" s="358" t="s">
        <v>302</v>
      </c>
      <c r="C12" s="366">
        <v>1052670</v>
      </c>
      <c r="D12" s="366">
        <v>23750213261</v>
      </c>
      <c r="E12" s="366">
        <v>25106</v>
      </c>
      <c r="F12" s="366">
        <v>217044053</v>
      </c>
      <c r="G12" s="366">
        <v>1077776</v>
      </c>
      <c r="H12" s="367">
        <v>23967257314</v>
      </c>
      <c r="I12" s="366">
        <v>17575520750</v>
      </c>
      <c r="J12" s="366">
        <v>5431134116</v>
      </c>
      <c r="K12" s="366">
        <v>0</v>
      </c>
      <c r="L12" s="366">
        <v>960602448</v>
      </c>
      <c r="M12" s="358"/>
      <c r="N12" s="380"/>
      <c r="O12" s="380"/>
      <c r="P12" s="380"/>
      <c r="Q12" s="372"/>
      <c r="R12" s="372"/>
      <c r="S12" s="372"/>
      <c r="T12" s="372"/>
      <c r="U12" s="372"/>
      <c r="V12" s="372"/>
      <c r="W12" s="372"/>
    </row>
    <row r="13" spans="1:23" ht="12">
      <c r="A13" s="357"/>
      <c r="B13" s="358" t="s">
        <v>36</v>
      </c>
      <c r="C13" s="366">
        <v>22100576</v>
      </c>
      <c r="D13" s="366">
        <v>473997630054</v>
      </c>
      <c r="E13" s="366">
        <v>784180</v>
      </c>
      <c r="F13" s="366">
        <v>6911846533</v>
      </c>
      <c r="G13" s="366">
        <v>22884756</v>
      </c>
      <c r="H13" s="367">
        <v>480909476587</v>
      </c>
      <c r="I13" s="366">
        <v>352517193772</v>
      </c>
      <c r="J13" s="366">
        <v>107613122823</v>
      </c>
      <c r="K13" s="366">
        <v>0</v>
      </c>
      <c r="L13" s="366">
        <v>20779159992</v>
      </c>
      <c r="M13" s="358"/>
      <c r="N13" s="380"/>
      <c r="O13" s="380"/>
      <c r="P13" s="380"/>
      <c r="Q13" s="372"/>
      <c r="R13" s="372"/>
      <c r="S13" s="372"/>
      <c r="T13" s="372"/>
      <c r="U13" s="372"/>
      <c r="V13" s="372"/>
      <c r="W13" s="372"/>
    </row>
    <row r="14" spans="1:26" ht="12">
      <c r="A14" s="357"/>
      <c r="B14" s="358" t="s">
        <v>38</v>
      </c>
      <c r="C14" s="366">
        <v>1414682</v>
      </c>
      <c r="D14" s="366">
        <v>23998343183</v>
      </c>
      <c r="E14" s="366">
        <v>58471</v>
      </c>
      <c r="F14" s="366">
        <v>419993735</v>
      </c>
      <c r="G14" s="366">
        <v>1473153</v>
      </c>
      <c r="H14" s="367">
        <v>24418336918</v>
      </c>
      <c r="I14" s="366">
        <v>17452317651</v>
      </c>
      <c r="J14" s="366">
        <v>6128666927</v>
      </c>
      <c r="K14" s="366">
        <v>0</v>
      </c>
      <c r="L14" s="366">
        <v>837352340</v>
      </c>
      <c r="M14" s="358"/>
      <c r="N14" s="380"/>
      <c r="O14" s="380"/>
      <c r="P14" s="380"/>
      <c r="Q14" s="372"/>
      <c r="R14" s="372"/>
      <c r="S14" s="372"/>
      <c r="T14" s="372"/>
      <c r="U14" s="372"/>
      <c r="V14" s="372"/>
      <c r="W14" s="372"/>
      <c r="X14" s="346"/>
      <c r="Y14" s="346"/>
      <c r="Z14" s="346"/>
    </row>
    <row r="15" spans="1:26" ht="12">
      <c r="A15" s="357"/>
      <c r="B15" s="357"/>
      <c r="C15" s="366"/>
      <c r="D15" s="366"/>
      <c r="E15" s="366"/>
      <c r="F15" s="366"/>
      <c r="G15" s="367"/>
      <c r="H15" s="367"/>
      <c r="I15" s="366"/>
      <c r="J15" s="366"/>
      <c r="K15" s="366"/>
      <c r="L15" s="366"/>
      <c r="M15" s="357"/>
      <c r="N15" s="380"/>
      <c r="O15" s="380"/>
      <c r="P15" s="380"/>
      <c r="Q15" s="372"/>
      <c r="R15" s="372"/>
      <c r="S15" s="372"/>
      <c r="T15" s="372"/>
      <c r="U15" s="372"/>
      <c r="V15" s="372"/>
      <c r="W15" s="372"/>
      <c r="X15" s="346"/>
      <c r="Y15" s="346"/>
      <c r="Z15" s="346"/>
    </row>
    <row r="16" spans="1:23" ht="11.25" customHeight="1">
      <c r="A16" s="357">
        <v>1</v>
      </c>
      <c r="B16" s="378" t="s">
        <v>40</v>
      </c>
      <c r="C16" s="379">
        <v>6191891</v>
      </c>
      <c r="D16" s="379">
        <v>131239498474</v>
      </c>
      <c r="E16" s="366">
        <v>234564</v>
      </c>
      <c r="F16" s="366">
        <v>1966558771</v>
      </c>
      <c r="G16" s="379">
        <v>6426455</v>
      </c>
      <c r="H16" s="379">
        <v>133206057245</v>
      </c>
      <c r="I16" s="379">
        <v>97684341477</v>
      </c>
      <c r="J16" s="379">
        <v>29842216693</v>
      </c>
      <c r="K16" s="379">
        <v>0</v>
      </c>
      <c r="L16" s="1811">
        <v>5679499075</v>
      </c>
      <c r="M16" s="378"/>
      <c r="N16" s="380"/>
      <c r="O16" s="380"/>
      <c r="P16" s="380"/>
      <c r="Q16" s="372"/>
      <c r="R16" s="372"/>
      <c r="S16" s="372"/>
      <c r="T16" s="372"/>
      <c r="U16" s="372"/>
      <c r="V16" s="372"/>
      <c r="W16" s="372"/>
    </row>
    <row r="17" spans="1:23" ht="11.25" customHeight="1">
      <c r="A17" s="357">
        <v>2</v>
      </c>
      <c r="B17" s="378" t="s">
        <v>41</v>
      </c>
      <c r="C17" s="379">
        <v>2051958</v>
      </c>
      <c r="D17" s="379">
        <v>44708307227</v>
      </c>
      <c r="E17" s="366">
        <v>63868</v>
      </c>
      <c r="F17" s="366">
        <v>569163711</v>
      </c>
      <c r="G17" s="379">
        <v>2115826</v>
      </c>
      <c r="H17" s="379">
        <v>45277470938</v>
      </c>
      <c r="I17" s="379">
        <v>33140215128</v>
      </c>
      <c r="J17" s="379">
        <v>10230890128</v>
      </c>
      <c r="K17" s="379">
        <v>0</v>
      </c>
      <c r="L17" s="1811">
        <v>1906365682</v>
      </c>
      <c r="M17" s="378"/>
      <c r="N17" s="380"/>
      <c r="O17" s="380"/>
      <c r="P17" s="380"/>
      <c r="Q17" s="372"/>
      <c r="R17" s="372"/>
      <c r="S17" s="372"/>
      <c r="T17" s="372"/>
      <c r="U17" s="372"/>
      <c r="V17" s="372"/>
      <c r="W17" s="372"/>
    </row>
    <row r="18" spans="1:23" ht="11.25" customHeight="1">
      <c r="A18" s="357">
        <v>3</v>
      </c>
      <c r="B18" s="378" t="s">
        <v>42</v>
      </c>
      <c r="C18" s="379">
        <v>1827838</v>
      </c>
      <c r="D18" s="379">
        <v>40674296214</v>
      </c>
      <c r="E18" s="366">
        <v>85676</v>
      </c>
      <c r="F18" s="366">
        <v>830464666</v>
      </c>
      <c r="G18" s="379">
        <v>1913514</v>
      </c>
      <c r="H18" s="379">
        <v>41504760880</v>
      </c>
      <c r="I18" s="379">
        <v>30441549768</v>
      </c>
      <c r="J18" s="379">
        <v>9175167316</v>
      </c>
      <c r="K18" s="379">
        <v>0</v>
      </c>
      <c r="L18" s="1811">
        <v>1888043796</v>
      </c>
      <c r="M18" s="378"/>
      <c r="N18" s="380"/>
      <c r="O18" s="380"/>
      <c r="P18" s="380"/>
      <c r="Q18" s="372"/>
      <c r="R18" s="372"/>
      <c r="S18" s="372"/>
      <c r="T18" s="372"/>
      <c r="U18" s="372"/>
      <c r="V18" s="372"/>
      <c r="W18" s="372"/>
    </row>
    <row r="19" spans="1:23" ht="11.25" customHeight="1">
      <c r="A19" s="357">
        <v>4</v>
      </c>
      <c r="B19" s="378" t="s">
        <v>43</v>
      </c>
      <c r="C19" s="379">
        <v>1175097</v>
      </c>
      <c r="D19" s="379">
        <v>24316659498</v>
      </c>
      <c r="E19" s="366">
        <v>35722</v>
      </c>
      <c r="F19" s="366">
        <v>316987527</v>
      </c>
      <c r="G19" s="379">
        <v>1210819</v>
      </c>
      <c r="H19" s="379">
        <v>24633647025</v>
      </c>
      <c r="I19" s="379">
        <v>18088137616</v>
      </c>
      <c r="J19" s="379">
        <v>5378272640</v>
      </c>
      <c r="K19" s="379">
        <v>0</v>
      </c>
      <c r="L19" s="1811">
        <v>1167236769</v>
      </c>
      <c r="M19" s="378"/>
      <c r="N19" s="380"/>
      <c r="O19" s="380"/>
      <c r="P19" s="380"/>
      <c r="Q19" s="372"/>
      <c r="R19" s="372"/>
      <c r="S19" s="372"/>
      <c r="T19" s="372"/>
      <c r="U19" s="372"/>
      <c r="V19" s="372"/>
      <c r="W19" s="372"/>
    </row>
    <row r="20" spans="1:23" ht="11.25" customHeight="1">
      <c r="A20" s="357">
        <v>5</v>
      </c>
      <c r="B20" s="378" t="s">
        <v>44</v>
      </c>
      <c r="C20" s="379">
        <v>1699307</v>
      </c>
      <c r="D20" s="379">
        <v>34849667767</v>
      </c>
      <c r="E20" s="366">
        <v>79358</v>
      </c>
      <c r="F20" s="366">
        <v>713424360</v>
      </c>
      <c r="G20" s="379">
        <v>1778665</v>
      </c>
      <c r="H20" s="379">
        <v>35563092127</v>
      </c>
      <c r="I20" s="379">
        <v>26010922008</v>
      </c>
      <c r="J20" s="379">
        <v>7917955574</v>
      </c>
      <c r="K20" s="379">
        <v>0</v>
      </c>
      <c r="L20" s="1811">
        <v>1634214545</v>
      </c>
      <c r="M20" s="378"/>
      <c r="N20" s="380"/>
      <c r="O20" s="380"/>
      <c r="P20" s="380"/>
      <c r="Q20" s="372"/>
      <c r="R20" s="372"/>
      <c r="S20" s="372"/>
      <c r="T20" s="372"/>
      <c r="U20" s="372"/>
      <c r="V20" s="372"/>
      <c r="W20" s="372"/>
    </row>
    <row r="21" spans="1:23" ht="11.25" customHeight="1">
      <c r="A21" s="357">
        <v>6</v>
      </c>
      <c r="B21" s="378" t="s">
        <v>45</v>
      </c>
      <c r="C21" s="379">
        <v>207028</v>
      </c>
      <c r="D21" s="379">
        <v>4365495279</v>
      </c>
      <c r="E21" s="366">
        <v>7759</v>
      </c>
      <c r="F21" s="366">
        <v>69442791</v>
      </c>
      <c r="G21" s="379">
        <v>214787</v>
      </c>
      <c r="H21" s="379">
        <v>4434938070</v>
      </c>
      <c r="I21" s="379">
        <v>3246824933</v>
      </c>
      <c r="J21" s="379">
        <v>1009664023</v>
      </c>
      <c r="K21" s="379">
        <v>0</v>
      </c>
      <c r="L21" s="1811">
        <v>178449114</v>
      </c>
      <c r="M21" s="378"/>
      <c r="N21" s="380"/>
      <c r="O21" s="380"/>
      <c r="P21" s="380"/>
      <c r="Q21" s="372"/>
      <c r="R21" s="372"/>
      <c r="S21" s="372"/>
      <c r="T21" s="372"/>
      <c r="U21" s="372"/>
      <c r="V21" s="372"/>
      <c r="W21" s="372"/>
    </row>
    <row r="22" spans="1:23" ht="11.25" customHeight="1">
      <c r="A22" s="357">
        <v>7</v>
      </c>
      <c r="B22" s="378" t="s">
        <v>46</v>
      </c>
      <c r="C22" s="379">
        <v>386232</v>
      </c>
      <c r="D22" s="379">
        <v>7718969368</v>
      </c>
      <c r="E22" s="366">
        <v>16815</v>
      </c>
      <c r="F22" s="366">
        <v>134328465</v>
      </c>
      <c r="G22" s="379">
        <v>403047</v>
      </c>
      <c r="H22" s="379">
        <v>7853297833</v>
      </c>
      <c r="I22" s="379">
        <v>5740128244</v>
      </c>
      <c r="J22" s="379">
        <v>1821631094</v>
      </c>
      <c r="K22" s="379">
        <v>0</v>
      </c>
      <c r="L22" s="1811">
        <v>291538495</v>
      </c>
      <c r="M22" s="378"/>
      <c r="N22" s="380"/>
      <c r="O22" s="380"/>
      <c r="P22" s="380"/>
      <c r="Q22" s="372"/>
      <c r="R22" s="372"/>
      <c r="S22" s="372"/>
      <c r="T22" s="372"/>
      <c r="U22" s="372"/>
      <c r="V22" s="372"/>
      <c r="W22" s="372"/>
    </row>
    <row r="23" spans="1:23" ht="11.25" customHeight="1">
      <c r="A23" s="357">
        <v>8</v>
      </c>
      <c r="B23" s="378" t="s">
        <v>47</v>
      </c>
      <c r="C23" s="379">
        <v>746697</v>
      </c>
      <c r="D23" s="379">
        <v>16081372095</v>
      </c>
      <c r="E23" s="366">
        <v>34102</v>
      </c>
      <c r="F23" s="366">
        <v>342414461</v>
      </c>
      <c r="G23" s="379">
        <v>780799</v>
      </c>
      <c r="H23" s="379">
        <v>16423786556</v>
      </c>
      <c r="I23" s="379">
        <v>12076216805</v>
      </c>
      <c r="J23" s="379">
        <v>3661293613</v>
      </c>
      <c r="K23" s="379">
        <v>0</v>
      </c>
      <c r="L23" s="1811">
        <v>686276138</v>
      </c>
      <c r="M23" s="378"/>
      <c r="N23" s="380"/>
      <c r="O23" s="380"/>
      <c r="P23" s="380"/>
      <c r="Q23" s="372"/>
      <c r="R23" s="372"/>
      <c r="S23" s="372"/>
      <c r="T23" s="372"/>
      <c r="U23" s="372"/>
      <c r="V23" s="372"/>
      <c r="W23" s="372"/>
    </row>
    <row r="24" spans="1:23" ht="11.25" customHeight="1">
      <c r="A24" s="357">
        <v>9</v>
      </c>
      <c r="B24" s="378" t="s">
        <v>48</v>
      </c>
      <c r="C24" s="379">
        <v>115802</v>
      </c>
      <c r="D24" s="379">
        <v>3231905354</v>
      </c>
      <c r="E24" s="366">
        <v>3887</v>
      </c>
      <c r="F24" s="366">
        <v>37454851</v>
      </c>
      <c r="G24" s="379">
        <v>119689</v>
      </c>
      <c r="H24" s="379">
        <v>3269360205</v>
      </c>
      <c r="I24" s="379">
        <v>2400772522</v>
      </c>
      <c r="J24" s="379">
        <v>717358709</v>
      </c>
      <c r="K24" s="379">
        <v>0</v>
      </c>
      <c r="L24" s="1811">
        <v>151228974</v>
      </c>
      <c r="M24" s="378"/>
      <c r="N24" s="380"/>
      <c r="O24" s="380"/>
      <c r="P24" s="380"/>
      <c r="Q24" s="372"/>
      <c r="R24" s="372"/>
      <c r="S24" s="372"/>
      <c r="T24" s="372"/>
      <c r="U24" s="372"/>
      <c r="V24" s="372"/>
      <c r="W24" s="372"/>
    </row>
    <row r="25" spans="1:23" s="381" customFormat="1" ht="11.25" customHeight="1">
      <c r="A25" s="357">
        <v>11</v>
      </c>
      <c r="B25" s="378" t="s">
        <v>50</v>
      </c>
      <c r="C25" s="379">
        <v>1190526</v>
      </c>
      <c r="D25" s="379">
        <v>23658780859</v>
      </c>
      <c r="E25" s="366">
        <v>28992</v>
      </c>
      <c r="F25" s="366">
        <v>262670262</v>
      </c>
      <c r="G25" s="379">
        <v>1219518</v>
      </c>
      <c r="H25" s="379">
        <v>23921451121</v>
      </c>
      <c r="I25" s="379">
        <v>17549738427</v>
      </c>
      <c r="J25" s="379">
        <v>5225789397</v>
      </c>
      <c r="K25" s="379">
        <v>0</v>
      </c>
      <c r="L25" s="1811">
        <v>1145923297</v>
      </c>
      <c r="M25" s="378"/>
      <c r="N25" s="380"/>
      <c r="O25" s="380"/>
      <c r="P25" s="380"/>
      <c r="Q25" s="380"/>
      <c r="R25" s="380"/>
      <c r="S25" s="380"/>
      <c r="T25" s="380"/>
      <c r="U25" s="380"/>
      <c r="V25" s="380"/>
      <c r="W25" s="380"/>
    </row>
    <row r="26" spans="1:23" ht="14.25" customHeight="1">
      <c r="A26" s="357">
        <v>13</v>
      </c>
      <c r="B26" s="378" t="s">
        <v>51</v>
      </c>
      <c r="C26" s="379">
        <v>185746</v>
      </c>
      <c r="D26" s="379">
        <v>4640912981</v>
      </c>
      <c r="E26" s="366">
        <v>5269</v>
      </c>
      <c r="F26" s="366">
        <v>48659910</v>
      </c>
      <c r="G26" s="379">
        <v>191015</v>
      </c>
      <c r="H26" s="379">
        <v>4689572891</v>
      </c>
      <c r="I26" s="379">
        <v>3449423675</v>
      </c>
      <c r="J26" s="379">
        <v>1041643878</v>
      </c>
      <c r="K26" s="379">
        <v>0</v>
      </c>
      <c r="L26" s="1811">
        <v>198505338</v>
      </c>
      <c r="M26" s="378"/>
      <c r="N26" s="380"/>
      <c r="O26" s="380"/>
      <c r="P26" s="380"/>
      <c r="Q26" s="372"/>
      <c r="R26" s="372"/>
      <c r="S26" s="372"/>
      <c r="T26" s="372"/>
      <c r="U26" s="372"/>
      <c r="V26" s="372"/>
      <c r="W26" s="372"/>
    </row>
    <row r="27" spans="1:23" ht="11.25" customHeight="1">
      <c r="A27" s="357">
        <v>14</v>
      </c>
      <c r="B27" s="378" t="s">
        <v>52</v>
      </c>
      <c r="C27" s="379">
        <v>179556</v>
      </c>
      <c r="D27" s="379">
        <v>3822051184</v>
      </c>
      <c r="E27" s="366">
        <v>5171</v>
      </c>
      <c r="F27" s="366">
        <v>37073492</v>
      </c>
      <c r="G27" s="379">
        <v>184727</v>
      </c>
      <c r="H27" s="379">
        <v>3859124676</v>
      </c>
      <c r="I27" s="379">
        <v>2831200775</v>
      </c>
      <c r="J27" s="379">
        <v>856784440</v>
      </c>
      <c r="K27" s="379">
        <v>0</v>
      </c>
      <c r="L27" s="1811">
        <v>171139461</v>
      </c>
      <c r="M27" s="378"/>
      <c r="N27" s="380"/>
      <c r="O27" s="380"/>
      <c r="P27" s="380"/>
      <c r="Q27" s="372"/>
      <c r="R27" s="372"/>
      <c r="S27" s="372"/>
      <c r="T27" s="372"/>
      <c r="U27" s="372"/>
      <c r="V27" s="372"/>
      <c r="W27" s="372"/>
    </row>
    <row r="28" spans="1:23" ht="11.25" customHeight="1">
      <c r="A28" s="357">
        <v>15</v>
      </c>
      <c r="B28" s="358" t="s">
        <v>303</v>
      </c>
      <c r="C28" s="379">
        <v>921897</v>
      </c>
      <c r="D28" s="379">
        <v>18608032761</v>
      </c>
      <c r="E28" s="366">
        <v>36151</v>
      </c>
      <c r="F28" s="366">
        <v>311981267</v>
      </c>
      <c r="G28" s="379">
        <v>958048</v>
      </c>
      <c r="H28" s="379">
        <v>18920014028</v>
      </c>
      <c r="I28" s="379">
        <v>13880053954</v>
      </c>
      <c r="J28" s="379">
        <v>4078775704</v>
      </c>
      <c r="K28" s="379">
        <v>0</v>
      </c>
      <c r="L28" s="1811">
        <v>961184370</v>
      </c>
      <c r="M28" s="358"/>
      <c r="N28" s="380"/>
      <c r="O28" s="380"/>
      <c r="P28" s="380"/>
      <c r="Q28" s="372"/>
      <c r="R28" s="372"/>
      <c r="S28" s="372"/>
      <c r="T28" s="372"/>
      <c r="U28" s="372"/>
      <c r="V28" s="372"/>
      <c r="W28" s="372"/>
    </row>
    <row r="29" spans="1:23" ht="11.25" customHeight="1">
      <c r="A29" s="357">
        <v>16</v>
      </c>
      <c r="B29" s="378" t="s">
        <v>54</v>
      </c>
      <c r="C29" s="379">
        <v>356150</v>
      </c>
      <c r="D29" s="379">
        <v>7899352506</v>
      </c>
      <c r="E29" s="366">
        <v>10289</v>
      </c>
      <c r="F29" s="366">
        <v>84866758</v>
      </c>
      <c r="G29" s="379">
        <v>366439</v>
      </c>
      <c r="H29" s="379">
        <v>7984219264</v>
      </c>
      <c r="I29" s="379">
        <v>5877614717</v>
      </c>
      <c r="J29" s="379">
        <v>1763940879</v>
      </c>
      <c r="K29" s="379">
        <v>0</v>
      </c>
      <c r="L29" s="1811">
        <v>342663668</v>
      </c>
      <c r="M29" s="378"/>
      <c r="N29" s="380"/>
      <c r="O29" s="380"/>
      <c r="P29" s="380"/>
      <c r="Q29" s="372"/>
      <c r="R29" s="372"/>
      <c r="S29" s="372"/>
      <c r="T29" s="372"/>
      <c r="U29" s="372"/>
      <c r="V29" s="372"/>
      <c r="W29" s="372"/>
    </row>
    <row r="30" spans="1:23" ht="11.25" customHeight="1">
      <c r="A30" s="357">
        <v>17</v>
      </c>
      <c r="B30" s="358" t="s">
        <v>55</v>
      </c>
      <c r="C30" s="379">
        <v>413345</v>
      </c>
      <c r="D30" s="379">
        <v>8472911238</v>
      </c>
      <c r="E30" s="366">
        <v>11690</v>
      </c>
      <c r="F30" s="366">
        <v>108632492</v>
      </c>
      <c r="G30" s="379">
        <v>425035</v>
      </c>
      <c r="H30" s="379">
        <v>8581543730</v>
      </c>
      <c r="I30" s="379">
        <v>6303514746</v>
      </c>
      <c r="J30" s="379">
        <v>1904617166</v>
      </c>
      <c r="K30" s="379">
        <v>0</v>
      </c>
      <c r="L30" s="1811">
        <v>373411818</v>
      </c>
      <c r="M30" s="358"/>
      <c r="N30" s="380"/>
      <c r="O30" s="380"/>
      <c r="P30" s="380"/>
      <c r="Q30" s="372"/>
      <c r="R30" s="372"/>
      <c r="S30" s="372"/>
      <c r="T30" s="372"/>
      <c r="U30" s="372"/>
      <c r="V30" s="372"/>
      <c r="W30" s="372"/>
    </row>
    <row r="31" spans="1:23" ht="11.25" customHeight="1">
      <c r="A31" s="357">
        <v>18</v>
      </c>
      <c r="B31" s="358" t="s">
        <v>56</v>
      </c>
      <c r="C31" s="379">
        <v>617565</v>
      </c>
      <c r="D31" s="379">
        <v>13666273752</v>
      </c>
      <c r="E31" s="366">
        <v>23585</v>
      </c>
      <c r="F31" s="366">
        <v>226921147</v>
      </c>
      <c r="G31" s="379">
        <v>641150</v>
      </c>
      <c r="H31" s="379">
        <v>13893194899</v>
      </c>
      <c r="I31" s="379">
        <v>10233363913</v>
      </c>
      <c r="J31" s="379">
        <v>3133363974</v>
      </c>
      <c r="K31" s="379">
        <v>0</v>
      </c>
      <c r="L31" s="1811">
        <v>526467012</v>
      </c>
      <c r="M31" s="358"/>
      <c r="N31" s="380"/>
      <c r="O31" s="380"/>
      <c r="P31" s="380"/>
      <c r="Q31" s="372"/>
      <c r="R31" s="372"/>
      <c r="S31" s="372"/>
      <c r="T31" s="372"/>
      <c r="U31" s="372"/>
      <c r="V31" s="372"/>
      <c r="W31" s="372"/>
    </row>
    <row r="32" spans="1:23" ht="11.25" customHeight="1">
      <c r="A32" s="357">
        <v>19</v>
      </c>
      <c r="B32" s="358" t="s">
        <v>57</v>
      </c>
      <c r="C32" s="379">
        <v>190880</v>
      </c>
      <c r="D32" s="379">
        <v>4397037060</v>
      </c>
      <c r="E32" s="366">
        <v>5609</v>
      </c>
      <c r="F32" s="366">
        <v>45452472</v>
      </c>
      <c r="G32" s="379">
        <v>196489</v>
      </c>
      <c r="H32" s="379">
        <v>4442489532</v>
      </c>
      <c r="I32" s="379">
        <v>3247616793</v>
      </c>
      <c r="J32" s="379">
        <v>997207200</v>
      </c>
      <c r="K32" s="379">
        <v>0</v>
      </c>
      <c r="L32" s="1811">
        <v>197665539</v>
      </c>
      <c r="M32" s="358"/>
      <c r="N32" s="380"/>
      <c r="O32" s="380"/>
      <c r="P32" s="380"/>
      <c r="Q32" s="372"/>
      <c r="R32" s="372"/>
      <c r="S32" s="372"/>
      <c r="T32" s="372"/>
      <c r="U32" s="372"/>
      <c r="V32" s="372"/>
      <c r="W32" s="372"/>
    </row>
    <row r="33" spans="1:23" ht="11.25" customHeight="1">
      <c r="A33" s="357">
        <v>20</v>
      </c>
      <c r="B33" s="358" t="s">
        <v>58</v>
      </c>
      <c r="C33" s="379">
        <v>347956</v>
      </c>
      <c r="D33" s="379">
        <v>7654328584</v>
      </c>
      <c r="E33" s="366">
        <v>9267</v>
      </c>
      <c r="F33" s="366">
        <v>77717446</v>
      </c>
      <c r="G33" s="379">
        <v>357223</v>
      </c>
      <c r="H33" s="379">
        <v>7732046030</v>
      </c>
      <c r="I33" s="379">
        <v>5641764684</v>
      </c>
      <c r="J33" s="379">
        <v>1766056895</v>
      </c>
      <c r="K33" s="379">
        <v>0</v>
      </c>
      <c r="L33" s="1811">
        <v>324224451</v>
      </c>
      <c r="M33" s="358"/>
      <c r="N33" s="380"/>
      <c r="O33" s="380"/>
      <c r="P33" s="380"/>
      <c r="Q33" s="372"/>
      <c r="R33" s="372"/>
      <c r="S33" s="372"/>
      <c r="T33" s="372"/>
      <c r="U33" s="372"/>
      <c r="V33" s="372"/>
      <c r="W33" s="372"/>
    </row>
    <row r="34" spans="1:23" s="381" customFormat="1" ht="11.25" customHeight="1">
      <c r="A34" s="357">
        <v>21</v>
      </c>
      <c r="B34" s="358" t="s">
        <v>59</v>
      </c>
      <c r="C34" s="379">
        <v>189424</v>
      </c>
      <c r="D34" s="379">
        <v>4056144914</v>
      </c>
      <c r="E34" s="366">
        <v>4492</v>
      </c>
      <c r="F34" s="366">
        <v>40349324</v>
      </c>
      <c r="G34" s="379">
        <v>193916</v>
      </c>
      <c r="H34" s="379">
        <v>4096494238</v>
      </c>
      <c r="I34" s="379">
        <v>3003559285</v>
      </c>
      <c r="J34" s="379">
        <v>927974506</v>
      </c>
      <c r="K34" s="379">
        <v>0</v>
      </c>
      <c r="L34" s="1811">
        <v>164960447</v>
      </c>
      <c r="M34" s="358"/>
      <c r="N34" s="380"/>
      <c r="O34" s="380"/>
      <c r="P34" s="380"/>
      <c r="Q34" s="380"/>
      <c r="R34" s="380"/>
      <c r="S34" s="380"/>
      <c r="T34" s="380"/>
      <c r="U34" s="380"/>
      <c r="V34" s="380"/>
      <c r="W34" s="380"/>
    </row>
    <row r="35" spans="1:23" ht="11.25" customHeight="1">
      <c r="A35" s="357">
        <v>22</v>
      </c>
      <c r="B35" s="358" t="s">
        <v>304</v>
      </c>
      <c r="C35" s="379">
        <v>110316</v>
      </c>
      <c r="D35" s="379">
        <v>2423934544</v>
      </c>
      <c r="E35" s="366">
        <v>3730</v>
      </c>
      <c r="F35" s="366">
        <v>37216305</v>
      </c>
      <c r="G35" s="379">
        <v>114046</v>
      </c>
      <c r="H35" s="379">
        <v>2461150849</v>
      </c>
      <c r="I35" s="379">
        <v>1806142820</v>
      </c>
      <c r="J35" s="379">
        <v>576334947</v>
      </c>
      <c r="K35" s="379">
        <v>0</v>
      </c>
      <c r="L35" s="1811">
        <v>78673082</v>
      </c>
      <c r="M35" s="358"/>
      <c r="N35" s="380"/>
      <c r="O35" s="380"/>
      <c r="P35" s="380"/>
      <c r="Q35" s="372"/>
      <c r="R35" s="372"/>
      <c r="S35" s="372"/>
      <c r="T35" s="372"/>
      <c r="U35" s="372"/>
      <c r="V35" s="372"/>
      <c r="W35" s="372"/>
    </row>
    <row r="36" spans="1:23" ht="14.25" customHeight="1">
      <c r="A36" s="357">
        <v>24</v>
      </c>
      <c r="B36" s="358" t="s">
        <v>354</v>
      </c>
      <c r="C36" s="379">
        <v>133293</v>
      </c>
      <c r="D36" s="379">
        <v>3103750796</v>
      </c>
      <c r="E36" s="366">
        <v>3892</v>
      </c>
      <c r="F36" s="366">
        <v>30584991</v>
      </c>
      <c r="G36" s="379">
        <v>137185</v>
      </c>
      <c r="H36" s="379">
        <v>3134335787</v>
      </c>
      <c r="I36" s="379">
        <v>2288525302</v>
      </c>
      <c r="J36" s="379">
        <v>724005497</v>
      </c>
      <c r="K36" s="379">
        <v>0</v>
      </c>
      <c r="L36" s="1811">
        <v>121804988</v>
      </c>
      <c r="M36" s="378"/>
      <c r="N36" s="380"/>
      <c r="O36" s="380"/>
      <c r="P36" s="380"/>
      <c r="Q36" s="372"/>
      <c r="R36" s="372"/>
      <c r="S36" s="372"/>
      <c r="T36" s="372"/>
      <c r="U36" s="372"/>
      <c r="V36" s="372"/>
      <c r="W36" s="372"/>
    </row>
    <row r="37" spans="1:23" ht="11.25" customHeight="1">
      <c r="A37" s="357">
        <v>27</v>
      </c>
      <c r="B37" s="358" t="s">
        <v>355</v>
      </c>
      <c r="C37" s="379">
        <v>87444</v>
      </c>
      <c r="D37" s="379">
        <v>1889683210</v>
      </c>
      <c r="E37" s="366">
        <v>2518</v>
      </c>
      <c r="F37" s="366">
        <v>15553767</v>
      </c>
      <c r="G37" s="379">
        <v>89962</v>
      </c>
      <c r="H37" s="379">
        <v>1905236977</v>
      </c>
      <c r="I37" s="379">
        <v>1393856279</v>
      </c>
      <c r="J37" s="379">
        <v>433167357</v>
      </c>
      <c r="K37" s="379">
        <v>0</v>
      </c>
      <c r="L37" s="1811">
        <v>78213341</v>
      </c>
      <c r="M37" s="358"/>
      <c r="N37" s="380"/>
      <c r="O37" s="380"/>
      <c r="P37" s="380"/>
      <c r="Q37" s="372"/>
      <c r="R37" s="372"/>
      <c r="S37" s="372"/>
      <c r="T37" s="372"/>
      <c r="U37" s="372"/>
      <c r="V37" s="372"/>
      <c r="W37" s="372"/>
    </row>
    <row r="38" spans="1:23" s="381" customFormat="1" ht="11.25" customHeight="1">
      <c r="A38" s="357">
        <v>31</v>
      </c>
      <c r="B38" s="358" t="s">
        <v>62</v>
      </c>
      <c r="C38" s="379">
        <v>145655</v>
      </c>
      <c r="D38" s="379">
        <v>3041638642</v>
      </c>
      <c r="E38" s="366">
        <v>3038</v>
      </c>
      <c r="F38" s="366">
        <v>27692657</v>
      </c>
      <c r="G38" s="379">
        <v>148693</v>
      </c>
      <c r="H38" s="379">
        <v>3069331299</v>
      </c>
      <c r="I38" s="379">
        <v>2252128052</v>
      </c>
      <c r="J38" s="379">
        <v>693701431</v>
      </c>
      <c r="K38" s="379">
        <v>0</v>
      </c>
      <c r="L38" s="1811">
        <v>123501816</v>
      </c>
      <c r="M38" s="358"/>
      <c r="N38" s="380"/>
      <c r="O38" s="380"/>
      <c r="P38" s="380"/>
      <c r="Q38" s="380"/>
      <c r="R38" s="380"/>
      <c r="S38" s="380"/>
      <c r="T38" s="380"/>
      <c r="U38" s="380"/>
      <c r="V38" s="380"/>
      <c r="W38" s="380"/>
    </row>
    <row r="39" spans="1:23" ht="11.25" customHeight="1">
      <c r="A39" s="357">
        <v>32</v>
      </c>
      <c r="B39" s="358" t="s">
        <v>63</v>
      </c>
      <c r="C39" s="379">
        <v>144569</v>
      </c>
      <c r="D39" s="379">
        <v>3227590697</v>
      </c>
      <c r="E39" s="366">
        <v>3153</v>
      </c>
      <c r="F39" s="366">
        <v>31221285</v>
      </c>
      <c r="G39" s="379">
        <v>147722</v>
      </c>
      <c r="H39" s="379">
        <v>3258811982</v>
      </c>
      <c r="I39" s="379">
        <v>2393347433</v>
      </c>
      <c r="J39" s="379">
        <v>724652471</v>
      </c>
      <c r="K39" s="379">
        <v>0</v>
      </c>
      <c r="L39" s="1811">
        <v>140812078</v>
      </c>
      <c r="M39" s="358"/>
      <c r="N39" s="380"/>
      <c r="O39" s="380"/>
      <c r="P39" s="380"/>
      <c r="Q39" s="372"/>
      <c r="R39" s="372"/>
      <c r="S39" s="372"/>
      <c r="T39" s="372"/>
      <c r="U39" s="372"/>
      <c r="V39" s="372"/>
      <c r="W39" s="372"/>
    </row>
    <row r="40" spans="1:23" ht="11.25" customHeight="1">
      <c r="A40" s="357">
        <v>37</v>
      </c>
      <c r="B40" s="358" t="s">
        <v>64</v>
      </c>
      <c r="C40" s="379">
        <v>58361</v>
      </c>
      <c r="D40" s="379">
        <v>1275580527</v>
      </c>
      <c r="E40" s="366">
        <v>1272</v>
      </c>
      <c r="F40" s="366">
        <v>10839485</v>
      </c>
      <c r="G40" s="379">
        <v>59633</v>
      </c>
      <c r="H40" s="379">
        <v>1286420012</v>
      </c>
      <c r="I40" s="379">
        <v>940430699</v>
      </c>
      <c r="J40" s="379">
        <v>292743601</v>
      </c>
      <c r="K40" s="379">
        <v>0</v>
      </c>
      <c r="L40" s="1811">
        <v>53245712</v>
      </c>
      <c r="M40" s="358"/>
      <c r="N40" s="380"/>
      <c r="O40" s="380"/>
      <c r="P40" s="380"/>
      <c r="Q40" s="372"/>
      <c r="R40" s="372"/>
      <c r="S40" s="372"/>
      <c r="T40" s="372"/>
      <c r="U40" s="372"/>
      <c r="V40" s="372"/>
      <c r="W40" s="372"/>
    </row>
    <row r="41" spans="1:23" ht="11.25" customHeight="1">
      <c r="A41" s="357">
        <v>39</v>
      </c>
      <c r="B41" s="358" t="s">
        <v>65</v>
      </c>
      <c r="C41" s="379">
        <v>77647</v>
      </c>
      <c r="D41" s="379">
        <v>1538978765</v>
      </c>
      <c r="E41" s="366">
        <v>2123</v>
      </c>
      <c r="F41" s="366">
        <v>16714129</v>
      </c>
      <c r="G41" s="379">
        <v>79770</v>
      </c>
      <c r="H41" s="379">
        <v>1555692894</v>
      </c>
      <c r="I41" s="379">
        <v>1146192351</v>
      </c>
      <c r="J41" s="379">
        <v>341263910</v>
      </c>
      <c r="K41" s="379">
        <v>0</v>
      </c>
      <c r="L41" s="1811">
        <v>68236633</v>
      </c>
      <c r="M41" s="358"/>
      <c r="N41" s="380"/>
      <c r="O41" s="380"/>
      <c r="P41" s="380"/>
      <c r="Q41" s="372"/>
      <c r="R41" s="372"/>
      <c r="S41" s="372"/>
      <c r="T41" s="372"/>
      <c r="U41" s="372"/>
      <c r="V41" s="372"/>
      <c r="W41" s="372"/>
    </row>
    <row r="42" spans="1:23" ht="11.25" customHeight="1">
      <c r="A42" s="357">
        <v>40</v>
      </c>
      <c r="B42" s="358" t="s">
        <v>357</v>
      </c>
      <c r="C42" s="379">
        <v>46999</v>
      </c>
      <c r="D42" s="379">
        <v>1007924970</v>
      </c>
      <c r="E42" s="366">
        <v>1285</v>
      </c>
      <c r="F42" s="366">
        <v>8978584</v>
      </c>
      <c r="G42" s="379">
        <v>48284</v>
      </c>
      <c r="H42" s="379">
        <v>1016903554</v>
      </c>
      <c r="I42" s="379">
        <v>745043642</v>
      </c>
      <c r="J42" s="379">
        <v>227251978</v>
      </c>
      <c r="K42" s="379">
        <v>0</v>
      </c>
      <c r="L42" s="1811">
        <v>44607934</v>
      </c>
      <c r="M42" s="358"/>
      <c r="N42" s="380"/>
      <c r="O42" s="380"/>
      <c r="P42" s="380"/>
      <c r="Q42" s="372"/>
      <c r="R42" s="372"/>
      <c r="S42" s="372"/>
      <c r="T42" s="372"/>
      <c r="U42" s="372"/>
      <c r="V42" s="372"/>
      <c r="W42" s="372"/>
    </row>
    <row r="43" spans="1:23" s="381" customFormat="1" ht="11.25" customHeight="1">
      <c r="A43" s="357">
        <v>42</v>
      </c>
      <c r="B43" s="358" t="s">
        <v>66</v>
      </c>
      <c r="C43" s="379">
        <v>125416</v>
      </c>
      <c r="D43" s="379">
        <v>2622046783</v>
      </c>
      <c r="E43" s="366">
        <v>3154</v>
      </c>
      <c r="F43" s="366">
        <v>27828899</v>
      </c>
      <c r="G43" s="379">
        <v>128570</v>
      </c>
      <c r="H43" s="379">
        <v>2649875682</v>
      </c>
      <c r="I43" s="379">
        <v>1943285082</v>
      </c>
      <c r="J43" s="379">
        <v>598982546</v>
      </c>
      <c r="K43" s="379">
        <v>0</v>
      </c>
      <c r="L43" s="1811">
        <v>107608054</v>
      </c>
      <c r="M43" s="358"/>
      <c r="N43" s="380"/>
      <c r="O43" s="380"/>
      <c r="P43" s="380"/>
      <c r="Q43" s="380"/>
      <c r="R43" s="380"/>
      <c r="S43" s="380"/>
      <c r="T43" s="380"/>
      <c r="U43" s="380"/>
      <c r="V43" s="380"/>
      <c r="W43" s="380"/>
    </row>
    <row r="44" spans="1:23" ht="11.25" customHeight="1">
      <c r="A44" s="357">
        <v>43</v>
      </c>
      <c r="B44" s="358" t="s">
        <v>306</v>
      </c>
      <c r="C44" s="379">
        <v>328816</v>
      </c>
      <c r="D44" s="379">
        <v>7052455554</v>
      </c>
      <c r="E44" s="366">
        <v>8095</v>
      </c>
      <c r="F44" s="366">
        <v>72792740</v>
      </c>
      <c r="G44" s="379">
        <v>336911</v>
      </c>
      <c r="H44" s="379">
        <v>7125248294</v>
      </c>
      <c r="I44" s="379">
        <v>5221697001</v>
      </c>
      <c r="J44" s="379">
        <v>1612508159</v>
      </c>
      <c r="K44" s="379">
        <v>0</v>
      </c>
      <c r="L44" s="1811">
        <v>291043134</v>
      </c>
      <c r="M44" s="358"/>
      <c r="N44" s="380"/>
      <c r="O44" s="380"/>
      <c r="P44" s="380"/>
      <c r="Q44" s="372"/>
      <c r="R44" s="372"/>
      <c r="S44" s="372"/>
      <c r="T44" s="372"/>
      <c r="U44" s="372"/>
      <c r="V44" s="372"/>
      <c r="W44" s="372"/>
    </row>
    <row r="45" spans="1:23" ht="11.25" customHeight="1">
      <c r="A45" s="357">
        <v>45</v>
      </c>
      <c r="B45" s="358" t="s">
        <v>67</v>
      </c>
      <c r="C45" s="379">
        <v>62740</v>
      </c>
      <c r="D45" s="379">
        <v>1733002088</v>
      </c>
      <c r="E45" s="366">
        <v>1156</v>
      </c>
      <c r="F45" s="366">
        <v>10697439</v>
      </c>
      <c r="G45" s="379">
        <v>63896</v>
      </c>
      <c r="H45" s="379">
        <v>1743699527</v>
      </c>
      <c r="I45" s="379">
        <v>1278051826</v>
      </c>
      <c r="J45" s="379">
        <v>397019467</v>
      </c>
      <c r="K45" s="379">
        <v>0</v>
      </c>
      <c r="L45" s="1811">
        <v>68628234</v>
      </c>
      <c r="M45" s="358"/>
      <c r="N45" s="380"/>
      <c r="O45" s="380"/>
      <c r="P45" s="380"/>
      <c r="Q45" s="372"/>
      <c r="R45" s="372"/>
      <c r="S45" s="372"/>
      <c r="T45" s="372"/>
      <c r="U45" s="372"/>
      <c r="V45" s="372"/>
      <c r="W45" s="372"/>
    </row>
    <row r="46" spans="1:23" ht="14.25" customHeight="1">
      <c r="A46" s="357">
        <v>46</v>
      </c>
      <c r="B46" s="358" t="s">
        <v>68</v>
      </c>
      <c r="C46" s="379">
        <v>69295</v>
      </c>
      <c r="D46" s="379">
        <v>1754716196</v>
      </c>
      <c r="E46" s="366">
        <v>1244</v>
      </c>
      <c r="F46" s="366">
        <v>9276916</v>
      </c>
      <c r="G46" s="379">
        <v>70539</v>
      </c>
      <c r="H46" s="379">
        <v>1763993112</v>
      </c>
      <c r="I46" s="379">
        <v>1288179405</v>
      </c>
      <c r="J46" s="379">
        <v>404790854</v>
      </c>
      <c r="K46" s="379">
        <v>0</v>
      </c>
      <c r="L46" s="1811">
        <v>71022853</v>
      </c>
      <c r="M46" s="358"/>
      <c r="N46" s="380"/>
      <c r="O46" s="380"/>
      <c r="P46" s="380"/>
      <c r="Q46" s="372"/>
      <c r="R46" s="372"/>
      <c r="S46" s="372"/>
      <c r="T46" s="372"/>
      <c r="U46" s="372"/>
      <c r="V46" s="372"/>
      <c r="W46" s="372"/>
    </row>
    <row r="47" spans="1:23" s="381" customFormat="1" ht="11.25" customHeight="1">
      <c r="A47" s="382">
        <v>50</v>
      </c>
      <c r="B47" s="383" t="s">
        <v>358</v>
      </c>
      <c r="C47" s="379">
        <v>152925</v>
      </c>
      <c r="D47" s="379">
        <v>3563068707</v>
      </c>
      <c r="E47" s="366">
        <v>3840</v>
      </c>
      <c r="F47" s="366">
        <v>30759634</v>
      </c>
      <c r="G47" s="379">
        <v>156765</v>
      </c>
      <c r="H47" s="379">
        <v>3593828341</v>
      </c>
      <c r="I47" s="379">
        <v>2627779219</v>
      </c>
      <c r="J47" s="379">
        <v>832670205</v>
      </c>
      <c r="K47" s="379">
        <v>0</v>
      </c>
      <c r="L47" s="1811">
        <v>133378917</v>
      </c>
      <c r="M47" s="358"/>
      <c r="N47" s="380"/>
      <c r="O47" s="380"/>
      <c r="P47" s="380"/>
      <c r="Q47" s="380"/>
      <c r="R47" s="380"/>
      <c r="S47" s="380"/>
      <c r="T47" s="380"/>
      <c r="U47" s="380"/>
      <c r="V47" s="380"/>
      <c r="W47" s="380"/>
    </row>
    <row r="48" spans="1:23" s="381" customFormat="1" ht="11.25" customHeight="1">
      <c r="A48" s="357">
        <v>57</v>
      </c>
      <c r="B48" s="358" t="s">
        <v>359</v>
      </c>
      <c r="C48" s="379">
        <v>70365</v>
      </c>
      <c r="D48" s="379">
        <v>1778972628</v>
      </c>
      <c r="E48" s="366">
        <v>1279</v>
      </c>
      <c r="F48" s="366">
        <v>11532171</v>
      </c>
      <c r="G48" s="379">
        <v>71644</v>
      </c>
      <c r="H48" s="379">
        <v>1790504799</v>
      </c>
      <c r="I48" s="379">
        <v>1315465711</v>
      </c>
      <c r="J48" s="379">
        <v>405970939</v>
      </c>
      <c r="K48" s="379">
        <v>0</v>
      </c>
      <c r="L48" s="1811">
        <v>69068149</v>
      </c>
      <c r="M48" s="358"/>
      <c r="N48" s="380"/>
      <c r="O48" s="380"/>
      <c r="P48" s="380"/>
      <c r="Q48" s="372"/>
      <c r="R48" s="380"/>
      <c r="S48" s="380"/>
      <c r="T48" s="380"/>
      <c r="U48" s="380"/>
      <c r="V48" s="380"/>
      <c r="W48" s="380"/>
    </row>
    <row r="49" spans="1:23" ht="11.25" customHeight="1">
      <c r="A49" s="357">
        <v>62</v>
      </c>
      <c r="B49" s="358" t="s">
        <v>118</v>
      </c>
      <c r="C49" s="379">
        <v>53863</v>
      </c>
      <c r="D49" s="379">
        <v>1456144211</v>
      </c>
      <c r="E49" s="366">
        <v>1154</v>
      </c>
      <c r="F49" s="366">
        <v>9492416</v>
      </c>
      <c r="G49" s="379">
        <v>55017</v>
      </c>
      <c r="H49" s="379">
        <v>1465636627</v>
      </c>
      <c r="I49" s="379">
        <v>1073397450</v>
      </c>
      <c r="J49" s="379">
        <v>335254615</v>
      </c>
      <c r="K49" s="379">
        <v>0</v>
      </c>
      <c r="L49" s="1811">
        <v>56984562</v>
      </c>
      <c r="M49" s="358"/>
      <c r="N49" s="380"/>
      <c r="O49" s="380"/>
      <c r="P49" s="380"/>
      <c r="Q49" s="372"/>
      <c r="R49" s="372"/>
      <c r="S49" s="372"/>
      <c r="T49" s="372"/>
      <c r="U49" s="372"/>
      <c r="V49" s="372"/>
      <c r="W49" s="372"/>
    </row>
    <row r="50" spans="1:23" ht="11.25" customHeight="1">
      <c r="A50" s="357">
        <v>65</v>
      </c>
      <c r="B50" s="358" t="s">
        <v>400</v>
      </c>
      <c r="C50" s="379">
        <v>97459</v>
      </c>
      <c r="D50" s="379">
        <v>2552310731</v>
      </c>
      <c r="E50" s="366">
        <v>1727</v>
      </c>
      <c r="F50" s="366">
        <v>14528466</v>
      </c>
      <c r="G50" s="379">
        <v>99186</v>
      </c>
      <c r="H50" s="379">
        <v>2566839197</v>
      </c>
      <c r="I50" s="379">
        <v>1873578220</v>
      </c>
      <c r="J50" s="379">
        <v>597479627</v>
      </c>
      <c r="K50" s="379">
        <v>0</v>
      </c>
      <c r="L50" s="1811">
        <v>95781350</v>
      </c>
      <c r="M50" s="358"/>
      <c r="N50" s="380"/>
      <c r="O50" s="380"/>
      <c r="P50" s="380"/>
      <c r="Q50" s="372"/>
      <c r="R50" s="372"/>
      <c r="S50" s="372"/>
      <c r="T50" s="372"/>
      <c r="U50" s="372"/>
      <c r="V50" s="372"/>
      <c r="W50" s="372"/>
    </row>
    <row r="51" spans="1:23" ht="11.25" customHeight="1">
      <c r="A51" s="357">
        <v>70</v>
      </c>
      <c r="B51" s="358" t="s">
        <v>360</v>
      </c>
      <c r="C51" s="379">
        <v>114261</v>
      </c>
      <c r="D51" s="379">
        <v>2835573360</v>
      </c>
      <c r="E51" s="366">
        <v>1924</v>
      </c>
      <c r="F51" s="366">
        <v>16236721</v>
      </c>
      <c r="G51" s="379">
        <v>116185</v>
      </c>
      <c r="H51" s="379">
        <v>2851810081</v>
      </c>
      <c r="I51" s="379">
        <v>2083873446</v>
      </c>
      <c r="J51" s="379">
        <v>659726713</v>
      </c>
      <c r="K51" s="379">
        <v>0</v>
      </c>
      <c r="L51" s="1811">
        <v>108209922</v>
      </c>
      <c r="M51" s="358"/>
      <c r="N51" s="380"/>
      <c r="O51" s="380"/>
      <c r="P51" s="380"/>
      <c r="Q51" s="372"/>
      <c r="R51" s="372"/>
      <c r="S51" s="372"/>
      <c r="T51" s="372"/>
      <c r="U51" s="372"/>
      <c r="V51" s="372"/>
      <c r="W51" s="372"/>
    </row>
    <row r="52" spans="1:23" ht="11.25" customHeight="1">
      <c r="A52" s="357">
        <v>73</v>
      </c>
      <c r="B52" s="358" t="s">
        <v>401</v>
      </c>
      <c r="C52" s="379">
        <v>265291</v>
      </c>
      <c r="D52" s="379">
        <v>5865603854</v>
      </c>
      <c r="E52" s="366">
        <v>7626</v>
      </c>
      <c r="F52" s="366">
        <v>66083550</v>
      </c>
      <c r="G52" s="379">
        <v>272917</v>
      </c>
      <c r="H52" s="379">
        <v>5931687404</v>
      </c>
      <c r="I52" s="379">
        <v>4346398401</v>
      </c>
      <c r="J52" s="379">
        <v>1329083689</v>
      </c>
      <c r="K52" s="379">
        <v>0</v>
      </c>
      <c r="L52" s="1811">
        <v>256205314</v>
      </c>
      <c r="M52" s="358"/>
      <c r="N52" s="380"/>
      <c r="O52" s="380"/>
      <c r="P52" s="380"/>
      <c r="Q52" s="372"/>
      <c r="R52" s="372"/>
      <c r="S52" s="372"/>
      <c r="T52" s="372"/>
      <c r="U52" s="372"/>
      <c r="V52" s="372"/>
      <c r="W52" s="372"/>
    </row>
    <row r="53" spans="1:23" s="381" customFormat="1" ht="11.25" customHeight="1">
      <c r="A53" s="357">
        <v>79</v>
      </c>
      <c r="B53" s="358" t="s">
        <v>402</v>
      </c>
      <c r="C53" s="379">
        <v>168872</v>
      </c>
      <c r="D53" s="379">
        <v>3677191561</v>
      </c>
      <c r="E53" s="366">
        <v>3978</v>
      </c>
      <c r="F53" s="366">
        <v>28215552</v>
      </c>
      <c r="G53" s="379">
        <v>172850</v>
      </c>
      <c r="H53" s="379">
        <v>3705407113</v>
      </c>
      <c r="I53" s="379">
        <v>2704050157</v>
      </c>
      <c r="J53" s="379">
        <v>848559628</v>
      </c>
      <c r="K53" s="379">
        <v>0</v>
      </c>
      <c r="L53" s="1811">
        <v>152797328</v>
      </c>
      <c r="M53" s="358"/>
      <c r="N53" s="380"/>
      <c r="O53" s="380"/>
      <c r="P53" s="380"/>
      <c r="Q53" s="380"/>
      <c r="R53" s="380"/>
      <c r="S53" s="380"/>
      <c r="T53" s="380"/>
      <c r="U53" s="380"/>
      <c r="V53" s="380"/>
      <c r="W53" s="380"/>
    </row>
    <row r="54" spans="1:23" ht="11.25" customHeight="1">
      <c r="A54" s="357">
        <v>86</v>
      </c>
      <c r="B54" s="358" t="s">
        <v>361</v>
      </c>
      <c r="C54" s="379">
        <v>235158</v>
      </c>
      <c r="D54" s="379">
        <v>5149738664</v>
      </c>
      <c r="E54" s="366">
        <v>10509</v>
      </c>
      <c r="F54" s="366">
        <v>88974042</v>
      </c>
      <c r="G54" s="379">
        <v>245667</v>
      </c>
      <c r="H54" s="379">
        <v>5238712706</v>
      </c>
      <c r="I54" s="379">
        <v>3827443740</v>
      </c>
      <c r="J54" s="379">
        <v>1201091769</v>
      </c>
      <c r="K54" s="379">
        <v>0</v>
      </c>
      <c r="L54" s="1811">
        <v>210177197</v>
      </c>
      <c r="M54" s="358"/>
      <c r="N54" s="380"/>
      <c r="O54" s="380"/>
      <c r="P54" s="380"/>
      <c r="Q54" s="372"/>
      <c r="R54" s="372"/>
      <c r="S54" s="372"/>
      <c r="T54" s="372"/>
      <c r="U54" s="372"/>
      <c r="V54" s="372"/>
      <c r="W54" s="372"/>
    </row>
    <row r="55" spans="1:23" ht="11.25" customHeight="1">
      <c r="A55" s="357">
        <v>93</v>
      </c>
      <c r="B55" s="358" t="s">
        <v>403</v>
      </c>
      <c r="C55" s="379">
        <v>239907</v>
      </c>
      <c r="D55" s="379">
        <v>5365455606</v>
      </c>
      <c r="E55" s="366">
        <v>8375</v>
      </c>
      <c r="F55" s="366">
        <v>62859212</v>
      </c>
      <c r="G55" s="379">
        <v>248282</v>
      </c>
      <c r="H55" s="379">
        <v>5428314818</v>
      </c>
      <c r="I55" s="379">
        <v>3945086885</v>
      </c>
      <c r="J55" s="379">
        <v>1275757277</v>
      </c>
      <c r="K55" s="379">
        <v>0</v>
      </c>
      <c r="L55" s="1811">
        <v>207470656</v>
      </c>
      <c r="M55" s="358"/>
      <c r="N55" s="380"/>
      <c r="O55" s="380"/>
      <c r="P55" s="380"/>
      <c r="Q55" s="372"/>
      <c r="R55" s="372"/>
      <c r="S55" s="372"/>
      <c r="T55" s="372"/>
      <c r="U55" s="372"/>
      <c r="V55" s="372"/>
      <c r="W55" s="372"/>
    </row>
    <row r="56" spans="1:23" ht="14.25" customHeight="1">
      <c r="A56" s="385">
        <v>95</v>
      </c>
      <c r="B56" s="386" t="s">
        <v>315</v>
      </c>
      <c r="C56" s="387">
        <v>317029</v>
      </c>
      <c r="D56" s="387">
        <v>7020270845</v>
      </c>
      <c r="E56" s="1810">
        <v>6842</v>
      </c>
      <c r="F56" s="1810">
        <v>59203399</v>
      </c>
      <c r="G56" s="387">
        <v>323871</v>
      </c>
      <c r="H56" s="387">
        <v>7079474244</v>
      </c>
      <c r="I56" s="387">
        <v>5176281181</v>
      </c>
      <c r="J56" s="387">
        <v>1650502314</v>
      </c>
      <c r="K56" s="387">
        <v>0</v>
      </c>
      <c r="L56" s="1812">
        <v>252690749</v>
      </c>
      <c r="M56" s="358"/>
      <c r="N56" s="380"/>
      <c r="O56" s="380"/>
      <c r="P56" s="380"/>
      <c r="Q56" s="372"/>
      <c r="R56" s="372"/>
      <c r="S56" s="372"/>
      <c r="T56" s="372"/>
      <c r="U56" s="372"/>
      <c r="V56" s="372"/>
      <c r="W56" s="372"/>
    </row>
    <row r="57" spans="1:23" ht="14.25" customHeight="1">
      <c r="A57" s="357">
        <v>301</v>
      </c>
      <c r="B57" s="358" t="s">
        <v>70</v>
      </c>
      <c r="C57" s="379">
        <v>19840</v>
      </c>
      <c r="D57" s="379">
        <v>358356262</v>
      </c>
      <c r="E57" s="366">
        <v>949</v>
      </c>
      <c r="F57" s="366">
        <v>7627510</v>
      </c>
      <c r="G57" s="379">
        <v>20789</v>
      </c>
      <c r="H57" s="379">
        <v>365983772</v>
      </c>
      <c r="I57" s="379">
        <v>266555978</v>
      </c>
      <c r="J57" s="379">
        <v>87521162</v>
      </c>
      <c r="K57" s="379">
        <v>0</v>
      </c>
      <c r="L57" s="1811">
        <v>11906632</v>
      </c>
      <c r="M57" s="358"/>
      <c r="N57" s="380"/>
      <c r="O57" s="380"/>
      <c r="P57" s="380"/>
      <c r="Q57" s="372"/>
      <c r="R57" s="372"/>
      <c r="S57" s="372"/>
      <c r="T57" s="372"/>
      <c r="U57" s="372"/>
      <c r="V57" s="372"/>
      <c r="W57" s="372"/>
    </row>
    <row r="58" spans="1:23" ht="11.25" customHeight="1">
      <c r="A58" s="357">
        <v>303</v>
      </c>
      <c r="B58" s="358" t="s">
        <v>74</v>
      </c>
      <c r="C58" s="379">
        <v>3423</v>
      </c>
      <c r="D58" s="379">
        <v>65673896</v>
      </c>
      <c r="E58" s="366">
        <v>193</v>
      </c>
      <c r="F58" s="366">
        <v>1416267</v>
      </c>
      <c r="G58" s="379">
        <v>3616</v>
      </c>
      <c r="H58" s="379">
        <v>67090163</v>
      </c>
      <c r="I58" s="379">
        <v>47446327</v>
      </c>
      <c r="J58" s="379">
        <v>16859952</v>
      </c>
      <c r="K58" s="379">
        <v>0</v>
      </c>
      <c r="L58" s="1811">
        <v>2783884</v>
      </c>
      <c r="M58" s="358"/>
      <c r="N58" s="380"/>
      <c r="O58" s="380"/>
      <c r="P58" s="380"/>
      <c r="Q58" s="372"/>
      <c r="R58" s="372"/>
      <c r="S58" s="372"/>
      <c r="T58" s="372"/>
      <c r="U58" s="372"/>
      <c r="V58" s="372"/>
      <c r="W58" s="372"/>
    </row>
    <row r="59" spans="1:23" ht="11.25" customHeight="1">
      <c r="A59" s="357">
        <v>305</v>
      </c>
      <c r="B59" s="358" t="s">
        <v>75</v>
      </c>
      <c r="C59" s="379">
        <v>29085</v>
      </c>
      <c r="D59" s="379">
        <v>550843548</v>
      </c>
      <c r="E59" s="366">
        <v>1798</v>
      </c>
      <c r="F59" s="366">
        <v>12766926</v>
      </c>
      <c r="G59" s="379">
        <v>30883</v>
      </c>
      <c r="H59" s="379">
        <v>563610474</v>
      </c>
      <c r="I59" s="379">
        <v>407324553</v>
      </c>
      <c r="J59" s="379">
        <v>135705647</v>
      </c>
      <c r="K59" s="379">
        <v>0</v>
      </c>
      <c r="L59" s="1811">
        <v>20580274</v>
      </c>
      <c r="M59" s="358"/>
      <c r="N59" s="380"/>
      <c r="O59" s="380"/>
      <c r="P59" s="380"/>
      <c r="Q59" s="372"/>
      <c r="R59" s="372"/>
      <c r="S59" s="372"/>
      <c r="T59" s="372"/>
      <c r="U59" s="372"/>
      <c r="V59" s="372"/>
      <c r="W59" s="372"/>
    </row>
    <row r="60" spans="1:23" ht="11.25" customHeight="1">
      <c r="A60" s="357">
        <v>306</v>
      </c>
      <c r="B60" s="358" t="s">
        <v>81</v>
      </c>
      <c r="C60" s="379">
        <v>142267</v>
      </c>
      <c r="D60" s="379">
        <v>2238557705</v>
      </c>
      <c r="E60" s="366">
        <v>7210</v>
      </c>
      <c r="F60" s="366">
        <v>42531775</v>
      </c>
      <c r="G60" s="379">
        <v>149477</v>
      </c>
      <c r="H60" s="379">
        <v>2281089480</v>
      </c>
      <c r="I60" s="379">
        <v>1612551994</v>
      </c>
      <c r="J60" s="379">
        <v>618407093</v>
      </c>
      <c r="K60" s="379">
        <v>0</v>
      </c>
      <c r="L60" s="1811">
        <v>50130393</v>
      </c>
      <c r="M60" s="358"/>
      <c r="N60" s="380"/>
      <c r="O60" s="380"/>
      <c r="P60" s="380"/>
      <c r="Q60" s="372"/>
      <c r="R60" s="372"/>
      <c r="S60" s="372"/>
      <c r="T60" s="372"/>
      <c r="U60" s="372"/>
      <c r="V60" s="372"/>
      <c r="W60" s="372"/>
    </row>
    <row r="61" spans="1:23" ht="11.25" customHeight="1">
      <c r="A61" s="357">
        <v>307</v>
      </c>
      <c r="B61" s="358" t="s">
        <v>82</v>
      </c>
      <c r="C61" s="379">
        <v>195852</v>
      </c>
      <c r="D61" s="379">
        <v>3281511648</v>
      </c>
      <c r="E61" s="366">
        <v>3719</v>
      </c>
      <c r="F61" s="366">
        <v>25196254</v>
      </c>
      <c r="G61" s="379">
        <v>199571</v>
      </c>
      <c r="H61" s="379">
        <v>3306707902</v>
      </c>
      <c r="I61" s="379">
        <v>2330892123</v>
      </c>
      <c r="J61" s="379">
        <v>908335229</v>
      </c>
      <c r="K61" s="379">
        <v>0</v>
      </c>
      <c r="L61" s="1811">
        <v>67480550</v>
      </c>
      <c r="M61" s="358"/>
      <c r="N61" s="380"/>
      <c r="O61" s="380"/>
      <c r="P61" s="380"/>
      <c r="Q61" s="372"/>
      <c r="R61" s="372"/>
      <c r="S61" s="372"/>
      <c r="T61" s="372"/>
      <c r="U61" s="372"/>
      <c r="V61" s="372"/>
      <c r="W61" s="372"/>
    </row>
    <row r="62" spans="1:23" ht="11.25" customHeight="1">
      <c r="A62" s="357">
        <v>308</v>
      </c>
      <c r="B62" s="358" t="s">
        <v>87</v>
      </c>
      <c r="C62" s="379">
        <v>47881</v>
      </c>
      <c r="D62" s="379">
        <v>689831083</v>
      </c>
      <c r="E62" s="366">
        <v>1481</v>
      </c>
      <c r="F62" s="366">
        <v>9661774</v>
      </c>
      <c r="G62" s="379">
        <v>49362</v>
      </c>
      <c r="H62" s="379">
        <v>699492857</v>
      </c>
      <c r="I62" s="379">
        <v>496882211</v>
      </c>
      <c r="J62" s="379">
        <v>186056692</v>
      </c>
      <c r="K62" s="379">
        <v>0</v>
      </c>
      <c r="L62" s="1811">
        <v>16553954</v>
      </c>
      <c r="M62" s="358"/>
      <c r="N62" s="380"/>
      <c r="O62" s="380"/>
      <c r="P62" s="380"/>
      <c r="Q62" s="372"/>
      <c r="R62" s="372"/>
      <c r="S62" s="372"/>
      <c r="T62" s="372"/>
      <c r="U62" s="372"/>
      <c r="V62" s="372"/>
      <c r="W62" s="372"/>
    </row>
    <row r="63" spans="1:23" ht="12" customHeight="1">
      <c r="A63" s="357">
        <v>309</v>
      </c>
      <c r="B63" s="358" t="s">
        <v>88</v>
      </c>
      <c r="C63" s="379">
        <v>976334</v>
      </c>
      <c r="D63" s="379">
        <v>16813569041</v>
      </c>
      <c r="E63" s="366">
        <v>43121</v>
      </c>
      <c r="F63" s="366">
        <v>320793229</v>
      </c>
      <c r="G63" s="379">
        <v>1019455</v>
      </c>
      <c r="H63" s="379">
        <v>17134362270</v>
      </c>
      <c r="I63" s="379">
        <v>12290664465</v>
      </c>
      <c r="J63" s="379">
        <v>4175781152</v>
      </c>
      <c r="K63" s="379">
        <v>0</v>
      </c>
      <c r="L63" s="1811">
        <v>667916653</v>
      </c>
      <c r="M63" s="358"/>
      <c r="N63" s="380"/>
      <c r="O63" s="380"/>
      <c r="P63" s="380"/>
      <c r="Q63" s="372"/>
      <c r="R63" s="372"/>
      <c r="S63" s="372"/>
      <c r="T63" s="372"/>
      <c r="U63" s="372"/>
      <c r="V63" s="372"/>
      <c r="W63" s="372"/>
    </row>
    <row r="64" spans="1:23" ht="30" customHeight="1">
      <c r="A64" s="388"/>
      <c r="B64" s="388"/>
      <c r="C64" s="389"/>
      <c r="D64" s="389"/>
      <c r="E64" s="389"/>
      <c r="F64" s="389"/>
      <c r="G64" s="389"/>
      <c r="H64" s="389"/>
      <c r="I64" s="390" t="s">
        <v>404</v>
      </c>
      <c r="J64" s="391"/>
      <c r="K64" s="391"/>
      <c r="L64" s="391"/>
      <c r="M64" s="1813"/>
      <c r="N64" s="380"/>
      <c r="O64" s="372"/>
      <c r="P64" s="372"/>
      <c r="Q64" s="372"/>
      <c r="R64" s="372"/>
      <c r="S64" s="372"/>
      <c r="T64" s="372"/>
      <c r="U64" s="372"/>
      <c r="V64" s="372"/>
      <c r="W64" s="372"/>
    </row>
    <row r="65" spans="1:23" ht="12" customHeight="1">
      <c r="A65" s="392"/>
      <c r="B65" s="392"/>
      <c r="C65" s="393"/>
      <c r="D65" s="393"/>
      <c r="E65" s="393"/>
      <c r="F65" s="393"/>
      <c r="G65" s="393"/>
      <c r="H65" s="393"/>
      <c r="I65" s="394"/>
      <c r="J65" s="395"/>
      <c r="K65" s="395"/>
      <c r="L65" s="395"/>
      <c r="M65" s="396"/>
      <c r="N65" s="380"/>
      <c r="O65" s="372"/>
      <c r="P65" s="372"/>
      <c r="Q65" s="372"/>
      <c r="R65" s="372"/>
      <c r="S65" s="372"/>
      <c r="T65" s="372"/>
      <c r="U65" s="372"/>
      <c r="V65" s="372"/>
      <c r="W65" s="372"/>
    </row>
    <row r="66" spans="3:23" ht="12">
      <c r="C66" s="397"/>
      <c r="D66" s="397"/>
      <c r="E66" s="397"/>
      <c r="F66" s="397"/>
      <c r="G66" s="397"/>
      <c r="H66" s="397"/>
      <c r="I66" s="397"/>
      <c r="J66" s="397"/>
      <c r="K66" s="397"/>
      <c r="L66" s="397"/>
      <c r="N66" s="372"/>
      <c r="O66" s="372"/>
      <c r="P66" s="372"/>
      <c r="Q66" s="372"/>
      <c r="R66" s="372"/>
      <c r="S66" s="372"/>
      <c r="T66" s="372"/>
      <c r="U66" s="372"/>
      <c r="V66" s="372"/>
      <c r="W66" s="372"/>
    </row>
    <row r="67" spans="3:23" ht="22.5" customHeight="1">
      <c r="C67" s="398"/>
      <c r="D67" s="398"/>
      <c r="E67" s="398"/>
      <c r="F67" s="398"/>
      <c r="G67" s="398"/>
      <c r="H67" s="398"/>
      <c r="I67" s="398"/>
      <c r="J67" s="398"/>
      <c r="K67" s="398"/>
      <c r="L67" s="398"/>
      <c r="N67" s="372"/>
      <c r="O67" s="372"/>
      <c r="P67" s="372"/>
      <c r="Q67" s="372"/>
      <c r="R67" s="372"/>
      <c r="S67" s="372"/>
      <c r="T67" s="372"/>
      <c r="U67" s="372"/>
      <c r="V67" s="372"/>
      <c r="W67" s="372"/>
    </row>
    <row r="68" spans="3:23" ht="12">
      <c r="C68" s="398"/>
      <c r="D68" s="398"/>
      <c r="E68" s="398"/>
      <c r="F68" s="398"/>
      <c r="G68" s="398"/>
      <c r="H68" s="398"/>
      <c r="I68" s="398"/>
      <c r="J68" s="398"/>
      <c r="K68" s="398"/>
      <c r="L68" s="398"/>
      <c r="N68" s="372"/>
      <c r="O68" s="372"/>
      <c r="P68" s="372"/>
      <c r="Q68" s="372"/>
      <c r="R68" s="372"/>
      <c r="S68" s="372"/>
      <c r="T68" s="372"/>
      <c r="U68" s="372"/>
      <c r="V68" s="372"/>
      <c r="W68" s="372"/>
    </row>
    <row r="69" spans="3:23" ht="12">
      <c r="C69" s="398"/>
      <c r="D69" s="398"/>
      <c r="E69" s="398"/>
      <c r="F69" s="398"/>
      <c r="G69" s="398"/>
      <c r="H69" s="398"/>
      <c r="I69" s="398"/>
      <c r="J69" s="398"/>
      <c r="K69" s="398"/>
      <c r="L69" s="398"/>
      <c r="N69" s="372"/>
      <c r="O69" s="372"/>
      <c r="P69" s="372"/>
      <c r="Q69" s="372"/>
      <c r="R69" s="372"/>
      <c r="S69" s="372"/>
      <c r="T69" s="372"/>
      <c r="U69" s="372"/>
      <c r="V69" s="372"/>
      <c r="W69" s="372"/>
    </row>
    <row r="70" spans="3:23" ht="12">
      <c r="C70" s="398"/>
      <c r="D70" s="398"/>
      <c r="E70" s="398"/>
      <c r="F70" s="398"/>
      <c r="G70" s="398"/>
      <c r="H70" s="398"/>
      <c r="I70" s="398"/>
      <c r="J70" s="398"/>
      <c r="K70" s="398"/>
      <c r="L70" s="398"/>
      <c r="N70" s="372"/>
      <c r="O70" s="372"/>
      <c r="P70" s="372"/>
      <c r="Q70" s="372"/>
      <c r="R70" s="372"/>
      <c r="S70" s="372"/>
      <c r="T70" s="372"/>
      <c r="U70" s="372"/>
      <c r="V70" s="372"/>
      <c r="W70" s="372"/>
    </row>
    <row r="71" spans="3:23" ht="12">
      <c r="C71" s="398"/>
      <c r="D71" s="398"/>
      <c r="E71" s="398"/>
      <c r="F71" s="398"/>
      <c r="G71" s="398"/>
      <c r="H71" s="398"/>
      <c r="I71" s="398"/>
      <c r="J71" s="398"/>
      <c r="K71" s="398"/>
      <c r="L71" s="398"/>
      <c r="N71" s="372"/>
      <c r="O71" s="372"/>
      <c r="P71" s="372"/>
      <c r="Q71" s="372"/>
      <c r="R71" s="372"/>
      <c r="S71" s="372"/>
      <c r="T71" s="372"/>
      <c r="U71" s="372"/>
      <c r="V71" s="372"/>
      <c r="W71" s="372"/>
    </row>
    <row r="72" spans="3:23" ht="12">
      <c r="C72" s="398"/>
      <c r="D72" s="398"/>
      <c r="E72" s="398"/>
      <c r="F72" s="398"/>
      <c r="G72" s="398"/>
      <c r="H72" s="398"/>
      <c r="I72" s="398"/>
      <c r="J72" s="398"/>
      <c r="K72" s="398"/>
      <c r="L72" s="398"/>
      <c r="N72" s="372"/>
      <c r="O72" s="372"/>
      <c r="P72" s="372"/>
      <c r="Q72" s="372"/>
      <c r="R72" s="372"/>
      <c r="S72" s="372"/>
      <c r="T72" s="372"/>
      <c r="U72" s="372"/>
      <c r="V72" s="372"/>
      <c r="W72" s="372"/>
    </row>
    <row r="73" spans="3:23" ht="12">
      <c r="C73" s="398"/>
      <c r="D73" s="398"/>
      <c r="E73" s="398"/>
      <c r="F73" s="398"/>
      <c r="G73" s="398"/>
      <c r="H73" s="398"/>
      <c r="I73" s="398"/>
      <c r="J73" s="398"/>
      <c r="K73" s="398"/>
      <c r="L73" s="398"/>
      <c r="N73" s="372"/>
      <c r="O73" s="372"/>
      <c r="P73" s="372"/>
      <c r="Q73" s="372"/>
      <c r="R73" s="372"/>
      <c r="S73" s="372"/>
      <c r="T73" s="372"/>
      <c r="U73" s="372"/>
      <c r="V73" s="372"/>
      <c r="W73" s="372"/>
    </row>
    <row r="74" spans="3:23" ht="12">
      <c r="C74" s="398"/>
      <c r="D74" s="398"/>
      <c r="E74" s="398"/>
      <c r="F74" s="398"/>
      <c r="G74" s="398"/>
      <c r="H74" s="398"/>
      <c r="I74" s="398"/>
      <c r="J74" s="398"/>
      <c r="K74" s="398"/>
      <c r="L74" s="398"/>
      <c r="N74" s="372"/>
      <c r="O74" s="372"/>
      <c r="P74" s="372"/>
      <c r="Q74" s="372"/>
      <c r="R74" s="372"/>
      <c r="S74" s="372"/>
      <c r="T74" s="372"/>
      <c r="U74" s="372"/>
      <c r="V74" s="372"/>
      <c r="W74" s="372"/>
    </row>
    <row r="75" spans="15:16" ht="12">
      <c r="O75" s="346"/>
      <c r="P75" s="346"/>
    </row>
    <row r="81" spans="3:12" ht="12">
      <c r="C81" s="399"/>
      <c r="D81" s="399"/>
      <c r="H81" s="399"/>
      <c r="I81" s="399"/>
      <c r="J81" s="399"/>
      <c r="K81" s="399"/>
      <c r="L81" s="399"/>
    </row>
    <row r="82" spans="3:12" ht="12">
      <c r="C82" s="399"/>
      <c r="D82" s="399"/>
      <c r="H82" s="399"/>
      <c r="I82" s="399"/>
      <c r="J82" s="399"/>
      <c r="K82" s="399"/>
      <c r="L82" s="399"/>
    </row>
    <row r="83" spans="3:12" ht="12">
      <c r="C83" s="399"/>
      <c r="D83" s="399"/>
      <c r="H83" s="399"/>
      <c r="I83" s="399"/>
      <c r="J83" s="399"/>
      <c r="K83" s="399"/>
      <c r="L83" s="399"/>
    </row>
    <row r="84" spans="3:4" ht="12">
      <c r="C84" s="399"/>
      <c r="D84" s="399"/>
    </row>
    <row r="85" spans="3:4" ht="12">
      <c r="C85" s="399"/>
      <c r="D85" s="399"/>
    </row>
    <row r="86" spans="3:4" ht="12">
      <c r="C86" s="399"/>
      <c r="D86" s="399"/>
    </row>
    <row r="87" spans="3:4" ht="12">
      <c r="C87" s="399"/>
      <c r="D87" s="399"/>
    </row>
    <row r="88" spans="3:4" ht="12">
      <c r="C88" s="399"/>
      <c r="D88" s="399"/>
    </row>
    <row r="89" spans="3:4" ht="12">
      <c r="C89" s="399"/>
      <c r="D89" s="399"/>
    </row>
    <row r="90" spans="3:4" ht="12">
      <c r="C90" s="399"/>
      <c r="D90" s="399"/>
    </row>
    <row r="91" spans="3:4" ht="12">
      <c r="C91" s="399"/>
      <c r="D91" s="399"/>
    </row>
    <row r="92" spans="3:4" ht="12">
      <c r="C92" s="399"/>
      <c r="D92" s="399"/>
    </row>
    <row r="93" spans="3:4" ht="12">
      <c r="C93" s="399"/>
      <c r="D93" s="399"/>
    </row>
    <row r="94" spans="3:4" ht="12">
      <c r="C94" s="399"/>
      <c r="D94" s="399"/>
    </row>
    <row r="95" spans="3:4" ht="12">
      <c r="C95" s="399"/>
      <c r="D95" s="399"/>
    </row>
    <row r="96" spans="3:4" ht="12">
      <c r="C96" s="399"/>
      <c r="D96" s="399"/>
    </row>
    <row r="97" spans="3:4" ht="12">
      <c r="C97" s="399"/>
      <c r="D97" s="399"/>
    </row>
    <row r="98" spans="3:4" ht="12">
      <c r="C98" s="399"/>
      <c r="D98" s="399"/>
    </row>
    <row r="99" spans="3:4" ht="12">
      <c r="C99" s="399"/>
      <c r="D99" s="399"/>
    </row>
  </sheetData>
  <sheetProtection/>
  <printOptions horizontalCentered="1"/>
  <pageMargins left="0.15748031496062992" right="0.15748031496062992" top="0.3937007874015748" bottom="0.2755905511811024" header="0.15748031496062992" footer="0.1968503937007874"/>
  <pageSetup blackAndWhite="1" firstPageNumber="72" useFirstPageNumber="1" horizontalDpi="300" verticalDpi="300" orientation="portrait" pageOrder="overThenDown" paperSize="9" r:id="rId1"/>
  <headerFooter alignWithMargins="0">
    <oddFooter>&amp;C&amp;A</oddFooter>
  </headerFooter>
  <colBreaks count="1" manualBreakCount="1">
    <brk id="8" max="63" man="1"/>
  </colBreaks>
</worksheet>
</file>

<file path=xl/worksheets/sheet7.xml><?xml version="1.0" encoding="utf-8"?>
<worksheet xmlns="http://schemas.openxmlformats.org/spreadsheetml/2006/main" xmlns:r="http://schemas.openxmlformats.org/officeDocument/2006/relationships">
  <sheetPr>
    <tabColor theme="0"/>
  </sheetPr>
  <dimension ref="A1:O113"/>
  <sheetViews>
    <sheetView view="pageBreakPreview" zoomScaleSheetLayoutView="100" zoomScalePageLayoutView="0" workbookViewId="0" topLeftCell="A1">
      <selection activeCell="A1" sqref="A1"/>
    </sheetView>
  </sheetViews>
  <sheetFormatPr defaultColWidth="9.00390625" defaultRowHeight="12.75"/>
  <cols>
    <col min="1" max="1" width="4.75390625" style="401" customWidth="1"/>
    <col min="2" max="2" width="12.875" style="401" customWidth="1"/>
    <col min="3" max="3" width="9.75390625" style="402" customWidth="1"/>
    <col min="4" max="4" width="17.25390625" style="402" customWidth="1"/>
    <col min="5" max="5" width="7.75390625" style="402" customWidth="1"/>
    <col min="6" max="6" width="16.25390625" style="402" customWidth="1"/>
    <col min="7" max="7" width="8.375" style="402" customWidth="1"/>
    <col min="8" max="8" width="16.375" style="402" customWidth="1"/>
    <col min="9" max="9" width="10.75390625" style="450" customWidth="1"/>
    <col min="10" max="10" width="16.00390625" style="450" customWidth="1"/>
    <col min="11" max="11" width="10.75390625" style="402" customWidth="1"/>
    <col min="12" max="12" width="17.75390625" style="402" customWidth="1"/>
    <col min="13" max="13" width="12.875" style="401" customWidth="1"/>
    <col min="14" max="14" width="4.625" style="401" customWidth="1"/>
    <col min="15" max="16384" width="9.125" style="401" customWidth="1"/>
  </cols>
  <sheetData>
    <row r="1" spans="1:14" ht="18">
      <c r="A1" s="400"/>
      <c r="C1" s="347" t="s">
        <v>405</v>
      </c>
      <c r="E1" s="403"/>
      <c r="F1" s="403"/>
      <c r="G1" s="403"/>
      <c r="H1" s="403"/>
      <c r="I1" s="404"/>
      <c r="J1" s="404"/>
      <c r="K1" s="403"/>
      <c r="L1" s="403"/>
      <c r="N1" s="400"/>
    </row>
    <row r="2" spans="1:14" ht="12" customHeight="1">
      <c r="A2" s="400"/>
      <c r="C2" s="347"/>
      <c r="E2" s="403"/>
      <c r="F2" s="403"/>
      <c r="G2" s="403"/>
      <c r="H2" s="403"/>
      <c r="I2" s="404"/>
      <c r="J2" s="404"/>
      <c r="K2" s="403"/>
      <c r="L2" s="403"/>
      <c r="N2" s="400"/>
    </row>
    <row r="3" spans="1:15" ht="13.5">
      <c r="A3" s="405"/>
      <c r="B3" s="405"/>
      <c r="C3" s="406"/>
      <c r="D3" s="407"/>
      <c r="E3" s="408" t="s">
        <v>406</v>
      </c>
      <c r="F3" s="409"/>
      <c r="G3" s="409"/>
      <c r="H3" s="410"/>
      <c r="I3" s="411" t="s">
        <v>407</v>
      </c>
      <c r="J3" s="412"/>
      <c r="K3" s="409"/>
      <c r="L3" s="409"/>
      <c r="M3" s="419"/>
      <c r="N3" s="1819"/>
      <c r="O3" s="1819"/>
    </row>
    <row r="4" spans="1:15" ht="13.5">
      <c r="A4" s="414" t="s">
        <v>7</v>
      </c>
      <c r="B4" s="414" t="s">
        <v>8</v>
      </c>
      <c r="C4" s="415" t="s">
        <v>408</v>
      </c>
      <c r="D4" s="416"/>
      <c r="E4" s="408" t="s">
        <v>409</v>
      </c>
      <c r="F4" s="409"/>
      <c r="G4" s="417" t="s">
        <v>410</v>
      </c>
      <c r="H4" s="413"/>
      <c r="I4" s="418" t="s">
        <v>19</v>
      </c>
      <c r="J4" s="412"/>
      <c r="K4" s="408" t="s">
        <v>339</v>
      </c>
      <c r="L4" s="409"/>
      <c r="M4" s="414"/>
      <c r="N4" s="1820"/>
      <c r="O4" s="1820"/>
    </row>
    <row r="5" spans="1:15" ht="13.5">
      <c r="A5" s="419"/>
      <c r="B5" s="414"/>
      <c r="C5" s="420" t="s">
        <v>393</v>
      </c>
      <c r="D5" s="420" t="s">
        <v>411</v>
      </c>
      <c r="E5" s="420" t="s">
        <v>393</v>
      </c>
      <c r="F5" s="420" t="s">
        <v>411</v>
      </c>
      <c r="G5" s="420" t="s">
        <v>393</v>
      </c>
      <c r="H5" s="421" t="s">
        <v>411</v>
      </c>
      <c r="I5" s="418" t="s">
        <v>393</v>
      </c>
      <c r="J5" s="418" t="s">
        <v>411</v>
      </c>
      <c r="K5" s="420" t="s">
        <v>393</v>
      </c>
      <c r="L5" s="420" t="s">
        <v>411</v>
      </c>
      <c r="M5" s="414"/>
      <c r="N5" s="1820"/>
      <c r="O5" s="1820"/>
    </row>
    <row r="6" spans="1:15" ht="13.5">
      <c r="A6" s="405"/>
      <c r="B6" s="405"/>
      <c r="C6" s="422" t="s">
        <v>399</v>
      </c>
      <c r="D6" s="422" t="s">
        <v>33</v>
      </c>
      <c r="E6" s="422" t="s">
        <v>399</v>
      </c>
      <c r="F6" s="422" t="s">
        <v>33</v>
      </c>
      <c r="G6" s="422" t="s">
        <v>399</v>
      </c>
      <c r="H6" s="423" t="s">
        <v>33</v>
      </c>
      <c r="I6" s="424" t="s">
        <v>399</v>
      </c>
      <c r="J6" s="424" t="s">
        <v>33</v>
      </c>
      <c r="K6" s="422" t="s">
        <v>399</v>
      </c>
      <c r="L6" s="422" t="s">
        <v>33</v>
      </c>
      <c r="M6" s="419"/>
      <c r="N6" s="1820"/>
      <c r="O6" s="1820"/>
    </row>
    <row r="7" spans="1:15" ht="13.5">
      <c r="A7" s="419"/>
      <c r="B7" s="425" t="s">
        <v>297</v>
      </c>
      <c r="C7" s="426">
        <v>573338</v>
      </c>
      <c r="D7" s="426">
        <v>37095852241</v>
      </c>
      <c r="E7" s="426">
        <v>7813</v>
      </c>
      <c r="F7" s="426">
        <v>3252342093</v>
      </c>
      <c r="G7" s="426">
        <v>8509</v>
      </c>
      <c r="H7" s="427">
        <v>413470000</v>
      </c>
      <c r="I7" s="428">
        <v>93662</v>
      </c>
      <c r="J7" s="428">
        <v>744000816</v>
      </c>
      <c r="K7" s="426">
        <v>109984</v>
      </c>
      <c r="L7" s="426">
        <v>4409812909</v>
      </c>
      <c r="M7" s="429"/>
      <c r="N7" s="1821"/>
      <c r="O7" s="1821"/>
    </row>
    <row r="8" spans="1:15" ht="13.5">
      <c r="A8" s="419"/>
      <c r="B8" s="430" t="s">
        <v>412</v>
      </c>
      <c r="C8" s="426">
        <v>604880</v>
      </c>
      <c r="D8" s="426">
        <v>39122692377</v>
      </c>
      <c r="E8" s="426">
        <v>7449</v>
      </c>
      <c r="F8" s="426">
        <v>3098094382</v>
      </c>
      <c r="G8" s="426">
        <v>8571</v>
      </c>
      <c r="H8" s="427">
        <v>420380000</v>
      </c>
      <c r="I8" s="428">
        <v>90690</v>
      </c>
      <c r="J8" s="428">
        <v>715475847</v>
      </c>
      <c r="K8" s="426">
        <v>106710</v>
      </c>
      <c r="L8" s="426">
        <v>4233950229</v>
      </c>
      <c r="M8" s="429"/>
      <c r="N8" s="1821"/>
      <c r="O8" s="1821"/>
    </row>
    <row r="9" spans="1:15" ht="13.5">
      <c r="A9" s="419"/>
      <c r="B9" s="430" t="s">
        <v>262</v>
      </c>
      <c r="C9" s="426">
        <v>630947</v>
      </c>
      <c r="D9" s="426">
        <v>39979726328</v>
      </c>
      <c r="E9" s="426">
        <v>7180</v>
      </c>
      <c r="F9" s="426">
        <v>3000102971</v>
      </c>
      <c r="G9" s="426">
        <v>8329</v>
      </c>
      <c r="H9" s="427">
        <v>409170000</v>
      </c>
      <c r="I9" s="428">
        <v>90312</v>
      </c>
      <c r="J9" s="428">
        <v>699824985</v>
      </c>
      <c r="K9" s="426">
        <v>105821</v>
      </c>
      <c r="L9" s="426">
        <v>4109097956</v>
      </c>
      <c r="M9" s="429"/>
      <c r="N9" s="1821"/>
      <c r="O9" s="1821"/>
    </row>
    <row r="10" spans="1:15" ht="13.5">
      <c r="A10" s="419"/>
      <c r="B10" s="430" t="s">
        <v>299</v>
      </c>
      <c r="C10" s="426">
        <v>679257</v>
      </c>
      <c r="D10" s="426">
        <v>42061087416</v>
      </c>
      <c r="E10" s="426">
        <v>6797</v>
      </c>
      <c r="F10" s="426">
        <v>2813083834</v>
      </c>
      <c r="G10" s="426">
        <v>8217</v>
      </c>
      <c r="H10" s="431">
        <v>398945000</v>
      </c>
      <c r="I10" s="428">
        <v>56827</v>
      </c>
      <c r="J10" s="428">
        <v>511572654</v>
      </c>
      <c r="K10" s="426">
        <v>71841</v>
      </c>
      <c r="L10" s="426">
        <v>3723601488</v>
      </c>
      <c r="M10" s="429"/>
      <c r="N10" s="1821"/>
      <c r="O10" s="1821"/>
    </row>
    <row r="11" spans="1:15" ht="13.5">
      <c r="A11" s="419"/>
      <c r="B11" s="377" t="s">
        <v>267</v>
      </c>
      <c r="C11" s="1808">
        <v>757122</v>
      </c>
      <c r="D11" s="1808">
        <v>46153605246</v>
      </c>
      <c r="E11" s="1808">
        <v>6448</v>
      </c>
      <c r="F11" s="1808">
        <v>2666917382</v>
      </c>
      <c r="G11" s="1808">
        <v>8178</v>
      </c>
      <c r="H11" s="1809">
        <v>399290000</v>
      </c>
      <c r="I11" s="1816">
        <v>45228</v>
      </c>
      <c r="J11" s="1816">
        <v>414879427</v>
      </c>
      <c r="K11" s="1808">
        <v>59854</v>
      </c>
      <c r="L11" s="1808">
        <v>3481086809</v>
      </c>
      <c r="M11" s="1823"/>
      <c r="N11" s="1821"/>
      <c r="O11" s="1821"/>
    </row>
    <row r="12" spans="1:15" ht="13.5">
      <c r="A12" s="419"/>
      <c r="B12" s="414" t="s">
        <v>301</v>
      </c>
      <c r="C12" s="366">
        <v>699736</v>
      </c>
      <c r="D12" s="366">
        <v>42196234465</v>
      </c>
      <c r="E12" s="366">
        <v>5240</v>
      </c>
      <c r="F12" s="366">
        <v>2158865814</v>
      </c>
      <c r="G12" s="366">
        <v>7551</v>
      </c>
      <c r="H12" s="367">
        <v>359210000</v>
      </c>
      <c r="I12" s="1817">
        <v>34075</v>
      </c>
      <c r="J12" s="1817">
        <v>47219938</v>
      </c>
      <c r="K12" s="366">
        <v>46866</v>
      </c>
      <c r="L12" s="366">
        <v>2565295752</v>
      </c>
      <c r="M12" s="414"/>
      <c r="N12" s="1821"/>
      <c r="O12" s="1821"/>
    </row>
    <row r="13" spans="1:15" ht="13.5">
      <c r="A13" s="419"/>
      <c r="B13" s="414" t="s">
        <v>302</v>
      </c>
      <c r="C13" s="366">
        <v>38788</v>
      </c>
      <c r="D13" s="366">
        <v>2273140361</v>
      </c>
      <c r="E13" s="366">
        <v>161</v>
      </c>
      <c r="F13" s="366">
        <v>67452760</v>
      </c>
      <c r="G13" s="366">
        <v>407</v>
      </c>
      <c r="H13" s="367">
        <v>20350000</v>
      </c>
      <c r="I13" s="1817">
        <v>2089</v>
      </c>
      <c r="J13" s="1817">
        <v>2753260</v>
      </c>
      <c r="K13" s="366">
        <v>2657</v>
      </c>
      <c r="L13" s="366">
        <v>90556020</v>
      </c>
      <c r="M13" s="414"/>
      <c r="N13" s="1821"/>
      <c r="O13" s="1821"/>
    </row>
    <row r="14" spans="1:15" ht="13.5">
      <c r="A14" s="419"/>
      <c r="B14" s="414" t="s">
        <v>36</v>
      </c>
      <c r="C14" s="366">
        <v>738524</v>
      </c>
      <c r="D14" s="366">
        <v>44469374826</v>
      </c>
      <c r="E14" s="366">
        <v>5401</v>
      </c>
      <c r="F14" s="366">
        <v>2226318574</v>
      </c>
      <c r="G14" s="366">
        <v>7958</v>
      </c>
      <c r="H14" s="367">
        <v>379560000</v>
      </c>
      <c r="I14" s="1817">
        <v>36164</v>
      </c>
      <c r="J14" s="1817">
        <v>49973198</v>
      </c>
      <c r="K14" s="366">
        <v>49523</v>
      </c>
      <c r="L14" s="366">
        <v>2655851772</v>
      </c>
      <c r="M14" s="414"/>
      <c r="N14" s="1821"/>
      <c r="O14" s="1821"/>
    </row>
    <row r="15" spans="1:15" ht="13.5">
      <c r="A15" s="419"/>
      <c r="B15" s="414" t="s">
        <v>38</v>
      </c>
      <c r="C15" s="366">
        <v>18598</v>
      </c>
      <c r="D15" s="366">
        <v>1684230420</v>
      </c>
      <c r="E15" s="366">
        <v>1047</v>
      </c>
      <c r="F15" s="366">
        <v>440598808</v>
      </c>
      <c r="G15" s="366">
        <v>220</v>
      </c>
      <c r="H15" s="367">
        <v>19730000</v>
      </c>
      <c r="I15" s="1817">
        <v>9064</v>
      </c>
      <c r="J15" s="1817">
        <v>364906229</v>
      </c>
      <c r="K15" s="366">
        <v>10331</v>
      </c>
      <c r="L15" s="366">
        <v>825235037</v>
      </c>
      <c r="M15" s="414"/>
      <c r="N15" s="1821"/>
      <c r="O15" s="1821"/>
    </row>
    <row r="16" spans="1:15" ht="13.5">
      <c r="A16" s="419"/>
      <c r="B16" s="419"/>
      <c r="C16" s="426"/>
      <c r="D16" s="426"/>
      <c r="E16" s="426"/>
      <c r="F16" s="426"/>
      <c r="G16" s="426"/>
      <c r="H16" s="427"/>
      <c r="I16" s="428"/>
      <c r="J16" s="428"/>
      <c r="K16" s="426"/>
      <c r="L16" s="426"/>
      <c r="M16" s="419"/>
      <c r="N16" s="1821"/>
      <c r="O16" s="1821"/>
    </row>
    <row r="17" spans="1:15" ht="11.25" customHeight="1">
      <c r="A17" s="432">
        <v>1</v>
      </c>
      <c r="B17" s="433" t="s">
        <v>40</v>
      </c>
      <c r="C17" s="379">
        <v>203928</v>
      </c>
      <c r="D17" s="379">
        <v>12461167339</v>
      </c>
      <c r="E17" s="379">
        <v>1676</v>
      </c>
      <c r="F17" s="379">
        <v>668402685</v>
      </c>
      <c r="G17" s="379">
        <v>2138</v>
      </c>
      <c r="H17" s="379">
        <v>106900000</v>
      </c>
      <c r="I17" s="434">
        <f>K17-E17-G17</f>
        <v>0</v>
      </c>
      <c r="J17" s="434">
        <f>L17-F17-H17</f>
        <v>0</v>
      </c>
      <c r="K17" s="379">
        <v>3814</v>
      </c>
      <c r="L17" s="1811">
        <v>775302685</v>
      </c>
      <c r="M17" s="433"/>
      <c r="N17" s="1822"/>
      <c r="O17" s="1821"/>
    </row>
    <row r="18" spans="1:15" ht="11.25" customHeight="1">
      <c r="A18" s="432">
        <v>2</v>
      </c>
      <c r="B18" s="433" t="s">
        <v>41</v>
      </c>
      <c r="C18" s="379">
        <v>68311</v>
      </c>
      <c r="D18" s="379">
        <v>4299028030</v>
      </c>
      <c r="E18" s="379">
        <v>589</v>
      </c>
      <c r="F18" s="379">
        <v>246840000</v>
      </c>
      <c r="G18" s="379">
        <v>817</v>
      </c>
      <c r="H18" s="379">
        <v>40850000</v>
      </c>
      <c r="I18" s="434">
        <f aca="true" t="shared" si="0" ref="I18:J64">K18-E18-G18</f>
        <v>115</v>
      </c>
      <c r="J18" s="434">
        <f t="shared" si="0"/>
        <v>43043</v>
      </c>
      <c r="K18" s="379">
        <v>1521</v>
      </c>
      <c r="L18" s="1811">
        <v>287733043</v>
      </c>
      <c r="M18" s="433"/>
      <c r="N18" s="1822"/>
      <c r="O18" s="1821"/>
    </row>
    <row r="19" spans="1:15" ht="11.25" customHeight="1">
      <c r="A19" s="432">
        <v>3</v>
      </c>
      <c r="B19" s="433" t="s">
        <v>42</v>
      </c>
      <c r="C19" s="379">
        <v>66653</v>
      </c>
      <c r="D19" s="379">
        <v>3824793139</v>
      </c>
      <c r="E19" s="379">
        <v>549</v>
      </c>
      <c r="F19" s="379">
        <v>230122000</v>
      </c>
      <c r="G19" s="379">
        <v>662</v>
      </c>
      <c r="H19" s="379">
        <v>19860000</v>
      </c>
      <c r="I19" s="434">
        <f t="shared" si="0"/>
        <v>20600</v>
      </c>
      <c r="J19" s="434">
        <f t="shared" si="0"/>
        <v>28771879</v>
      </c>
      <c r="K19" s="379">
        <v>21811</v>
      </c>
      <c r="L19" s="1811">
        <v>278753879</v>
      </c>
      <c r="M19" s="433"/>
      <c r="N19" s="1822"/>
      <c r="O19" s="1821"/>
    </row>
    <row r="20" spans="1:15" ht="11.25" customHeight="1">
      <c r="A20" s="432">
        <v>4</v>
      </c>
      <c r="B20" s="433" t="s">
        <v>43</v>
      </c>
      <c r="C20" s="379">
        <v>37506</v>
      </c>
      <c r="D20" s="379">
        <v>2175827114</v>
      </c>
      <c r="E20" s="379">
        <v>252</v>
      </c>
      <c r="F20" s="379">
        <v>105414000</v>
      </c>
      <c r="G20" s="379">
        <v>451</v>
      </c>
      <c r="H20" s="379">
        <v>22550000</v>
      </c>
      <c r="I20" s="434">
        <f t="shared" si="0"/>
        <v>101</v>
      </c>
      <c r="J20" s="434">
        <f t="shared" si="0"/>
        <v>32685</v>
      </c>
      <c r="K20" s="379">
        <v>804</v>
      </c>
      <c r="L20" s="1811">
        <v>127996685</v>
      </c>
      <c r="M20" s="433"/>
      <c r="N20" s="1822"/>
      <c r="O20" s="1821"/>
    </row>
    <row r="21" spans="1:15" ht="11.25" customHeight="1">
      <c r="A21" s="432">
        <v>5</v>
      </c>
      <c r="B21" s="433" t="s">
        <v>44</v>
      </c>
      <c r="C21" s="379">
        <v>62068</v>
      </c>
      <c r="D21" s="379">
        <v>3176816701</v>
      </c>
      <c r="E21" s="379">
        <v>431</v>
      </c>
      <c r="F21" s="379">
        <v>180150000</v>
      </c>
      <c r="G21" s="379">
        <v>530</v>
      </c>
      <c r="H21" s="379">
        <v>26500000</v>
      </c>
      <c r="I21" s="434">
        <f t="shared" si="0"/>
        <v>98</v>
      </c>
      <c r="J21" s="434">
        <f t="shared" si="0"/>
        <v>110925</v>
      </c>
      <c r="K21" s="379">
        <v>1059</v>
      </c>
      <c r="L21" s="1811">
        <v>206760925</v>
      </c>
      <c r="M21" s="433"/>
      <c r="N21" s="1822"/>
      <c r="O21" s="1821"/>
    </row>
    <row r="22" spans="1:15" ht="11.25" customHeight="1">
      <c r="A22" s="432">
        <v>6</v>
      </c>
      <c r="B22" s="433" t="s">
        <v>45</v>
      </c>
      <c r="C22" s="379">
        <v>7740</v>
      </c>
      <c r="D22" s="379">
        <v>399876379</v>
      </c>
      <c r="E22" s="379">
        <v>43</v>
      </c>
      <c r="F22" s="379">
        <v>17966000</v>
      </c>
      <c r="G22" s="379">
        <v>81</v>
      </c>
      <c r="H22" s="379">
        <v>4050000</v>
      </c>
      <c r="I22" s="434">
        <f t="shared" si="0"/>
        <v>14</v>
      </c>
      <c r="J22" s="434">
        <f t="shared" si="0"/>
        <v>8337</v>
      </c>
      <c r="K22" s="379">
        <v>138</v>
      </c>
      <c r="L22" s="1811">
        <v>22024337</v>
      </c>
      <c r="M22" s="433"/>
      <c r="N22" s="1822"/>
      <c r="O22" s="1821"/>
    </row>
    <row r="23" spans="1:15" ht="11.25" customHeight="1">
      <c r="A23" s="432">
        <v>7</v>
      </c>
      <c r="B23" s="433" t="s">
        <v>46</v>
      </c>
      <c r="C23" s="379">
        <v>13583</v>
      </c>
      <c r="D23" s="379">
        <v>697242758</v>
      </c>
      <c r="E23" s="379">
        <v>88</v>
      </c>
      <c r="F23" s="379">
        <v>36828400</v>
      </c>
      <c r="G23" s="379">
        <v>98</v>
      </c>
      <c r="H23" s="379">
        <v>4900000</v>
      </c>
      <c r="I23" s="434">
        <f t="shared" si="0"/>
        <v>3942</v>
      </c>
      <c r="J23" s="434">
        <f t="shared" si="0"/>
        <v>5947848</v>
      </c>
      <c r="K23" s="379">
        <v>4128</v>
      </c>
      <c r="L23" s="1811">
        <v>47676248</v>
      </c>
      <c r="M23" s="433"/>
      <c r="N23" s="1822"/>
      <c r="O23" s="1821"/>
    </row>
    <row r="24" spans="1:15" ht="11.25" customHeight="1">
      <c r="A24" s="432">
        <v>8</v>
      </c>
      <c r="B24" s="433" t="s">
        <v>47</v>
      </c>
      <c r="C24" s="379">
        <v>24082</v>
      </c>
      <c r="D24" s="379">
        <v>1456178073</v>
      </c>
      <c r="E24" s="379">
        <v>209</v>
      </c>
      <c r="F24" s="379">
        <v>87688000</v>
      </c>
      <c r="G24" s="379">
        <v>255</v>
      </c>
      <c r="H24" s="379">
        <v>7650000</v>
      </c>
      <c r="I24" s="434">
        <f t="shared" si="0"/>
        <v>122</v>
      </c>
      <c r="J24" s="434">
        <f t="shared" si="0"/>
        <v>40401</v>
      </c>
      <c r="K24" s="379">
        <v>586</v>
      </c>
      <c r="L24" s="1811">
        <v>95378401</v>
      </c>
      <c r="M24" s="433"/>
      <c r="N24" s="1822"/>
      <c r="O24" s="1821"/>
    </row>
    <row r="25" spans="1:15" ht="11.25" customHeight="1">
      <c r="A25" s="432">
        <v>9</v>
      </c>
      <c r="B25" s="433" t="s">
        <v>48</v>
      </c>
      <c r="C25" s="379">
        <v>4714</v>
      </c>
      <c r="D25" s="379">
        <v>319370151</v>
      </c>
      <c r="E25" s="379">
        <v>30</v>
      </c>
      <c r="F25" s="379">
        <v>12029564</v>
      </c>
      <c r="G25" s="379">
        <v>63</v>
      </c>
      <c r="H25" s="379">
        <v>3150000</v>
      </c>
      <c r="I25" s="434">
        <f t="shared" si="0"/>
        <v>3178</v>
      </c>
      <c r="J25" s="434">
        <f t="shared" si="0"/>
        <v>4324903</v>
      </c>
      <c r="K25" s="379">
        <v>3271</v>
      </c>
      <c r="L25" s="1811">
        <v>19504467</v>
      </c>
      <c r="M25" s="433"/>
      <c r="N25" s="1822"/>
      <c r="O25" s="1821"/>
    </row>
    <row r="26" spans="1:15" s="435" customFormat="1" ht="11.25" customHeight="1">
      <c r="A26" s="432">
        <v>11</v>
      </c>
      <c r="B26" s="433" t="s">
        <v>50</v>
      </c>
      <c r="C26" s="379">
        <v>30028</v>
      </c>
      <c r="D26" s="379">
        <v>2092139390</v>
      </c>
      <c r="E26" s="379">
        <v>263</v>
      </c>
      <c r="F26" s="379">
        <v>110270000</v>
      </c>
      <c r="G26" s="379">
        <v>399</v>
      </c>
      <c r="H26" s="379">
        <v>19950000</v>
      </c>
      <c r="I26" s="434">
        <f t="shared" si="0"/>
        <v>136</v>
      </c>
      <c r="J26" s="434">
        <f t="shared" si="0"/>
        <v>57196</v>
      </c>
      <c r="K26" s="379">
        <v>798</v>
      </c>
      <c r="L26" s="1811">
        <v>130277196</v>
      </c>
      <c r="M26" s="433"/>
      <c r="N26" s="1822"/>
      <c r="O26" s="1821"/>
    </row>
    <row r="27" spans="1:15" ht="15" customHeight="1">
      <c r="A27" s="432">
        <v>13</v>
      </c>
      <c r="B27" s="433" t="s">
        <v>51</v>
      </c>
      <c r="C27" s="379">
        <v>7123</v>
      </c>
      <c r="D27" s="379">
        <v>440215595</v>
      </c>
      <c r="E27" s="379">
        <v>27</v>
      </c>
      <c r="F27" s="379">
        <v>11308000</v>
      </c>
      <c r="G27" s="379">
        <v>85</v>
      </c>
      <c r="H27" s="379">
        <v>4250000</v>
      </c>
      <c r="I27" s="434">
        <f t="shared" si="0"/>
        <v>5541</v>
      </c>
      <c r="J27" s="434">
        <f t="shared" si="0"/>
        <v>7704860</v>
      </c>
      <c r="K27" s="379">
        <v>5653</v>
      </c>
      <c r="L27" s="1811">
        <v>23262860</v>
      </c>
      <c r="M27" s="433"/>
      <c r="N27" s="1822"/>
      <c r="O27" s="1821"/>
    </row>
    <row r="28" spans="1:15" ht="11.25" customHeight="1">
      <c r="A28" s="432">
        <v>14</v>
      </c>
      <c r="B28" s="433" t="s">
        <v>52</v>
      </c>
      <c r="C28" s="379">
        <v>5740</v>
      </c>
      <c r="D28" s="379">
        <v>365484087</v>
      </c>
      <c r="E28" s="379">
        <v>47</v>
      </c>
      <c r="F28" s="379">
        <v>19738980</v>
      </c>
      <c r="G28" s="379">
        <v>73</v>
      </c>
      <c r="H28" s="379">
        <v>3650000</v>
      </c>
      <c r="I28" s="434">
        <f t="shared" si="0"/>
        <v>1</v>
      </c>
      <c r="J28" s="434">
        <f t="shared" si="0"/>
        <v>5530</v>
      </c>
      <c r="K28" s="379">
        <v>121</v>
      </c>
      <c r="L28" s="1811">
        <v>23394510</v>
      </c>
      <c r="M28" s="433"/>
      <c r="N28" s="1822"/>
      <c r="O28" s="1821"/>
    </row>
    <row r="29" spans="1:15" ht="11.25" customHeight="1">
      <c r="A29" s="432">
        <v>15</v>
      </c>
      <c r="B29" s="433" t="s">
        <v>303</v>
      </c>
      <c r="C29" s="379">
        <v>28525</v>
      </c>
      <c r="D29" s="379">
        <v>1655297301</v>
      </c>
      <c r="E29" s="379">
        <v>184</v>
      </c>
      <c r="F29" s="379">
        <v>76680563</v>
      </c>
      <c r="G29" s="379">
        <v>284</v>
      </c>
      <c r="H29" s="379">
        <v>14200000</v>
      </c>
      <c r="I29" s="434">
        <f t="shared" si="0"/>
        <v>0</v>
      </c>
      <c r="J29" s="434">
        <f t="shared" si="0"/>
        <v>0</v>
      </c>
      <c r="K29" s="379">
        <v>468</v>
      </c>
      <c r="L29" s="1811">
        <v>90880563</v>
      </c>
      <c r="M29" s="433"/>
      <c r="N29" s="1822"/>
      <c r="O29" s="1821"/>
    </row>
    <row r="30" spans="1:15" ht="11.25" customHeight="1">
      <c r="A30" s="432">
        <v>16</v>
      </c>
      <c r="B30" s="433" t="s">
        <v>54</v>
      </c>
      <c r="C30" s="379">
        <v>9402</v>
      </c>
      <c r="D30" s="379">
        <v>695428582</v>
      </c>
      <c r="E30" s="379">
        <v>76</v>
      </c>
      <c r="F30" s="379">
        <v>32434794</v>
      </c>
      <c r="G30" s="379">
        <v>109</v>
      </c>
      <c r="H30" s="379">
        <v>5450000</v>
      </c>
      <c r="I30" s="434">
        <f t="shared" si="0"/>
        <v>16</v>
      </c>
      <c r="J30" s="434">
        <f t="shared" si="0"/>
        <v>6565</v>
      </c>
      <c r="K30" s="379">
        <v>201</v>
      </c>
      <c r="L30" s="1811">
        <v>37891359</v>
      </c>
      <c r="M30" s="433"/>
      <c r="N30" s="1822"/>
      <c r="O30" s="1821"/>
    </row>
    <row r="31" spans="1:15" ht="11.25" customHeight="1">
      <c r="A31" s="432">
        <v>17</v>
      </c>
      <c r="B31" s="433" t="s">
        <v>55</v>
      </c>
      <c r="C31" s="379">
        <v>11975</v>
      </c>
      <c r="D31" s="379">
        <v>755868280</v>
      </c>
      <c r="E31" s="379">
        <v>93</v>
      </c>
      <c r="F31" s="379">
        <v>38996000</v>
      </c>
      <c r="G31" s="379">
        <v>153</v>
      </c>
      <c r="H31" s="379">
        <v>7650000</v>
      </c>
      <c r="I31" s="434">
        <f t="shared" si="0"/>
        <v>22</v>
      </c>
      <c r="J31" s="434">
        <f t="shared" si="0"/>
        <v>11136</v>
      </c>
      <c r="K31" s="379">
        <v>268</v>
      </c>
      <c r="L31" s="1811">
        <v>46657136</v>
      </c>
      <c r="M31" s="433"/>
      <c r="N31" s="1822"/>
      <c r="O31" s="1821"/>
    </row>
    <row r="32" spans="1:15" ht="11.25" customHeight="1">
      <c r="A32" s="432">
        <v>18</v>
      </c>
      <c r="B32" s="433" t="s">
        <v>56</v>
      </c>
      <c r="C32" s="379">
        <v>22521</v>
      </c>
      <c r="D32" s="379">
        <v>1310905354</v>
      </c>
      <c r="E32" s="379">
        <v>112</v>
      </c>
      <c r="F32" s="379">
        <v>46787428</v>
      </c>
      <c r="G32" s="379">
        <v>203</v>
      </c>
      <c r="H32" s="379">
        <v>10150000</v>
      </c>
      <c r="I32" s="434">
        <f t="shared" si="0"/>
        <v>0</v>
      </c>
      <c r="J32" s="434">
        <f t="shared" si="0"/>
        <v>0</v>
      </c>
      <c r="K32" s="379">
        <v>315</v>
      </c>
      <c r="L32" s="1811">
        <v>56937428</v>
      </c>
      <c r="M32" s="433"/>
      <c r="N32" s="1822"/>
      <c r="O32" s="1821"/>
    </row>
    <row r="33" spans="1:15" ht="11.25" customHeight="1">
      <c r="A33" s="432">
        <v>19</v>
      </c>
      <c r="B33" s="433" t="s">
        <v>57</v>
      </c>
      <c r="C33" s="379">
        <v>7616</v>
      </c>
      <c r="D33" s="379">
        <v>450112176</v>
      </c>
      <c r="E33" s="379">
        <v>41</v>
      </c>
      <c r="F33" s="379">
        <v>17128190</v>
      </c>
      <c r="G33" s="379">
        <v>73</v>
      </c>
      <c r="H33" s="379">
        <v>3650000</v>
      </c>
      <c r="I33" s="434">
        <f t="shared" si="0"/>
        <v>18</v>
      </c>
      <c r="J33" s="434">
        <f t="shared" si="0"/>
        <v>12939</v>
      </c>
      <c r="K33" s="379">
        <v>132</v>
      </c>
      <c r="L33" s="1811">
        <v>20791129</v>
      </c>
      <c r="M33" s="433"/>
      <c r="N33" s="1822"/>
      <c r="O33" s="1821"/>
    </row>
    <row r="34" spans="1:15" ht="11.25" customHeight="1">
      <c r="A34" s="432">
        <v>20</v>
      </c>
      <c r="B34" s="433" t="s">
        <v>58</v>
      </c>
      <c r="C34" s="379">
        <v>10489</v>
      </c>
      <c r="D34" s="379">
        <v>741500469</v>
      </c>
      <c r="E34" s="379">
        <v>58</v>
      </c>
      <c r="F34" s="379">
        <v>24370690</v>
      </c>
      <c r="G34" s="379">
        <v>127</v>
      </c>
      <c r="H34" s="379">
        <v>6350000</v>
      </c>
      <c r="I34" s="434">
        <f t="shared" si="0"/>
        <v>53</v>
      </c>
      <c r="J34" s="434">
        <f t="shared" si="0"/>
        <v>83660</v>
      </c>
      <c r="K34" s="379">
        <v>238</v>
      </c>
      <c r="L34" s="1811">
        <v>30804350</v>
      </c>
      <c r="M34" s="433"/>
      <c r="N34" s="1822"/>
      <c r="O34" s="1821"/>
    </row>
    <row r="35" spans="1:15" s="435" customFormat="1" ht="11.25" customHeight="1">
      <c r="A35" s="432">
        <v>21</v>
      </c>
      <c r="B35" s="433" t="s">
        <v>59</v>
      </c>
      <c r="C35" s="379">
        <v>7068</v>
      </c>
      <c r="D35" s="379">
        <v>395986442</v>
      </c>
      <c r="E35" s="379">
        <v>40</v>
      </c>
      <c r="F35" s="379">
        <v>15817030</v>
      </c>
      <c r="G35" s="379">
        <v>75</v>
      </c>
      <c r="H35" s="379">
        <v>3750000</v>
      </c>
      <c r="I35" s="434">
        <f t="shared" si="0"/>
        <v>1</v>
      </c>
      <c r="J35" s="434">
        <f t="shared" si="0"/>
        <v>241</v>
      </c>
      <c r="K35" s="379">
        <v>116</v>
      </c>
      <c r="L35" s="1811">
        <v>19567271</v>
      </c>
      <c r="M35" s="433"/>
      <c r="N35" s="1822"/>
      <c r="O35" s="1821"/>
    </row>
    <row r="36" spans="1:15" ht="11.25" customHeight="1">
      <c r="A36" s="432">
        <v>22</v>
      </c>
      <c r="B36" s="433" t="s">
        <v>304</v>
      </c>
      <c r="C36" s="379">
        <v>3658</v>
      </c>
      <c r="D36" s="379">
        <v>230925111</v>
      </c>
      <c r="E36" s="379">
        <v>13</v>
      </c>
      <c r="F36" s="379">
        <v>5460000</v>
      </c>
      <c r="G36" s="379">
        <v>37</v>
      </c>
      <c r="H36" s="379">
        <v>1850000</v>
      </c>
      <c r="I36" s="434">
        <f t="shared" si="0"/>
        <v>0</v>
      </c>
      <c r="J36" s="434">
        <f t="shared" si="0"/>
        <v>0</v>
      </c>
      <c r="K36" s="379">
        <v>50</v>
      </c>
      <c r="L36" s="1811">
        <v>7310000</v>
      </c>
      <c r="M36" s="433"/>
      <c r="N36" s="1822"/>
      <c r="O36" s="1821"/>
    </row>
    <row r="37" spans="1:15" ht="15" customHeight="1">
      <c r="A37" s="432">
        <v>24</v>
      </c>
      <c r="B37" s="433" t="s">
        <v>147</v>
      </c>
      <c r="C37" s="379">
        <v>4830</v>
      </c>
      <c r="D37" s="379">
        <v>301339749</v>
      </c>
      <c r="E37" s="379">
        <v>37</v>
      </c>
      <c r="F37" s="379">
        <v>15944000</v>
      </c>
      <c r="G37" s="379">
        <v>61</v>
      </c>
      <c r="H37" s="379">
        <v>3050000</v>
      </c>
      <c r="I37" s="434">
        <f t="shared" si="0"/>
        <v>11</v>
      </c>
      <c r="J37" s="434">
        <f t="shared" si="0"/>
        <v>7261</v>
      </c>
      <c r="K37" s="379">
        <v>109</v>
      </c>
      <c r="L37" s="1811">
        <v>19001261</v>
      </c>
      <c r="M37" s="433"/>
      <c r="N37" s="1822"/>
      <c r="O37" s="1821"/>
    </row>
    <row r="38" spans="1:15" ht="11.25" customHeight="1">
      <c r="A38" s="432">
        <v>27</v>
      </c>
      <c r="B38" s="433" t="s">
        <v>148</v>
      </c>
      <c r="C38" s="379">
        <v>2948</v>
      </c>
      <c r="D38" s="379">
        <v>182750974</v>
      </c>
      <c r="E38" s="379">
        <v>11</v>
      </c>
      <c r="F38" s="379">
        <v>4620000</v>
      </c>
      <c r="G38" s="379">
        <v>26</v>
      </c>
      <c r="H38" s="379">
        <v>1300000</v>
      </c>
      <c r="I38" s="434">
        <f t="shared" si="0"/>
        <v>0</v>
      </c>
      <c r="J38" s="434">
        <f t="shared" si="0"/>
        <v>0</v>
      </c>
      <c r="K38" s="379">
        <v>37</v>
      </c>
      <c r="L38" s="1811">
        <v>5920000</v>
      </c>
      <c r="M38" s="433"/>
      <c r="N38" s="1822"/>
      <c r="O38" s="1821"/>
    </row>
    <row r="39" spans="1:15" s="435" customFormat="1" ht="11.25" customHeight="1">
      <c r="A39" s="432">
        <v>31</v>
      </c>
      <c r="B39" s="433" t="s">
        <v>62</v>
      </c>
      <c r="C39" s="379">
        <v>3772</v>
      </c>
      <c r="D39" s="379">
        <v>268264532</v>
      </c>
      <c r="E39" s="379">
        <v>14</v>
      </c>
      <c r="F39" s="379">
        <v>5864000</v>
      </c>
      <c r="G39" s="379">
        <v>49</v>
      </c>
      <c r="H39" s="379">
        <v>2450000</v>
      </c>
      <c r="I39" s="434">
        <f t="shared" si="0"/>
        <v>2</v>
      </c>
      <c r="J39" s="434">
        <f t="shared" si="0"/>
        <v>890</v>
      </c>
      <c r="K39" s="379">
        <v>65</v>
      </c>
      <c r="L39" s="1811">
        <v>8314890</v>
      </c>
      <c r="M39" s="433"/>
      <c r="N39" s="1822"/>
      <c r="O39" s="1821"/>
    </row>
    <row r="40" spans="1:15" ht="11.25" customHeight="1">
      <c r="A40" s="432">
        <v>32</v>
      </c>
      <c r="B40" s="433" t="s">
        <v>63</v>
      </c>
      <c r="C40" s="379">
        <v>4905</v>
      </c>
      <c r="D40" s="379">
        <v>312717042</v>
      </c>
      <c r="E40" s="379">
        <v>29</v>
      </c>
      <c r="F40" s="379">
        <v>12531510</v>
      </c>
      <c r="G40" s="379">
        <v>41</v>
      </c>
      <c r="H40" s="379">
        <v>2050000</v>
      </c>
      <c r="I40" s="434">
        <f t="shared" si="0"/>
        <v>10</v>
      </c>
      <c r="J40" s="434">
        <f t="shared" si="0"/>
        <v>4512</v>
      </c>
      <c r="K40" s="379">
        <v>80</v>
      </c>
      <c r="L40" s="1811">
        <v>14586022</v>
      </c>
      <c r="M40" s="433"/>
      <c r="N40" s="1822"/>
      <c r="O40" s="1821"/>
    </row>
    <row r="41" spans="1:15" ht="11.25" customHeight="1">
      <c r="A41" s="432">
        <v>37</v>
      </c>
      <c r="B41" s="433" t="s">
        <v>64</v>
      </c>
      <c r="C41" s="379">
        <v>1980</v>
      </c>
      <c r="D41" s="379">
        <v>132092365</v>
      </c>
      <c r="E41" s="379">
        <v>10</v>
      </c>
      <c r="F41" s="379">
        <v>4200000</v>
      </c>
      <c r="G41" s="379">
        <v>33</v>
      </c>
      <c r="H41" s="379">
        <v>1650000</v>
      </c>
      <c r="I41" s="434">
        <f t="shared" si="0"/>
        <v>0</v>
      </c>
      <c r="J41" s="434">
        <f t="shared" si="0"/>
        <v>0</v>
      </c>
      <c r="K41" s="379">
        <v>43</v>
      </c>
      <c r="L41" s="1811">
        <v>5850000</v>
      </c>
      <c r="M41" s="433"/>
      <c r="N41" s="1822"/>
      <c r="O41" s="1821"/>
    </row>
    <row r="42" spans="1:15" ht="11.25" customHeight="1">
      <c r="A42" s="432">
        <v>39</v>
      </c>
      <c r="B42" s="433" t="s">
        <v>65</v>
      </c>
      <c r="C42" s="379">
        <v>2468</v>
      </c>
      <c r="D42" s="379">
        <v>136106339</v>
      </c>
      <c r="E42" s="379">
        <v>20</v>
      </c>
      <c r="F42" s="379">
        <v>8368000</v>
      </c>
      <c r="G42" s="379">
        <v>33</v>
      </c>
      <c r="H42" s="379">
        <v>1650000</v>
      </c>
      <c r="I42" s="434">
        <f t="shared" si="0"/>
        <v>1257</v>
      </c>
      <c r="J42" s="434">
        <f t="shared" si="0"/>
        <v>1721893</v>
      </c>
      <c r="K42" s="379">
        <v>1310</v>
      </c>
      <c r="L42" s="1811">
        <v>11739893</v>
      </c>
      <c r="M42" s="433"/>
      <c r="N42" s="1822"/>
      <c r="O42" s="1821"/>
    </row>
    <row r="43" spans="1:15" ht="11.25" customHeight="1">
      <c r="A43" s="432">
        <v>40</v>
      </c>
      <c r="B43" s="433" t="s">
        <v>305</v>
      </c>
      <c r="C43" s="379">
        <v>1477</v>
      </c>
      <c r="D43" s="379">
        <v>93003291</v>
      </c>
      <c r="E43" s="379">
        <v>3</v>
      </c>
      <c r="F43" s="379">
        <v>1260000</v>
      </c>
      <c r="G43" s="379">
        <v>11</v>
      </c>
      <c r="H43" s="379">
        <v>550000</v>
      </c>
      <c r="I43" s="434">
        <f t="shared" si="0"/>
        <v>774</v>
      </c>
      <c r="J43" s="434">
        <f t="shared" si="0"/>
        <v>984329</v>
      </c>
      <c r="K43" s="379">
        <v>788</v>
      </c>
      <c r="L43" s="1811">
        <v>2794329</v>
      </c>
      <c r="M43" s="433"/>
      <c r="N43" s="1822"/>
      <c r="O43" s="1821"/>
    </row>
    <row r="44" spans="1:15" s="435" customFormat="1" ht="11.25" customHeight="1">
      <c r="A44" s="432">
        <v>42</v>
      </c>
      <c r="B44" s="433" t="s">
        <v>66</v>
      </c>
      <c r="C44" s="379">
        <v>4108</v>
      </c>
      <c r="D44" s="379">
        <v>229760293</v>
      </c>
      <c r="E44" s="379">
        <v>23</v>
      </c>
      <c r="F44" s="379">
        <v>9640200</v>
      </c>
      <c r="G44" s="379">
        <v>44</v>
      </c>
      <c r="H44" s="379">
        <v>2200000</v>
      </c>
      <c r="I44" s="434">
        <f t="shared" si="0"/>
        <v>45</v>
      </c>
      <c r="J44" s="434">
        <f t="shared" si="0"/>
        <v>40532</v>
      </c>
      <c r="K44" s="379">
        <v>112</v>
      </c>
      <c r="L44" s="1811">
        <v>11880732</v>
      </c>
      <c r="M44" s="433"/>
      <c r="N44" s="1822"/>
      <c r="O44" s="1821"/>
    </row>
    <row r="45" spans="1:15" ht="11.25" customHeight="1">
      <c r="A45" s="432">
        <v>43</v>
      </c>
      <c r="B45" s="433" t="s">
        <v>306</v>
      </c>
      <c r="C45" s="379">
        <v>11299</v>
      </c>
      <c r="D45" s="379">
        <v>688022123</v>
      </c>
      <c r="E45" s="379">
        <v>72</v>
      </c>
      <c r="F45" s="379">
        <v>29454013</v>
      </c>
      <c r="G45" s="379">
        <v>154</v>
      </c>
      <c r="H45" s="379">
        <v>7700000</v>
      </c>
      <c r="I45" s="434">
        <f t="shared" si="0"/>
        <v>6</v>
      </c>
      <c r="J45" s="434">
        <f t="shared" si="0"/>
        <v>6551</v>
      </c>
      <c r="K45" s="379">
        <v>232</v>
      </c>
      <c r="L45" s="1811">
        <v>37160564</v>
      </c>
      <c r="M45" s="433"/>
      <c r="N45" s="1822"/>
      <c r="O45" s="1821"/>
    </row>
    <row r="46" spans="1:15" ht="11.25" customHeight="1">
      <c r="A46" s="432">
        <v>45</v>
      </c>
      <c r="B46" s="433" t="s">
        <v>67</v>
      </c>
      <c r="C46" s="379">
        <v>2848</v>
      </c>
      <c r="D46" s="379">
        <v>178435974</v>
      </c>
      <c r="E46" s="379">
        <v>11</v>
      </c>
      <c r="F46" s="379">
        <v>4604000</v>
      </c>
      <c r="G46" s="379">
        <v>21</v>
      </c>
      <c r="H46" s="379">
        <v>1050000</v>
      </c>
      <c r="I46" s="434">
        <f t="shared" si="0"/>
        <v>0</v>
      </c>
      <c r="J46" s="434">
        <f t="shared" si="0"/>
        <v>0</v>
      </c>
      <c r="K46" s="379">
        <v>32</v>
      </c>
      <c r="L46" s="1811">
        <v>5654000</v>
      </c>
      <c r="M46" s="433"/>
      <c r="N46" s="1822"/>
      <c r="O46" s="1821"/>
    </row>
    <row r="47" spans="1:15" ht="15" customHeight="1">
      <c r="A47" s="432">
        <v>46</v>
      </c>
      <c r="B47" s="433" t="s">
        <v>68</v>
      </c>
      <c r="C47" s="379">
        <v>3258</v>
      </c>
      <c r="D47" s="379">
        <v>176210330</v>
      </c>
      <c r="E47" s="379">
        <v>6</v>
      </c>
      <c r="F47" s="379">
        <v>2521050</v>
      </c>
      <c r="G47" s="379">
        <v>33</v>
      </c>
      <c r="H47" s="379">
        <v>1650000</v>
      </c>
      <c r="I47" s="434">
        <f t="shared" si="0"/>
        <v>1</v>
      </c>
      <c r="J47" s="434">
        <f t="shared" si="0"/>
        <v>1104</v>
      </c>
      <c r="K47" s="379">
        <v>40</v>
      </c>
      <c r="L47" s="1811">
        <v>4172154</v>
      </c>
      <c r="M47" s="433"/>
      <c r="N47" s="1822"/>
      <c r="O47" s="1821"/>
    </row>
    <row r="48" spans="1:15" s="435" customFormat="1" ht="11.25" customHeight="1">
      <c r="A48" s="432">
        <v>50</v>
      </c>
      <c r="B48" s="433" t="s">
        <v>150</v>
      </c>
      <c r="C48" s="379">
        <v>5572</v>
      </c>
      <c r="D48" s="379">
        <v>341269618</v>
      </c>
      <c r="E48" s="379">
        <v>28</v>
      </c>
      <c r="F48" s="379">
        <v>11949660</v>
      </c>
      <c r="G48" s="379">
        <v>66</v>
      </c>
      <c r="H48" s="379">
        <v>3300000</v>
      </c>
      <c r="I48" s="434">
        <f t="shared" si="0"/>
        <v>0</v>
      </c>
      <c r="J48" s="434">
        <f t="shared" si="0"/>
        <v>0</v>
      </c>
      <c r="K48" s="379">
        <v>94</v>
      </c>
      <c r="L48" s="1811">
        <v>15249660</v>
      </c>
      <c r="M48" s="433"/>
      <c r="N48" s="1822"/>
      <c r="O48" s="1821"/>
    </row>
    <row r="49" spans="1:15" ht="11.25" customHeight="1">
      <c r="A49" s="432">
        <v>57</v>
      </c>
      <c r="B49" s="433" t="s">
        <v>151</v>
      </c>
      <c r="C49" s="379">
        <v>5080</v>
      </c>
      <c r="D49" s="379">
        <v>181244954</v>
      </c>
      <c r="E49" s="379">
        <v>13</v>
      </c>
      <c r="F49" s="379">
        <v>5024000</v>
      </c>
      <c r="G49" s="379">
        <v>42</v>
      </c>
      <c r="H49" s="379">
        <v>2100000</v>
      </c>
      <c r="I49" s="434">
        <f t="shared" si="0"/>
        <v>0</v>
      </c>
      <c r="J49" s="434">
        <f t="shared" si="0"/>
        <v>0</v>
      </c>
      <c r="K49" s="379">
        <v>55</v>
      </c>
      <c r="L49" s="1811">
        <v>7124000</v>
      </c>
      <c r="M49" s="433"/>
      <c r="N49" s="1822"/>
      <c r="O49" s="1821"/>
    </row>
    <row r="50" spans="1:15" ht="11.25" customHeight="1">
      <c r="A50" s="432">
        <v>62</v>
      </c>
      <c r="B50" s="433" t="s">
        <v>118</v>
      </c>
      <c r="C50" s="379">
        <v>2286</v>
      </c>
      <c r="D50" s="379">
        <v>151629156</v>
      </c>
      <c r="E50" s="379">
        <v>8</v>
      </c>
      <c r="F50" s="379">
        <v>3360000</v>
      </c>
      <c r="G50" s="379">
        <v>37</v>
      </c>
      <c r="H50" s="379">
        <v>1850000</v>
      </c>
      <c r="I50" s="434">
        <f t="shared" si="0"/>
        <v>0</v>
      </c>
      <c r="J50" s="434">
        <f t="shared" si="0"/>
        <v>0</v>
      </c>
      <c r="K50" s="379">
        <v>45</v>
      </c>
      <c r="L50" s="1811">
        <v>5210000</v>
      </c>
      <c r="M50" s="433"/>
      <c r="N50" s="1822"/>
      <c r="O50" s="1821"/>
    </row>
    <row r="51" spans="1:15" ht="11.25" customHeight="1">
      <c r="A51" s="432">
        <v>65</v>
      </c>
      <c r="B51" s="433" t="s">
        <v>308</v>
      </c>
      <c r="C51" s="379">
        <v>3868</v>
      </c>
      <c r="D51" s="379">
        <v>276228606</v>
      </c>
      <c r="E51" s="379">
        <v>14</v>
      </c>
      <c r="F51" s="379">
        <v>5880000</v>
      </c>
      <c r="G51" s="379">
        <v>45</v>
      </c>
      <c r="H51" s="379">
        <v>2250000</v>
      </c>
      <c r="I51" s="434">
        <f t="shared" si="0"/>
        <v>0</v>
      </c>
      <c r="J51" s="434">
        <f t="shared" si="0"/>
        <v>0</v>
      </c>
      <c r="K51" s="379">
        <v>59</v>
      </c>
      <c r="L51" s="1811">
        <v>8130000</v>
      </c>
      <c r="M51" s="433"/>
      <c r="N51" s="1822"/>
      <c r="O51" s="1821"/>
    </row>
    <row r="52" spans="1:15" ht="11.25" customHeight="1">
      <c r="A52" s="432">
        <v>70</v>
      </c>
      <c r="B52" s="433" t="s">
        <v>152</v>
      </c>
      <c r="C52" s="379">
        <v>4329</v>
      </c>
      <c r="D52" s="379">
        <v>284171142</v>
      </c>
      <c r="E52" s="379">
        <v>27</v>
      </c>
      <c r="F52" s="379">
        <v>11308000</v>
      </c>
      <c r="G52" s="379">
        <v>60</v>
      </c>
      <c r="H52" s="379">
        <v>3000000</v>
      </c>
      <c r="I52" s="434">
        <f t="shared" si="0"/>
        <v>0</v>
      </c>
      <c r="J52" s="434">
        <f t="shared" si="0"/>
        <v>0</v>
      </c>
      <c r="K52" s="379">
        <v>87</v>
      </c>
      <c r="L52" s="1811">
        <v>14308000</v>
      </c>
      <c r="M52" s="433"/>
      <c r="N52" s="1822"/>
      <c r="O52" s="1821"/>
    </row>
    <row r="53" spans="1:15" ht="11.25" customHeight="1">
      <c r="A53" s="432">
        <v>73</v>
      </c>
      <c r="B53" s="433" t="s">
        <v>310</v>
      </c>
      <c r="C53" s="379">
        <v>9060</v>
      </c>
      <c r="D53" s="379">
        <v>551042241</v>
      </c>
      <c r="E53" s="379">
        <v>56</v>
      </c>
      <c r="F53" s="379">
        <v>23002947</v>
      </c>
      <c r="G53" s="379">
        <v>93</v>
      </c>
      <c r="H53" s="379">
        <v>4650000</v>
      </c>
      <c r="I53" s="434">
        <f t="shared" si="0"/>
        <v>0</v>
      </c>
      <c r="J53" s="434">
        <f t="shared" si="0"/>
        <v>0</v>
      </c>
      <c r="K53" s="379">
        <v>149</v>
      </c>
      <c r="L53" s="1811">
        <v>27652947</v>
      </c>
      <c r="M53" s="433"/>
      <c r="N53" s="1822"/>
      <c r="O53" s="1821"/>
    </row>
    <row r="54" spans="1:15" s="435" customFormat="1" ht="11.25" customHeight="1">
      <c r="A54" s="432">
        <v>79</v>
      </c>
      <c r="B54" s="433" t="s">
        <v>312</v>
      </c>
      <c r="C54" s="379">
        <v>5792</v>
      </c>
      <c r="D54" s="379">
        <v>347065017</v>
      </c>
      <c r="E54" s="379">
        <v>34</v>
      </c>
      <c r="F54" s="379">
        <v>14204000</v>
      </c>
      <c r="G54" s="379">
        <v>53</v>
      </c>
      <c r="H54" s="379">
        <v>2650000</v>
      </c>
      <c r="I54" s="434">
        <f t="shared" si="0"/>
        <v>0</v>
      </c>
      <c r="J54" s="434">
        <f t="shared" si="0"/>
        <v>0</v>
      </c>
      <c r="K54" s="379">
        <v>87</v>
      </c>
      <c r="L54" s="1811">
        <v>16854000</v>
      </c>
      <c r="M54" s="433"/>
      <c r="N54" s="1822"/>
      <c r="O54" s="1821"/>
    </row>
    <row r="55" spans="1:15" ht="11.25" customHeight="1">
      <c r="A55" s="432">
        <v>86</v>
      </c>
      <c r="B55" s="433" t="s">
        <v>153</v>
      </c>
      <c r="C55" s="379">
        <v>6613</v>
      </c>
      <c r="D55" s="379">
        <v>484042379</v>
      </c>
      <c r="E55" s="379">
        <v>47</v>
      </c>
      <c r="F55" s="379">
        <v>19692000</v>
      </c>
      <c r="G55" s="379">
        <v>102</v>
      </c>
      <c r="H55" s="379">
        <v>5100000</v>
      </c>
      <c r="I55" s="434">
        <f t="shared" si="0"/>
        <v>15</v>
      </c>
      <c r="J55" s="434">
        <f t="shared" si="0"/>
        <v>7711</v>
      </c>
      <c r="K55" s="379">
        <v>164</v>
      </c>
      <c r="L55" s="1811">
        <v>24799711</v>
      </c>
      <c r="M55" s="433"/>
      <c r="N55" s="1822"/>
      <c r="O55" s="1821"/>
    </row>
    <row r="56" spans="1:15" ht="11.25" customHeight="1">
      <c r="A56" s="432">
        <v>93</v>
      </c>
      <c r="B56" s="433" t="s">
        <v>314</v>
      </c>
      <c r="C56" s="379">
        <v>8150</v>
      </c>
      <c r="D56" s="379">
        <v>509956043</v>
      </c>
      <c r="E56" s="379">
        <v>56</v>
      </c>
      <c r="F56" s="379">
        <v>22579808</v>
      </c>
      <c r="G56" s="379">
        <v>82</v>
      </c>
      <c r="H56" s="379">
        <v>4100000</v>
      </c>
      <c r="I56" s="434">
        <f t="shared" si="0"/>
        <v>63</v>
      </c>
      <c r="J56" s="434">
        <f t="shared" si="0"/>
        <v>20696</v>
      </c>
      <c r="K56" s="379">
        <v>201</v>
      </c>
      <c r="L56" s="1811">
        <v>26700504</v>
      </c>
      <c r="M56" s="433"/>
      <c r="N56" s="1822"/>
      <c r="O56" s="1821"/>
    </row>
    <row r="57" spans="1:15" ht="15" customHeight="1">
      <c r="A57" s="436">
        <v>95</v>
      </c>
      <c r="B57" s="437" t="s">
        <v>315</v>
      </c>
      <c r="C57" s="387">
        <v>11151</v>
      </c>
      <c r="D57" s="387">
        <v>699860187</v>
      </c>
      <c r="E57" s="387">
        <v>61</v>
      </c>
      <c r="F57" s="387">
        <v>25879062</v>
      </c>
      <c r="G57" s="387">
        <v>159</v>
      </c>
      <c r="H57" s="387">
        <v>7950000</v>
      </c>
      <c r="I57" s="438">
        <f t="shared" si="0"/>
        <v>22</v>
      </c>
      <c r="J57" s="438">
        <f t="shared" si="0"/>
        <v>15571</v>
      </c>
      <c r="K57" s="387">
        <v>242</v>
      </c>
      <c r="L57" s="1812">
        <v>33844633</v>
      </c>
      <c r="M57" s="433"/>
      <c r="N57" s="1822"/>
      <c r="O57" s="1821"/>
    </row>
    <row r="58" spans="1:15" ht="11.25" customHeight="1">
      <c r="A58" s="432">
        <v>301</v>
      </c>
      <c r="B58" s="433" t="s">
        <v>70</v>
      </c>
      <c r="C58" s="379">
        <v>562</v>
      </c>
      <c r="D58" s="379">
        <v>27861940</v>
      </c>
      <c r="E58" s="379">
        <v>10</v>
      </c>
      <c r="F58" s="379">
        <v>5000000</v>
      </c>
      <c r="G58" s="379">
        <v>5</v>
      </c>
      <c r="H58" s="379">
        <v>470000</v>
      </c>
      <c r="I58" s="434">
        <f t="shared" si="0"/>
        <v>0</v>
      </c>
      <c r="J58" s="434">
        <f t="shared" si="0"/>
        <v>0</v>
      </c>
      <c r="K58" s="379">
        <v>15</v>
      </c>
      <c r="L58" s="1811">
        <v>5470000</v>
      </c>
      <c r="M58" s="433"/>
      <c r="N58" s="1822"/>
      <c r="O58" s="1821"/>
    </row>
    <row r="59" spans="1:15" ht="11.25" customHeight="1">
      <c r="A59" s="432">
        <v>303</v>
      </c>
      <c r="B59" s="433" t="s">
        <v>74</v>
      </c>
      <c r="C59" s="379">
        <v>25</v>
      </c>
      <c r="D59" s="379">
        <v>5236037</v>
      </c>
      <c r="E59" s="379">
        <v>0</v>
      </c>
      <c r="F59" s="379">
        <v>0</v>
      </c>
      <c r="G59" s="379">
        <v>0</v>
      </c>
      <c r="H59" s="379">
        <v>0</v>
      </c>
      <c r="I59" s="434">
        <f t="shared" si="0"/>
        <v>0</v>
      </c>
      <c r="J59" s="434">
        <f t="shared" si="0"/>
        <v>0</v>
      </c>
      <c r="K59" s="379">
        <v>0</v>
      </c>
      <c r="L59" s="1811">
        <v>0</v>
      </c>
      <c r="M59" s="433"/>
      <c r="N59" s="1822"/>
      <c r="O59" s="1821"/>
    </row>
    <row r="60" spans="1:15" ht="11.25" customHeight="1">
      <c r="A60" s="432">
        <v>305</v>
      </c>
      <c r="B60" s="433" t="s">
        <v>75</v>
      </c>
      <c r="C60" s="379">
        <v>503</v>
      </c>
      <c r="D60" s="379">
        <v>45672841</v>
      </c>
      <c r="E60" s="379">
        <v>9</v>
      </c>
      <c r="F60" s="379">
        <v>3780000</v>
      </c>
      <c r="G60" s="379">
        <v>3</v>
      </c>
      <c r="H60" s="379">
        <v>170000</v>
      </c>
      <c r="I60" s="434">
        <f t="shared" si="0"/>
        <v>2</v>
      </c>
      <c r="J60" s="434">
        <f t="shared" si="0"/>
        <v>20000</v>
      </c>
      <c r="K60" s="379">
        <v>14</v>
      </c>
      <c r="L60" s="1811">
        <v>3970000</v>
      </c>
      <c r="M60" s="433"/>
      <c r="N60" s="1822"/>
      <c r="O60" s="1821"/>
    </row>
    <row r="61" spans="1:15" ht="11.25" customHeight="1">
      <c r="A61" s="432">
        <v>306</v>
      </c>
      <c r="B61" s="433" t="s">
        <v>81</v>
      </c>
      <c r="C61" s="379">
        <v>1106</v>
      </c>
      <c r="D61" s="379">
        <v>133908979</v>
      </c>
      <c r="E61" s="379">
        <v>152</v>
      </c>
      <c r="F61" s="379">
        <v>63792000</v>
      </c>
      <c r="G61" s="379">
        <v>18</v>
      </c>
      <c r="H61" s="379">
        <v>2690000</v>
      </c>
      <c r="I61" s="434">
        <f t="shared" si="0"/>
        <v>0</v>
      </c>
      <c r="J61" s="434">
        <f t="shared" si="0"/>
        <v>0</v>
      </c>
      <c r="K61" s="379">
        <v>170</v>
      </c>
      <c r="L61" s="1811">
        <v>66482000</v>
      </c>
      <c r="M61" s="433"/>
      <c r="N61" s="1822"/>
      <c r="O61" s="1821"/>
    </row>
    <row r="62" spans="1:15" ht="11.25" customHeight="1">
      <c r="A62" s="432">
        <v>307</v>
      </c>
      <c r="B62" s="433" t="s">
        <v>82</v>
      </c>
      <c r="C62" s="379">
        <v>1677</v>
      </c>
      <c r="D62" s="379">
        <v>172836550</v>
      </c>
      <c r="E62" s="379">
        <v>175</v>
      </c>
      <c r="F62" s="379">
        <v>73622808</v>
      </c>
      <c r="G62" s="379">
        <v>19</v>
      </c>
      <c r="H62" s="379">
        <v>6800000</v>
      </c>
      <c r="I62" s="434">
        <f t="shared" si="0"/>
        <v>359</v>
      </c>
      <c r="J62" s="434">
        <f t="shared" si="0"/>
        <v>71147000</v>
      </c>
      <c r="K62" s="379">
        <v>553</v>
      </c>
      <c r="L62" s="1811">
        <v>151569808</v>
      </c>
      <c r="M62" s="433"/>
      <c r="N62" s="1822"/>
      <c r="O62" s="1821"/>
    </row>
    <row r="63" spans="1:15" ht="11.25" customHeight="1">
      <c r="A63" s="432">
        <v>308</v>
      </c>
      <c r="B63" s="433" t="s">
        <v>87</v>
      </c>
      <c r="C63" s="379">
        <v>716</v>
      </c>
      <c r="D63" s="379">
        <v>37588568</v>
      </c>
      <c r="E63" s="379">
        <v>29</v>
      </c>
      <c r="F63" s="379">
        <v>12164000</v>
      </c>
      <c r="G63" s="379">
        <v>3</v>
      </c>
      <c r="H63" s="379">
        <v>300000</v>
      </c>
      <c r="I63" s="434">
        <f t="shared" si="0"/>
        <v>0</v>
      </c>
      <c r="J63" s="434">
        <f t="shared" si="0"/>
        <v>0</v>
      </c>
      <c r="K63" s="379">
        <v>32</v>
      </c>
      <c r="L63" s="1811">
        <v>12464000</v>
      </c>
      <c r="M63" s="433"/>
      <c r="N63" s="1822"/>
      <c r="O63" s="1821"/>
    </row>
    <row r="64" spans="1:15" ht="12" customHeight="1">
      <c r="A64" s="439">
        <v>309</v>
      </c>
      <c r="B64" s="440" t="s">
        <v>88</v>
      </c>
      <c r="C64" s="441">
        <v>14009</v>
      </c>
      <c r="D64" s="441">
        <v>1261125505</v>
      </c>
      <c r="E64" s="441">
        <v>672</v>
      </c>
      <c r="F64" s="441">
        <v>282240000</v>
      </c>
      <c r="G64" s="441">
        <v>172</v>
      </c>
      <c r="H64" s="441">
        <v>9300000</v>
      </c>
      <c r="I64" s="434">
        <f t="shared" si="0"/>
        <v>8703</v>
      </c>
      <c r="J64" s="434">
        <f t="shared" si="0"/>
        <v>293739229</v>
      </c>
      <c r="K64" s="441">
        <v>9547</v>
      </c>
      <c r="L64" s="1818">
        <v>585279229</v>
      </c>
      <c r="M64" s="433"/>
      <c r="N64" s="1822"/>
      <c r="O64" s="1821"/>
    </row>
    <row r="65" spans="1:15" ht="13.5">
      <c r="A65" s="442"/>
      <c r="B65" s="442"/>
      <c r="C65" s="443"/>
      <c r="D65" s="443"/>
      <c r="E65" s="407"/>
      <c r="F65" s="407"/>
      <c r="G65" s="407"/>
      <c r="H65" s="407"/>
      <c r="I65" s="444"/>
      <c r="J65" s="444"/>
      <c r="K65" s="407"/>
      <c r="L65" s="407"/>
      <c r="M65" s="1820"/>
      <c r="N65" s="1821"/>
      <c r="O65" s="445"/>
    </row>
    <row r="66" spans="3:15" ht="13.5">
      <c r="C66" s="446"/>
      <c r="D66" s="446"/>
      <c r="E66" s="446"/>
      <c r="F66" s="446"/>
      <c r="G66" s="446"/>
      <c r="H66" s="446"/>
      <c r="I66" s="447"/>
      <c r="J66" s="447"/>
      <c r="K66" s="446"/>
      <c r="L66" s="446"/>
      <c r="N66" s="445"/>
      <c r="O66" s="445"/>
    </row>
    <row r="67" spans="3:15" ht="13.5">
      <c r="C67" s="398"/>
      <c r="D67" s="398"/>
      <c r="E67" s="448"/>
      <c r="F67" s="398"/>
      <c r="G67" s="449"/>
      <c r="H67" s="398"/>
      <c r="I67" s="397"/>
      <c r="J67" s="397"/>
      <c r="K67" s="398"/>
      <c r="L67" s="398"/>
      <c r="N67" s="445"/>
      <c r="O67" s="445"/>
    </row>
    <row r="68" spans="3:15" ht="13.5">
      <c r="C68" s="446"/>
      <c r="D68" s="446"/>
      <c r="E68" s="446"/>
      <c r="F68" s="446"/>
      <c r="G68" s="446"/>
      <c r="H68" s="446"/>
      <c r="I68" s="397"/>
      <c r="J68" s="397"/>
      <c r="K68" s="446"/>
      <c r="L68" s="446"/>
      <c r="N68" s="445"/>
      <c r="O68" s="445"/>
    </row>
    <row r="69" spans="3:15" ht="13.5">
      <c r="C69" s="446"/>
      <c r="D69" s="446"/>
      <c r="E69" s="446"/>
      <c r="F69" s="446"/>
      <c r="G69" s="446"/>
      <c r="H69" s="446"/>
      <c r="I69" s="397"/>
      <c r="J69" s="397"/>
      <c r="K69" s="446"/>
      <c r="L69" s="446"/>
      <c r="N69" s="445"/>
      <c r="O69" s="445"/>
    </row>
    <row r="70" spans="3:15" ht="13.5">
      <c r="C70" s="446"/>
      <c r="D70" s="446"/>
      <c r="E70" s="446"/>
      <c r="F70" s="446"/>
      <c r="G70" s="446"/>
      <c r="H70" s="446"/>
      <c r="I70" s="397"/>
      <c r="J70" s="397"/>
      <c r="K70" s="446"/>
      <c r="L70" s="446"/>
      <c r="N70" s="445"/>
      <c r="O70" s="445"/>
    </row>
    <row r="71" spans="3:15" ht="13.5">
      <c r="C71" s="446"/>
      <c r="D71" s="446"/>
      <c r="E71" s="446"/>
      <c r="F71" s="446"/>
      <c r="G71" s="446"/>
      <c r="H71" s="446"/>
      <c r="I71" s="397"/>
      <c r="J71" s="397"/>
      <c r="K71" s="446"/>
      <c r="L71" s="446"/>
      <c r="N71" s="445"/>
      <c r="O71" s="445"/>
    </row>
    <row r="72" spans="3:15" ht="13.5">
      <c r="C72" s="446"/>
      <c r="D72" s="446"/>
      <c r="E72" s="446"/>
      <c r="F72" s="446"/>
      <c r="G72" s="446"/>
      <c r="H72" s="446"/>
      <c r="I72" s="397"/>
      <c r="J72" s="397"/>
      <c r="K72" s="446"/>
      <c r="L72" s="446"/>
      <c r="N72" s="445"/>
      <c r="O72" s="445"/>
    </row>
    <row r="73" spans="3:15" ht="13.5">
      <c r="C73" s="446"/>
      <c r="D73" s="446"/>
      <c r="E73" s="446"/>
      <c r="F73" s="446"/>
      <c r="G73" s="446"/>
      <c r="H73" s="446"/>
      <c r="I73" s="447"/>
      <c r="J73" s="447"/>
      <c r="K73" s="446"/>
      <c r="L73" s="446"/>
      <c r="N73" s="445"/>
      <c r="O73" s="445"/>
    </row>
    <row r="74" spans="3:15" ht="13.5">
      <c r="C74" s="446"/>
      <c r="D74" s="446"/>
      <c r="E74" s="446"/>
      <c r="F74" s="446"/>
      <c r="G74" s="446"/>
      <c r="H74" s="446"/>
      <c r="I74" s="447"/>
      <c r="J74" s="447"/>
      <c r="K74" s="446"/>
      <c r="L74" s="446"/>
      <c r="N74" s="445"/>
      <c r="O74" s="445"/>
    </row>
    <row r="75" spans="3:15" ht="13.5">
      <c r="C75" s="446"/>
      <c r="D75" s="446"/>
      <c r="E75" s="446"/>
      <c r="F75" s="446"/>
      <c r="G75" s="446"/>
      <c r="H75" s="446"/>
      <c r="I75" s="447"/>
      <c r="J75" s="447"/>
      <c r="K75" s="446"/>
      <c r="L75" s="446"/>
      <c r="N75" s="445"/>
      <c r="O75" s="445"/>
    </row>
    <row r="76" spans="3:15" ht="13.5">
      <c r="C76" s="446"/>
      <c r="D76" s="446"/>
      <c r="E76" s="446"/>
      <c r="F76" s="446"/>
      <c r="G76" s="446"/>
      <c r="H76" s="446"/>
      <c r="I76" s="447"/>
      <c r="J76" s="447"/>
      <c r="K76" s="446"/>
      <c r="L76" s="446"/>
      <c r="N76" s="445"/>
      <c r="O76" s="445"/>
    </row>
    <row r="77" spans="3:15" ht="13.5">
      <c r="C77" s="446"/>
      <c r="D77" s="446"/>
      <c r="E77" s="446"/>
      <c r="F77" s="446"/>
      <c r="G77" s="446"/>
      <c r="H77" s="446"/>
      <c r="I77" s="447"/>
      <c r="J77" s="447"/>
      <c r="K77" s="446"/>
      <c r="L77" s="446"/>
      <c r="N77" s="445"/>
      <c r="O77" s="445"/>
    </row>
    <row r="78" spans="3:15" ht="13.5">
      <c r="C78" s="446"/>
      <c r="D78" s="446"/>
      <c r="E78" s="446"/>
      <c r="F78" s="446"/>
      <c r="G78" s="446"/>
      <c r="H78" s="446"/>
      <c r="I78" s="447"/>
      <c r="J78" s="447"/>
      <c r="K78" s="446"/>
      <c r="L78" s="446"/>
      <c r="N78" s="445"/>
      <c r="O78" s="445"/>
    </row>
    <row r="79" spans="3:15" ht="13.5">
      <c r="C79" s="446"/>
      <c r="D79" s="446"/>
      <c r="E79" s="446"/>
      <c r="F79" s="446"/>
      <c r="G79" s="446"/>
      <c r="H79" s="446"/>
      <c r="I79" s="447"/>
      <c r="J79" s="447"/>
      <c r="K79" s="446"/>
      <c r="L79" s="446"/>
      <c r="N79" s="445"/>
      <c r="O79" s="445"/>
    </row>
    <row r="80" spans="3:15" ht="13.5">
      <c r="C80" s="446"/>
      <c r="D80" s="446"/>
      <c r="E80" s="446"/>
      <c r="F80" s="446"/>
      <c r="G80" s="446"/>
      <c r="H80" s="446"/>
      <c r="I80" s="447"/>
      <c r="J80" s="447"/>
      <c r="K80" s="446"/>
      <c r="L80" s="446"/>
      <c r="N80" s="445"/>
      <c r="O80" s="445"/>
    </row>
    <row r="81" spans="3:15" ht="13.5">
      <c r="C81" s="446"/>
      <c r="D81" s="446"/>
      <c r="E81" s="446"/>
      <c r="F81" s="446"/>
      <c r="G81" s="446"/>
      <c r="H81" s="446"/>
      <c r="I81" s="447"/>
      <c r="J81" s="447"/>
      <c r="K81" s="446"/>
      <c r="L81" s="446"/>
      <c r="N81" s="445"/>
      <c r="O81" s="445"/>
    </row>
    <row r="82" spans="3:15" ht="13.5">
      <c r="C82" s="446"/>
      <c r="D82" s="446"/>
      <c r="E82" s="446"/>
      <c r="F82" s="446"/>
      <c r="G82" s="446"/>
      <c r="H82" s="446"/>
      <c r="I82" s="447"/>
      <c r="J82" s="447"/>
      <c r="K82" s="446"/>
      <c r="L82" s="446"/>
      <c r="N82" s="445"/>
      <c r="O82" s="445"/>
    </row>
    <row r="83" spans="3:15" ht="13.5">
      <c r="C83" s="446"/>
      <c r="D83" s="446"/>
      <c r="E83" s="446"/>
      <c r="F83" s="446"/>
      <c r="G83" s="446"/>
      <c r="H83" s="446"/>
      <c r="I83" s="447"/>
      <c r="J83" s="447"/>
      <c r="K83" s="446"/>
      <c r="L83" s="446"/>
      <c r="N83" s="445"/>
      <c r="O83" s="445"/>
    </row>
    <row r="84" spans="3:15" ht="13.5">
      <c r="C84" s="446"/>
      <c r="D84" s="446"/>
      <c r="E84" s="446"/>
      <c r="F84" s="446"/>
      <c r="G84" s="446"/>
      <c r="H84" s="446"/>
      <c r="I84" s="447"/>
      <c r="J84" s="447"/>
      <c r="K84" s="446"/>
      <c r="L84" s="446"/>
      <c r="N84" s="445"/>
      <c r="O84" s="445"/>
    </row>
    <row r="85" spans="3:15" ht="13.5">
      <c r="C85" s="446"/>
      <c r="D85" s="446"/>
      <c r="E85" s="446"/>
      <c r="F85" s="446"/>
      <c r="G85" s="446"/>
      <c r="H85" s="446"/>
      <c r="I85" s="447"/>
      <c r="J85" s="447"/>
      <c r="K85" s="446"/>
      <c r="L85" s="446"/>
      <c r="N85" s="445"/>
      <c r="O85" s="445"/>
    </row>
    <row r="86" spans="3:15" ht="13.5">
      <c r="C86" s="446"/>
      <c r="D86" s="446"/>
      <c r="E86" s="446"/>
      <c r="F86" s="446"/>
      <c r="G86" s="446"/>
      <c r="H86" s="446"/>
      <c r="I86" s="447"/>
      <c r="J86" s="447"/>
      <c r="K86" s="446"/>
      <c r="L86" s="446"/>
      <c r="N86" s="445"/>
      <c r="O86" s="445"/>
    </row>
    <row r="87" spans="3:15" ht="13.5">
      <c r="C87" s="446"/>
      <c r="D87" s="446"/>
      <c r="E87" s="446"/>
      <c r="F87" s="446"/>
      <c r="G87" s="446"/>
      <c r="H87" s="446"/>
      <c r="I87" s="447"/>
      <c r="J87" s="447"/>
      <c r="K87" s="446"/>
      <c r="L87" s="446"/>
      <c r="N87" s="445"/>
      <c r="O87" s="445"/>
    </row>
    <row r="88" spans="3:15" ht="13.5">
      <c r="C88" s="446"/>
      <c r="D88" s="446"/>
      <c r="E88" s="446"/>
      <c r="F88" s="446"/>
      <c r="G88" s="446"/>
      <c r="H88" s="446"/>
      <c r="I88" s="447"/>
      <c r="J88" s="447"/>
      <c r="K88" s="446"/>
      <c r="L88" s="446"/>
      <c r="N88" s="445"/>
      <c r="O88" s="445"/>
    </row>
    <row r="89" spans="3:15" ht="13.5">
      <c r="C89" s="446"/>
      <c r="D89" s="446"/>
      <c r="E89" s="446"/>
      <c r="F89" s="446"/>
      <c r="G89" s="446"/>
      <c r="H89" s="446"/>
      <c r="I89" s="447"/>
      <c r="J89" s="447"/>
      <c r="K89" s="446"/>
      <c r="L89" s="446"/>
      <c r="N89" s="445"/>
      <c r="O89" s="445"/>
    </row>
    <row r="90" spans="3:15" ht="13.5">
      <c r="C90" s="446"/>
      <c r="D90" s="446"/>
      <c r="E90" s="446"/>
      <c r="F90" s="446"/>
      <c r="G90" s="446"/>
      <c r="H90" s="446"/>
      <c r="I90" s="447"/>
      <c r="J90" s="447"/>
      <c r="K90" s="446"/>
      <c r="L90" s="446"/>
      <c r="N90" s="445"/>
      <c r="O90" s="445"/>
    </row>
    <row r="91" spans="3:15" ht="13.5">
      <c r="C91" s="446"/>
      <c r="D91" s="446"/>
      <c r="E91" s="446"/>
      <c r="F91" s="446"/>
      <c r="G91" s="446"/>
      <c r="H91" s="446"/>
      <c r="I91" s="447"/>
      <c r="J91" s="447"/>
      <c r="K91" s="446"/>
      <c r="L91" s="446"/>
      <c r="N91" s="445"/>
      <c r="O91" s="445"/>
    </row>
    <row r="92" spans="3:15" ht="13.5">
      <c r="C92" s="446"/>
      <c r="D92" s="446"/>
      <c r="E92" s="446"/>
      <c r="F92" s="446"/>
      <c r="G92" s="446"/>
      <c r="H92" s="446"/>
      <c r="I92" s="447"/>
      <c r="J92" s="447"/>
      <c r="K92" s="446"/>
      <c r="L92" s="446"/>
      <c r="N92" s="445"/>
      <c r="O92" s="445"/>
    </row>
    <row r="93" spans="3:15" ht="13.5">
      <c r="C93" s="446"/>
      <c r="D93" s="446"/>
      <c r="E93" s="446"/>
      <c r="F93" s="446"/>
      <c r="G93" s="446"/>
      <c r="H93" s="446"/>
      <c r="I93" s="447"/>
      <c r="J93" s="447"/>
      <c r="K93" s="446"/>
      <c r="L93" s="446"/>
      <c r="N93" s="445"/>
      <c r="O93" s="445"/>
    </row>
    <row r="94" spans="3:15" ht="13.5">
      <c r="C94" s="446"/>
      <c r="D94" s="446"/>
      <c r="E94" s="446"/>
      <c r="F94" s="446"/>
      <c r="G94" s="446"/>
      <c r="H94" s="446"/>
      <c r="I94" s="447"/>
      <c r="J94" s="447"/>
      <c r="K94" s="446"/>
      <c r="L94" s="446"/>
      <c r="N94" s="445"/>
      <c r="O94" s="445"/>
    </row>
    <row r="95" spans="3:15" ht="13.5">
      <c r="C95" s="446"/>
      <c r="D95" s="446"/>
      <c r="E95" s="446"/>
      <c r="F95" s="446"/>
      <c r="G95" s="446"/>
      <c r="H95" s="446"/>
      <c r="I95" s="447"/>
      <c r="J95" s="447"/>
      <c r="K95" s="446"/>
      <c r="L95" s="446"/>
      <c r="N95" s="445"/>
      <c r="O95" s="445"/>
    </row>
    <row r="96" spans="3:15" ht="13.5">
      <c r="C96" s="446"/>
      <c r="D96" s="446"/>
      <c r="E96" s="446"/>
      <c r="F96" s="446"/>
      <c r="G96" s="446"/>
      <c r="H96" s="446"/>
      <c r="I96" s="447"/>
      <c r="J96" s="447"/>
      <c r="K96" s="446"/>
      <c r="L96" s="446"/>
      <c r="N96" s="445"/>
      <c r="O96" s="445"/>
    </row>
    <row r="97" spans="3:15" ht="13.5">
      <c r="C97" s="446"/>
      <c r="D97" s="446"/>
      <c r="E97" s="446"/>
      <c r="F97" s="446"/>
      <c r="G97" s="446"/>
      <c r="H97" s="446"/>
      <c r="I97" s="447"/>
      <c r="J97" s="447"/>
      <c r="K97" s="446"/>
      <c r="L97" s="446"/>
      <c r="N97" s="445"/>
      <c r="O97" s="445"/>
    </row>
    <row r="98" spans="3:15" ht="13.5">
      <c r="C98" s="446"/>
      <c r="D98" s="446"/>
      <c r="E98" s="446"/>
      <c r="F98" s="446"/>
      <c r="G98" s="446"/>
      <c r="H98" s="446"/>
      <c r="I98" s="447"/>
      <c r="J98" s="447"/>
      <c r="K98" s="446"/>
      <c r="L98" s="446"/>
      <c r="N98" s="445"/>
      <c r="O98" s="445"/>
    </row>
    <row r="99" spans="3:15" ht="13.5">
      <c r="C99" s="446"/>
      <c r="D99" s="446"/>
      <c r="E99" s="446"/>
      <c r="F99" s="446"/>
      <c r="G99" s="446"/>
      <c r="H99" s="446"/>
      <c r="I99" s="447"/>
      <c r="J99" s="447"/>
      <c r="K99" s="446"/>
      <c r="L99" s="446"/>
      <c r="N99" s="445"/>
      <c r="O99" s="445"/>
    </row>
    <row r="100" spans="3:15" ht="13.5">
      <c r="C100" s="446"/>
      <c r="D100" s="446"/>
      <c r="E100" s="446"/>
      <c r="F100" s="446"/>
      <c r="G100" s="446"/>
      <c r="H100" s="446"/>
      <c r="I100" s="447"/>
      <c r="J100" s="447"/>
      <c r="K100" s="446"/>
      <c r="L100" s="446"/>
      <c r="N100" s="445"/>
      <c r="O100" s="445"/>
    </row>
    <row r="101" spans="3:15" ht="13.5">
      <c r="C101" s="446"/>
      <c r="D101" s="446"/>
      <c r="E101" s="446"/>
      <c r="F101" s="446"/>
      <c r="G101" s="446"/>
      <c r="H101" s="446"/>
      <c r="I101" s="447"/>
      <c r="J101" s="447"/>
      <c r="K101" s="446"/>
      <c r="L101" s="446"/>
      <c r="N101" s="445"/>
      <c r="O101" s="445"/>
    </row>
    <row r="102" spans="3:15" ht="13.5">
      <c r="C102" s="446"/>
      <c r="D102" s="446"/>
      <c r="E102" s="446"/>
      <c r="F102" s="446"/>
      <c r="G102" s="446"/>
      <c r="H102" s="446"/>
      <c r="I102" s="447"/>
      <c r="J102" s="447"/>
      <c r="K102" s="446"/>
      <c r="L102" s="446"/>
      <c r="N102" s="445"/>
      <c r="O102" s="445"/>
    </row>
    <row r="103" spans="3:15" ht="13.5">
      <c r="C103" s="446"/>
      <c r="D103" s="446"/>
      <c r="E103" s="446"/>
      <c r="F103" s="446"/>
      <c r="G103" s="446"/>
      <c r="H103" s="446"/>
      <c r="I103" s="447"/>
      <c r="J103" s="447"/>
      <c r="K103" s="446"/>
      <c r="L103" s="446"/>
      <c r="N103" s="445"/>
      <c r="O103" s="445"/>
    </row>
    <row r="104" spans="3:15" ht="13.5">
      <c r="C104" s="446"/>
      <c r="D104" s="446"/>
      <c r="E104" s="446"/>
      <c r="F104" s="446"/>
      <c r="G104" s="446"/>
      <c r="H104" s="446"/>
      <c r="I104" s="447"/>
      <c r="J104" s="447"/>
      <c r="K104" s="446"/>
      <c r="L104" s="446"/>
      <c r="N104" s="445"/>
      <c r="O104" s="445"/>
    </row>
    <row r="105" spans="3:15" ht="13.5">
      <c r="C105" s="446"/>
      <c r="D105" s="446"/>
      <c r="E105" s="446"/>
      <c r="F105" s="446"/>
      <c r="G105" s="446"/>
      <c r="H105" s="446"/>
      <c r="I105" s="447"/>
      <c r="J105" s="447"/>
      <c r="K105" s="446"/>
      <c r="L105" s="446"/>
      <c r="N105" s="445"/>
      <c r="O105" s="445"/>
    </row>
    <row r="106" spans="3:15" ht="13.5">
      <c r="C106" s="446"/>
      <c r="D106" s="446"/>
      <c r="E106" s="446"/>
      <c r="F106" s="446"/>
      <c r="G106" s="446"/>
      <c r="H106" s="446"/>
      <c r="I106" s="447"/>
      <c r="J106" s="447"/>
      <c r="K106" s="446"/>
      <c r="L106" s="446"/>
      <c r="N106" s="445"/>
      <c r="O106" s="445"/>
    </row>
    <row r="107" spans="3:15" ht="13.5">
      <c r="C107" s="446"/>
      <c r="D107" s="446"/>
      <c r="E107" s="446"/>
      <c r="F107" s="446"/>
      <c r="G107" s="446"/>
      <c r="H107" s="446"/>
      <c r="I107" s="447"/>
      <c r="J107" s="447"/>
      <c r="K107" s="446"/>
      <c r="L107" s="446"/>
      <c r="N107" s="445"/>
      <c r="O107" s="445"/>
    </row>
    <row r="108" spans="3:15" ht="13.5">
      <c r="C108" s="446"/>
      <c r="D108" s="446"/>
      <c r="E108" s="446"/>
      <c r="F108" s="446"/>
      <c r="G108" s="446"/>
      <c r="H108" s="446"/>
      <c r="I108" s="447"/>
      <c r="J108" s="447"/>
      <c r="K108" s="446"/>
      <c r="L108" s="446"/>
      <c r="N108" s="445"/>
      <c r="O108" s="445"/>
    </row>
    <row r="109" spans="3:15" ht="13.5">
      <c r="C109" s="446"/>
      <c r="D109" s="446"/>
      <c r="E109" s="446"/>
      <c r="F109" s="446"/>
      <c r="G109" s="446"/>
      <c r="H109" s="446"/>
      <c r="I109" s="447"/>
      <c r="J109" s="447"/>
      <c r="K109" s="446"/>
      <c r="L109" s="446"/>
      <c r="N109" s="445"/>
      <c r="O109" s="445"/>
    </row>
    <row r="110" spans="3:15" ht="13.5">
      <c r="C110" s="446"/>
      <c r="D110" s="446"/>
      <c r="E110" s="446"/>
      <c r="F110" s="446"/>
      <c r="G110" s="446"/>
      <c r="H110" s="446"/>
      <c r="I110" s="447"/>
      <c r="J110" s="447"/>
      <c r="K110" s="446"/>
      <c r="L110" s="446"/>
      <c r="N110" s="445"/>
      <c r="O110" s="445"/>
    </row>
    <row r="111" spans="3:15" ht="13.5">
      <c r="C111" s="446"/>
      <c r="D111" s="446"/>
      <c r="E111" s="446"/>
      <c r="F111" s="446"/>
      <c r="G111" s="446"/>
      <c r="H111" s="446"/>
      <c r="I111" s="447"/>
      <c r="J111" s="447"/>
      <c r="K111" s="446"/>
      <c r="L111" s="446"/>
      <c r="N111" s="445"/>
      <c r="O111" s="445"/>
    </row>
    <row r="112" spans="3:15" ht="13.5">
      <c r="C112" s="446"/>
      <c r="D112" s="446"/>
      <c r="E112" s="446"/>
      <c r="F112" s="446"/>
      <c r="G112" s="446"/>
      <c r="H112" s="446"/>
      <c r="I112" s="447"/>
      <c r="J112" s="447"/>
      <c r="K112" s="446"/>
      <c r="L112" s="446"/>
      <c r="N112" s="445"/>
      <c r="O112" s="445"/>
    </row>
    <row r="113" spans="3:15" ht="13.5">
      <c r="C113" s="446"/>
      <c r="D113" s="446"/>
      <c r="E113" s="446"/>
      <c r="F113" s="446"/>
      <c r="G113" s="446"/>
      <c r="H113" s="446"/>
      <c r="I113" s="447"/>
      <c r="J113" s="447"/>
      <c r="K113" s="446"/>
      <c r="L113" s="446"/>
      <c r="N113" s="445"/>
      <c r="O113" s="445"/>
    </row>
  </sheetData>
  <sheetProtection/>
  <printOptions horizontalCentered="1"/>
  <pageMargins left="0.15748031496062992" right="0.15748031496062992" top="0.3937007874015748" bottom="0.2755905511811024" header="0.15748031496062992" footer="0.1968503937007874"/>
  <pageSetup blackAndWhite="1" firstPageNumber="72" useFirstPageNumber="1" horizontalDpi="300" verticalDpi="300" orientation="portrait" pageOrder="overThenDown" paperSize="9" r:id="rId2"/>
  <headerFooter alignWithMargins="0">
    <oddFooter>&amp;C&amp;A</oddFooter>
  </headerFooter>
  <rowBreaks count="1" manualBreakCount="1">
    <brk id="65" max="255" man="1"/>
  </rowBreaks>
  <colBreaks count="1" manualBreakCount="1">
    <brk id="8" max="63" man="1"/>
  </colBreaks>
  <drawing r:id="rId1"/>
</worksheet>
</file>

<file path=xl/worksheets/sheet8.xml><?xml version="1.0" encoding="utf-8"?>
<worksheet xmlns="http://schemas.openxmlformats.org/spreadsheetml/2006/main" xmlns:r="http://schemas.openxmlformats.org/officeDocument/2006/relationships">
  <sheetPr>
    <tabColor theme="0"/>
  </sheetPr>
  <dimension ref="A1:O63"/>
  <sheetViews>
    <sheetView view="pageBreakPreview" zoomScaleSheetLayoutView="100" zoomScalePageLayoutView="0" workbookViewId="0" topLeftCell="A1">
      <selection activeCell="B1" sqref="B1"/>
    </sheetView>
  </sheetViews>
  <sheetFormatPr defaultColWidth="16.75390625" defaultRowHeight="12.75"/>
  <cols>
    <col min="1" max="1" width="6.25390625" style="827" customWidth="1"/>
    <col min="2" max="2" width="15.125" style="827" customWidth="1"/>
    <col min="3" max="3" width="11.625" style="827" customWidth="1"/>
    <col min="4" max="5" width="11.00390625" style="827" customWidth="1"/>
    <col min="6" max="6" width="14.75390625" style="827" customWidth="1"/>
    <col min="7" max="7" width="9.875" style="827" customWidth="1"/>
    <col min="8" max="8" width="8.25390625" style="827" customWidth="1"/>
    <col min="9" max="9" width="7.625" style="827" customWidth="1"/>
    <col min="10" max="10" width="9.75390625" style="827" customWidth="1"/>
    <col min="11" max="11" width="10.625" style="827" customWidth="1"/>
    <col min="12" max="13" width="10.00390625" style="827" customWidth="1"/>
    <col min="14" max="14" width="12.375" style="827" customWidth="1"/>
    <col min="15" max="15" width="6.25390625" style="827" customWidth="1"/>
    <col min="16" max="16384" width="16.75390625" style="827" customWidth="1"/>
  </cols>
  <sheetData>
    <row r="1" spans="1:14" ht="24.75" customHeight="1">
      <c r="A1" s="863"/>
      <c r="B1" s="863" t="s">
        <v>782</v>
      </c>
      <c r="M1" s="862" t="s">
        <v>781</v>
      </c>
      <c r="N1" s="861"/>
    </row>
    <row r="2" ht="9.75" customHeight="1">
      <c r="N2" s="860"/>
    </row>
    <row r="3" spans="1:15" ht="18" customHeight="1">
      <c r="A3" s="859"/>
      <c r="B3" s="858" t="s">
        <v>8</v>
      </c>
      <c r="C3" s="857" t="s">
        <v>780</v>
      </c>
      <c r="D3" s="856"/>
      <c r="E3" s="856"/>
      <c r="F3" s="856"/>
      <c r="G3" s="855" t="s">
        <v>779</v>
      </c>
      <c r="H3" s="854"/>
      <c r="I3" s="854"/>
      <c r="J3" s="854"/>
      <c r="K3" s="853" t="s">
        <v>778</v>
      </c>
      <c r="L3" s="852"/>
      <c r="M3" s="852"/>
      <c r="N3" s="851"/>
      <c r="O3" s="832"/>
    </row>
    <row r="4" spans="1:15" ht="18" customHeight="1">
      <c r="A4" s="837"/>
      <c r="B4" s="850"/>
      <c r="C4" s="849" t="s">
        <v>777</v>
      </c>
      <c r="D4" s="849" t="s">
        <v>776</v>
      </c>
      <c r="E4" s="849" t="s">
        <v>775</v>
      </c>
      <c r="F4" s="849" t="s">
        <v>339</v>
      </c>
      <c r="G4" s="848" t="s">
        <v>777</v>
      </c>
      <c r="H4" s="848" t="s">
        <v>776</v>
      </c>
      <c r="I4" s="848" t="s">
        <v>775</v>
      </c>
      <c r="J4" s="848" t="s">
        <v>339</v>
      </c>
      <c r="K4" s="847" t="s">
        <v>777</v>
      </c>
      <c r="L4" s="847" t="s">
        <v>776</v>
      </c>
      <c r="M4" s="847" t="s">
        <v>775</v>
      </c>
      <c r="N4" s="846" t="s">
        <v>339</v>
      </c>
      <c r="O4" s="845"/>
    </row>
    <row r="5" spans="1:15" ht="18" customHeight="1">
      <c r="A5" s="839"/>
      <c r="B5" s="844" t="s">
        <v>209</v>
      </c>
      <c r="C5" s="836">
        <v>21.333474386816555</v>
      </c>
      <c r="D5" s="836">
        <v>831.0179270993016</v>
      </c>
      <c r="E5" s="836">
        <v>176.61652614546074</v>
      </c>
      <c r="F5" s="836">
        <v>1028.967927631579</v>
      </c>
      <c r="G5" s="835">
        <v>15.942399036917136</v>
      </c>
      <c r="H5" s="835">
        <v>1.7727802241793436</v>
      </c>
      <c r="I5" s="835">
        <v>2.079856726529702</v>
      </c>
      <c r="J5" s="835">
        <v>2.119265255971478</v>
      </c>
      <c r="K5" s="834">
        <v>502638.3334300159</v>
      </c>
      <c r="L5" s="834">
        <v>13506.319862369895</v>
      </c>
      <c r="M5" s="834">
        <v>13957.488737255622</v>
      </c>
      <c r="N5" s="833">
        <v>23724.87855623172</v>
      </c>
      <c r="O5" s="832"/>
    </row>
    <row r="6" spans="1:15" ht="18" customHeight="1">
      <c r="A6" s="839"/>
      <c r="B6" s="844" t="s">
        <v>261</v>
      </c>
      <c r="C6" s="836">
        <v>21.43996680377567</v>
      </c>
      <c r="D6" s="836">
        <v>839.1426054470277</v>
      </c>
      <c r="E6" s="836">
        <v>179.0005680421882</v>
      </c>
      <c r="F6" s="836">
        <v>1039.5831402929916</v>
      </c>
      <c r="G6" s="835">
        <v>15.748245440965079</v>
      </c>
      <c r="H6" s="835">
        <v>1.7285051196756744</v>
      </c>
      <c r="I6" s="835">
        <v>2.02925876495085</v>
      </c>
      <c r="J6" s="835">
        <v>2.069428155741003</v>
      </c>
      <c r="K6" s="834">
        <v>517271.65795415756</v>
      </c>
      <c r="L6" s="834">
        <v>13496.323482190817</v>
      </c>
      <c r="M6" s="834">
        <v>13923.209202738886</v>
      </c>
      <c r="N6" s="833">
        <v>23959.49743385911</v>
      </c>
      <c r="O6" s="832"/>
    </row>
    <row r="7" spans="1:15" ht="18" customHeight="1">
      <c r="A7" s="839"/>
      <c r="B7" s="844" t="s">
        <v>262</v>
      </c>
      <c r="C7" s="836">
        <v>21.489456213933696</v>
      </c>
      <c r="D7" s="836">
        <v>848.2342154694562</v>
      </c>
      <c r="E7" s="836">
        <v>183.99675242450877</v>
      </c>
      <c r="F7" s="836">
        <v>1053.7204241078985</v>
      </c>
      <c r="G7" s="835">
        <v>15.609238864993461</v>
      </c>
      <c r="H7" s="835">
        <v>1.6980122892975884</v>
      </c>
      <c r="I7" s="835">
        <v>1.9935456875013111</v>
      </c>
      <c r="J7" s="835">
        <v>2.033321230644266</v>
      </c>
      <c r="K7" s="834">
        <v>526126.892596619</v>
      </c>
      <c r="L7" s="834">
        <v>13594.831891503187</v>
      </c>
      <c r="M7" s="834">
        <v>13672.682808704232</v>
      </c>
      <c r="N7" s="833">
        <v>24060.934486109112</v>
      </c>
      <c r="O7" s="832"/>
    </row>
    <row r="8" spans="1:15" ht="18" customHeight="1">
      <c r="A8" s="839"/>
      <c r="B8" s="844" t="s">
        <v>774</v>
      </c>
      <c r="C8" s="843">
        <v>21.82965446363673</v>
      </c>
      <c r="D8" s="843">
        <v>858.415085360125</v>
      </c>
      <c r="E8" s="843">
        <v>190.61657450403467</v>
      </c>
      <c r="F8" s="843">
        <v>1070.8613143277964</v>
      </c>
      <c r="G8" s="842">
        <v>15.46200759284318</v>
      </c>
      <c r="H8" s="842">
        <v>1.6726115390436438</v>
      </c>
      <c r="I8" s="842">
        <v>1.9528804300646345</v>
      </c>
      <c r="J8" s="842">
        <v>2.003598980947488</v>
      </c>
      <c r="K8" s="841">
        <v>537670.1651192803</v>
      </c>
      <c r="L8" s="841">
        <v>13796.670912784075</v>
      </c>
      <c r="M8" s="841">
        <v>13637.853349781934</v>
      </c>
      <c r="N8" s="840">
        <v>24447.63378608096</v>
      </c>
      <c r="O8" s="832"/>
    </row>
    <row r="9" spans="1:15" ht="18" customHeight="1">
      <c r="A9" s="839"/>
      <c r="B9" s="838" t="s">
        <v>773</v>
      </c>
      <c r="C9" s="836">
        <v>22.265627441543586</v>
      </c>
      <c r="D9" s="836">
        <v>872.8124984808173</v>
      </c>
      <c r="E9" s="836">
        <v>194.77505331897143</v>
      </c>
      <c r="F9" s="836">
        <v>1089.8531792413323</v>
      </c>
      <c r="G9" s="835">
        <v>15.3596147308075</v>
      </c>
      <c r="H9" s="835">
        <v>1.6419691985697091</v>
      </c>
      <c r="I9" s="835">
        <v>1.9160130685162926</v>
      </c>
      <c r="J9" s="835">
        <v>1.9711960164667017</v>
      </c>
      <c r="K9" s="834">
        <v>548097.8269345335</v>
      </c>
      <c r="L9" s="834">
        <v>14060.623054501295</v>
      </c>
      <c r="M9" s="834">
        <v>13593.45251609586</v>
      </c>
      <c r="N9" s="833">
        <v>24887.460991373035</v>
      </c>
      <c r="O9" s="832"/>
    </row>
    <row r="10" spans="1:15" ht="18" customHeight="1">
      <c r="A10" s="839"/>
      <c r="B10" s="838" t="s">
        <v>34</v>
      </c>
      <c r="C10" s="836">
        <v>23.13773413591422</v>
      </c>
      <c r="D10" s="836">
        <v>895.7185323005326</v>
      </c>
      <c r="E10" s="836">
        <v>198.64012442076347</v>
      </c>
      <c r="F10" s="836">
        <v>1117.4963908572104</v>
      </c>
      <c r="G10" s="835">
        <v>15.541643123906123</v>
      </c>
      <c r="H10" s="835">
        <v>1.6523801997228997</v>
      </c>
      <c r="I10" s="835">
        <v>1.9225570430287253</v>
      </c>
      <c r="J10" s="835">
        <v>1.987982209466984</v>
      </c>
      <c r="K10" s="834">
        <v>550396.8049453578</v>
      </c>
      <c r="L10" s="834">
        <v>14155.186334053851</v>
      </c>
      <c r="M10" s="834">
        <v>13640.288126839248</v>
      </c>
      <c r="N10" s="833">
        <v>25166.563352968624</v>
      </c>
      <c r="O10" s="832"/>
    </row>
    <row r="11" spans="1:15" ht="18" customHeight="1">
      <c r="A11" s="839"/>
      <c r="B11" s="838" t="s">
        <v>35</v>
      </c>
      <c r="C11" s="836">
        <v>26.615169641875873</v>
      </c>
      <c r="D11" s="836">
        <v>894.9994504890647</v>
      </c>
      <c r="E11" s="836">
        <v>185.97805096321417</v>
      </c>
      <c r="F11" s="836">
        <v>1107.5926710941549</v>
      </c>
      <c r="G11" s="835">
        <v>16.29076215195847</v>
      </c>
      <c r="H11" s="835">
        <v>1.6199469522078687</v>
      </c>
      <c r="I11" s="835">
        <v>1.9581697691106328</v>
      </c>
      <c r="J11" s="835">
        <v>2.02927455741581</v>
      </c>
      <c r="K11" s="834">
        <v>523878.82603822555</v>
      </c>
      <c r="L11" s="834">
        <v>14441.605125497323</v>
      </c>
      <c r="M11" s="834">
        <v>13957.24497910599</v>
      </c>
      <c r="N11" s="833">
        <v>26601.92186647275</v>
      </c>
      <c r="O11" s="832"/>
    </row>
    <row r="12" spans="1:15" ht="18" customHeight="1">
      <c r="A12" s="839"/>
      <c r="B12" s="838" t="s">
        <v>36</v>
      </c>
      <c r="C12" s="836">
        <v>23.30576430835431</v>
      </c>
      <c r="D12" s="836">
        <v>895.6837861663276</v>
      </c>
      <c r="E12" s="836">
        <v>198.0282912515002</v>
      </c>
      <c r="F12" s="836">
        <v>1117.017841726182</v>
      </c>
      <c r="G12" s="835">
        <v>15.582980690355594</v>
      </c>
      <c r="H12" s="835">
        <v>1.6508142180271412</v>
      </c>
      <c r="I12" s="835">
        <v>1.9241731416518089</v>
      </c>
      <c r="J12" s="835">
        <v>1.9899606259906495</v>
      </c>
      <c r="K12" s="834">
        <v>548934.9097016966</v>
      </c>
      <c r="L12" s="834">
        <v>14168.986026246737</v>
      </c>
      <c r="M12" s="834">
        <v>13654.671567504449</v>
      </c>
      <c r="N12" s="833">
        <v>25235.321068579127</v>
      </c>
      <c r="O12" s="832"/>
    </row>
    <row r="13" spans="1:15" ht="18" customHeight="1">
      <c r="A13" s="839"/>
      <c r="B13" s="838" t="s">
        <v>38</v>
      </c>
      <c r="C13" s="836">
        <v>11.006544964811575</v>
      </c>
      <c r="D13" s="836">
        <v>625.2395851297085</v>
      </c>
      <c r="E13" s="836">
        <v>159.56000098544013</v>
      </c>
      <c r="F13" s="836">
        <v>795.8061310799603</v>
      </c>
      <c r="G13" s="835">
        <v>10.239946280683428</v>
      </c>
      <c r="H13" s="835">
        <v>1.5048117020172767</v>
      </c>
      <c r="I13" s="835">
        <v>1.8063880268243602</v>
      </c>
      <c r="J13" s="835">
        <v>1.6860909917374987</v>
      </c>
      <c r="K13" s="834">
        <v>528913.7134969783</v>
      </c>
      <c r="L13" s="834">
        <v>12379.592149971171</v>
      </c>
      <c r="M13" s="834">
        <v>12771.016129613332</v>
      </c>
      <c r="N13" s="833">
        <v>19602.094488879626</v>
      </c>
      <c r="O13" s="832"/>
    </row>
    <row r="14" spans="1:15" ht="18" customHeight="1">
      <c r="A14" s="839"/>
      <c r="B14" s="838"/>
      <c r="C14" s="836"/>
      <c r="D14" s="836"/>
      <c r="E14" s="836"/>
      <c r="F14" s="836"/>
      <c r="G14" s="835"/>
      <c r="H14" s="835"/>
      <c r="I14" s="835"/>
      <c r="J14" s="835"/>
      <c r="K14" s="834"/>
      <c r="L14" s="836"/>
      <c r="M14" s="834"/>
      <c r="N14" s="833"/>
      <c r="O14" s="832"/>
    </row>
    <row r="15" spans="1:15" ht="18" customHeight="1">
      <c r="A15" s="838" t="s">
        <v>515</v>
      </c>
      <c r="B15" s="838" t="s">
        <v>516</v>
      </c>
      <c r="C15" s="836">
        <v>22.366034354648367</v>
      </c>
      <c r="D15" s="836">
        <v>887.7977621399535</v>
      </c>
      <c r="E15" s="836">
        <v>196.35883342803444</v>
      </c>
      <c r="F15" s="836">
        <v>1106.5226299226365</v>
      </c>
      <c r="G15" s="835">
        <v>15.423650975889782</v>
      </c>
      <c r="H15" s="835">
        <v>1.6600931472521683</v>
      </c>
      <c r="I15" s="835">
        <v>1.914191589025583</v>
      </c>
      <c r="J15" s="835">
        <v>1.9833858402041584</v>
      </c>
      <c r="K15" s="834">
        <v>561391.8355766177</v>
      </c>
      <c r="L15" s="834">
        <v>14119.891936940985</v>
      </c>
      <c r="M15" s="834">
        <v>13666.942298194628</v>
      </c>
      <c r="N15" s="833">
        <v>25101.584192489918</v>
      </c>
      <c r="O15" s="832"/>
    </row>
    <row r="16" spans="1:15" ht="18" customHeight="1">
      <c r="A16" s="838" t="s">
        <v>518</v>
      </c>
      <c r="B16" s="838" t="s">
        <v>729</v>
      </c>
      <c r="C16" s="836">
        <v>22.784438539027256</v>
      </c>
      <c r="D16" s="836">
        <v>872.5936283295223</v>
      </c>
      <c r="E16" s="836">
        <v>190.41236635560224</v>
      </c>
      <c r="F16" s="836">
        <v>1085.7904332241517</v>
      </c>
      <c r="G16" s="835">
        <v>15.924527022445243</v>
      </c>
      <c r="H16" s="835">
        <v>1.630562478144048</v>
      </c>
      <c r="I16" s="835">
        <v>1.9659776456985212</v>
      </c>
      <c r="J16" s="835">
        <v>1.989330745467559</v>
      </c>
      <c r="K16" s="834">
        <v>539728.8258967926</v>
      </c>
      <c r="L16" s="834">
        <v>14593.266006524693</v>
      </c>
      <c r="M16" s="834">
        <v>13510.450652169504</v>
      </c>
      <c r="N16" s="833">
        <v>25422.92253620332</v>
      </c>
      <c r="O16" s="832"/>
    </row>
    <row r="17" spans="1:15" ht="18" customHeight="1">
      <c r="A17" s="838" t="s">
        <v>522</v>
      </c>
      <c r="B17" s="838" t="s">
        <v>523</v>
      </c>
      <c r="C17" s="836">
        <v>21.371662821711276</v>
      </c>
      <c r="D17" s="836">
        <v>860.4915825493341</v>
      </c>
      <c r="E17" s="836">
        <v>185.41546958483056</v>
      </c>
      <c r="F17" s="836">
        <v>1067.278714955876</v>
      </c>
      <c r="G17" s="835">
        <v>15.23330658105939</v>
      </c>
      <c r="H17" s="835">
        <v>1.7495552439356203</v>
      </c>
      <c r="I17" s="835">
        <v>2.003940795559667</v>
      </c>
      <c r="J17" s="835">
        <v>2.0637535868423655</v>
      </c>
      <c r="K17" s="834">
        <v>581189.2083868379</v>
      </c>
      <c r="L17" s="834">
        <v>14425.102998029619</v>
      </c>
      <c r="M17" s="834">
        <v>14500.613024976874</v>
      </c>
      <c r="N17" s="833">
        <v>25787.357221777147</v>
      </c>
      <c r="O17" s="832"/>
    </row>
    <row r="18" spans="1:15" ht="18" customHeight="1">
      <c r="A18" s="838" t="s">
        <v>524</v>
      </c>
      <c r="B18" s="838" t="s">
        <v>525</v>
      </c>
      <c r="C18" s="836">
        <v>23.40203535406995</v>
      </c>
      <c r="D18" s="836">
        <v>928.3392055163237</v>
      </c>
      <c r="E18" s="836">
        <v>199.41026145075682</v>
      </c>
      <c r="F18" s="836">
        <v>1151.1515023211505</v>
      </c>
      <c r="G18" s="835">
        <v>15.385823210131816</v>
      </c>
      <c r="H18" s="835">
        <v>1.6927759317174875</v>
      </c>
      <c r="I18" s="835">
        <v>2.0163036884251397</v>
      </c>
      <c r="J18" s="835">
        <v>2.0271888480797826</v>
      </c>
      <c r="K18" s="834">
        <v>556025.1766606359</v>
      </c>
      <c r="L18" s="834">
        <v>13839.442904612979</v>
      </c>
      <c r="M18" s="834">
        <v>14306.497133584082</v>
      </c>
      <c r="N18" s="833">
        <v>24942.573196298807</v>
      </c>
      <c r="O18" s="832"/>
    </row>
    <row r="19" spans="1:15" ht="18" customHeight="1">
      <c r="A19" s="838" t="s">
        <v>526</v>
      </c>
      <c r="B19" s="838" t="s">
        <v>527</v>
      </c>
      <c r="C19" s="836">
        <v>21.14175521764458</v>
      </c>
      <c r="D19" s="836">
        <v>924.753429885704</v>
      </c>
      <c r="E19" s="836">
        <v>220.25791937006608</v>
      </c>
      <c r="F19" s="836">
        <v>1166.1531044734145</v>
      </c>
      <c r="G19" s="835">
        <v>14.405273159144894</v>
      </c>
      <c r="H19" s="835">
        <v>1.6673686382692183</v>
      </c>
      <c r="I19" s="835">
        <v>1.8920712077409234</v>
      </c>
      <c r="J19" s="835">
        <v>1.940741129901851</v>
      </c>
      <c r="K19" s="834">
        <v>557343.5635629453</v>
      </c>
      <c r="L19" s="834">
        <v>14157.851528118686</v>
      </c>
      <c r="M19" s="834">
        <v>13312.14180901223</v>
      </c>
      <c r="N19" s="833">
        <v>23845.794779397325</v>
      </c>
      <c r="O19" s="832"/>
    </row>
    <row r="20" spans="1:15" ht="18" customHeight="1">
      <c r="A20" s="838" t="s">
        <v>528</v>
      </c>
      <c r="B20" s="838" t="s">
        <v>730</v>
      </c>
      <c r="C20" s="836">
        <v>22.49163196995673</v>
      </c>
      <c r="D20" s="836">
        <v>943.8158216997305</v>
      </c>
      <c r="E20" s="836">
        <v>176.38174544860806</v>
      </c>
      <c r="F20" s="836">
        <v>1142.6891991182954</v>
      </c>
      <c r="G20" s="835">
        <v>16.953176043557168</v>
      </c>
      <c r="H20" s="835">
        <v>1.5324112518164832</v>
      </c>
      <c r="I20" s="835">
        <v>2.095811154825272</v>
      </c>
      <c r="J20" s="835">
        <v>1.9229038065843622</v>
      </c>
      <c r="K20" s="834">
        <v>538612.1607985481</v>
      </c>
      <c r="L20" s="834">
        <v>14097.752153830184</v>
      </c>
      <c r="M20" s="834">
        <v>14906.243925017357</v>
      </c>
      <c r="N20" s="833">
        <v>24546.602323388204</v>
      </c>
      <c r="O20" s="832"/>
    </row>
    <row r="21" spans="1:15" ht="18" customHeight="1">
      <c r="A21" s="838" t="s">
        <v>531</v>
      </c>
      <c r="B21" s="838" t="s">
        <v>532</v>
      </c>
      <c r="C21" s="836">
        <v>21.62124838887866</v>
      </c>
      <c r="D21" s="836">
        <v>918.2378935739274</v>
      </c>
      <c r="E21" s="836">
        <v>236.5172159823237</v>
      </c>
      <c r="F21" s="836">
        <v>1176.37635794513</v>
      </c>
      <c r="G21" s="835">
        <v>14.013199914839259</v>
      </c>
      <c r="H21" s="835">
        <v>1.6431385917244006</v>
      </c>
      <c r="I21" s="835">
        <v>1.8242151768163328</v>
      </c>
      <c r="J21" s="835">
        <v>1.906901031476467</v>
      </c>
      <c r="K21" s="834">
        <v>544419.6510538642</v>
      </c>
      <c r="L21" s="834">
        <v>14133.94668585007</v>
      </c>
      <c r="M21" s="834">
        <v>12523.854343045094</v>
      </c>
      <c r="N21" s="833">
        <v>23556.632119770227</v>
      </c>
      <c r="O21" s="832"/>
    </row>
    <row r="22" spans="1:15" ht="18" customHeight="1">
      <c r="A22" s="838" t="s">
        <v>533</v>
      </c>
      <c r="B22" s="838" t="s">
        <v>534</v>
      </c>
      <c r="C22" s="836">
        <v>21.774645458855986</v>
      </c>
      <c r="D22" s="836">
        <v>893.5191172033278</v>
      </c>
      <c r="E22" s="836">
        <v>201.93973878184406</v>
      </c>
      <c r="F22" s="836">
        <v>1117.2335014440278</v>
      </c>
      <c r="G22" s="835">
        <v>14.890824507572008</v>
      </c>
      <c r="H22" s="835">
        <v>1.6732485075076886</v>
      </c>
      <c r="I22" s="835">
        <v>1.9506702527322404</v>
      </c>
      <c r="J22" s="835">
        <v>1.9810002044855646</v>
      </c>
      <c r="K22" s="834">
        <v>557863.8590517668</v>
      </c>
      <c r="L22" s="834">
        <v>13818.732113610324</v>
      </c>
      <c r="M22" s="834">
        <v>13707.37606728142</v>
      </c>
      <c r="N22" s="833">
        <v>24401.92938303233</v>
      </c>
      <c r="O22" s="832"/>
    </row>
    <row r="23" spans="1:15" ht="18" customHeight="1">
      <c r="A23" s="838" t="s">
        <v>535</v>
      </c>
      <c r="B23" s="838" t="s">
        <v>536</v>
      </c>
      <c r="C23" s="836">
        <v>34.658369316738636</v>
      </c>
      <c r="D23" s="836">
        <v>866.7386334772668</v>
      </c>
      <c r="E23" s="836">
        <v>200.52070104140208</v>
      </c>
      <c r="F23" s="836">
        <v>1101.9177038354076</v>
      </c>
      <c r="G23" s="835">
        <v>15.800659582264565</v>
      </c>
      <c r="H23" s="835">
        <v>1.8270986270458776</v>
      </c>
      <c r="I23" s="835">
        <v>1.847995439863196</v>
      </c>
      <c r="J23" s="835">
        <v>2.270408574886187</v>
      </c>
      <c r="K23" s="834">
        <v>472953.27336020523</v>
      </c>
      <c r="L23" s="834">
        <v>19099.86415520096</v>
      </c>
      <c r="M23" s="834">
        <v>12411.20083602508</v>
      </c>
      <c r="N23" s="833">
        <v>32157.648383564803</v>
      </c>
      <c r="O23" s="832"/>
    </row>
    <row r="24" spans="1:15" ht="18" customHeight="1">
      <c r="A24" s="838" t="s">
        <v>537</v>
      </c>
      <c r="B24" s="838" t="s">
        <v>50</v>
      </c>
      <c r="C24" s="836">
        <v>23.61926412655902</v>
      </c>
      <c r="D24" s="836">
        <v>961.8703579714432</v>
      </c>
      <c r="E24" s="836">
        <v>209.02947542157793</v>
      </c>
      <c r="F24" s="836">
        <v>1194.51909751958</v>
      </c>
      <c r="G24" s="835">
        <v>15.412024523699651</v>
      </c>
      <c r="H24" s="835">
        <v>1.6226078200931782</v>
      </c>
      <c r="I24" s="835">
        <v>1.8960706171552013</v>
      </c>
      <c r="J24" s="835">
        <v>1.9431197826778386</v>
      </c>
      <c r="K24" s="834">
        <v>540266.206671501</v>
      </c>
      <c r="L24" s="834">
        <v>13393.14958833947</v>
      </c>
      <c r="M24" s="834">
        <v>13739.229580245074</v>
      </c>
      <c r="N24" s="833">
        <v>23871.588017300262</v>
      </c>
      <c r="O24" s="832"/>
    </row>
    <row r="25" spans="1:15" ht="18" customHeight="1">
      <c r="A25" s="838" t="s">
        <v>538</v>
      </c>
      <c r="B25" s="838" t="s">
        <v>539</v>
      </c>
      <c r="C25" s="836">
        <v>31.570901897311394</v>
      </c>
      <c r="D25" s="836">
        <v>919.90828162935</v>
      </c>
      <c r="E25" s="836">
        <v>195.18028954230735</v>
      </c>
      <c r="F25" s="836">
        <v>1146.6594730689685</v>
      </c>
      <c r="G25" s="835">
        <v>17.553118769581317</v>
      </c>
      <c r="H25" s="835">
        <v>1.716528352052237</v>
      </c>
      <c r="I25" s="835">
        <v>1.9398323044319543</v>
      </c>
      <c r="J25" s="835">
        <v>2.1905661856963614</v>
      </c>
      <c r="K25" s="834">
        <v>503964.34349188267</v>
      </c>
      <c r="L25" s="834">
        <v>17563.833445744505</v>
      </c>
      <c r="M25" s="834">
        <v>12519.365889615774</v>
      </c>
      <c r="N25" s="833">
        <v>30097.21627195734</v>
      </c>
      <c r="O25" s="832"/>
    </row>
    <row r="26" spans="1:15" ht="18" customHeight="1">
      <c r="A26" s="838" t="s">
        <v>540</v>
      </c>
      <c r="B26" s="838" t="s">
        <v>542</v>
      </c>
      <c r="C26" s="836">
        <v>25.74721625317445</v>
      </c>
      <c r="D26" s="836">
        <v>881.265872240672</v>
      </c>
      <c r="E26" s="836">
        <v>200.49814416878297</v>
      </c>
      <c r="F26" s="836">
        <v>1107.5112326626295</v>
      </c>
      <c r="G26" s="835">
        <v>17.093323216995447</v>
      </c>
      <c r="H26" s="835">
        <v>1.628879233906721</v>
      </c>
      <c r="I26" s="835">
        <v>1.914697715204365</v>
      </c>
      <c r="J26" s="835">
        <v>2.0401368763614878</v>
      </c>
      <c r="K26" s="834">
        <v>541591.1638846737</v>
      </c>
      <c r="L26" s="834">
        <v>13291.791031211207</v>
      </c>
      <c r="M26" s="834">
        <v>12730.127734203732</v>
      </c>
      <c r="N26" s="833">
        <v>25471.916480725304</v>
      </c>
      <c r="O26" s="832"/>
    </row>
    <row r="27" spans="1:15" ht="18" customHeight="1">
      <c r="A27" s="838" t="s">
        <v>543</v>
      </c>
      <c r="B27" s="838" t="s">
        <v>544</v>
      </c>
      <c r="C27" s="836">
        <v>21.314004876562024</v>
      </c>
      <c r="D27" s="836">
        <v>912.4904754647973</v>
      </c>
      <c r="E27" s="836">
        <v>233.32253886010363</v>
      </c>
      <c r="F27" s="836">
        <v>1167.1270192014629</v>
      </c>
      <c r="G27" s="835">
        <v>14.230494235409777</v>
      </c>
      <c r="H27" s="835">
        <v>1.6116245425565894</v>
      </c>
      <c r="I27" s="835">
        <v>1.8229007633587786</v>
      </c>
      <c r="J27" s="835">
        <v>1.8843062208766188</v>
      </c>
      <c r="K27" s="834">
        <v>562004.781213692</v>
      </c>
      <c r="L27" s="834">
        <v>13603.434020637926</v>
      </c>
      <c r="M27" s="834">
        <v>13041.490060007347</v>
      </c>
      <c r="N27" s="833">
        <v>23505.967855131836</v>
      </c>
      <c r="O27" s="832"/>
    </row>
    <row r="28" spans="1:15" ht="18" customHeight="1">
      <c r="A28" s="838" t="s">
        <v>545</v>
      </c>
      <c r="B28" s="838" t="s">
        <v>547</v>
      </c>
      <c r="C28" s="836">
        <v>27.046622173140634</v>
      </c>
      <c r="D28" s="836">
        <v>907.283814279541</v>
      </c>
      <c r="E28" s="836">
        <v>201.1859605320017</v>
      </c>
      <c r="F28" s="836">
        <v>1135.5163969846833</v>
      </c>
      <c r="G28" s="835">
        <v>16.989170956861354</v>
      </c>
      <c r="H28" s="835">
        <v>1.5475127011007621</v>
      </c>
      <c r="I28" s="835">
        <v>2.016968568769242</v>
      </c>
      <c r="J28" s="835">
        <v>1.9984904479606247</v>
      </c>
      <c r="K28" s="834">
        <v>524606.8373868276</v>
      </c>
      <c r="L28" s="834">
        <v>13385.606461685013</v>
      </c>
      <c r="M28" s="834">
        <v>13588.918092646954</v>
      </c>
      <c r="N28" s="833">
        <v>25598.297500147994</v>
      </c>
      <c r="O28" s="832"/>
    </row>
    <row r="29" spans="1:15" ht="18" customHeight="1">
      <c r="A29" s="838" t="s">
        <v>548</v>
      </c>
      <c r="B29" s="838" t="s">
        <v>549</v>
      </c>
      <c r="C29" s="836">
        <v>23.6786564282186</v>
      </c>
      <c r="D29" s="836">
        <v>976.5638331312587</v>
      </c>
      <c r="E29" s="836">
        <v>207.00525394045536</v>
      </c>
      <c r="F29" s="836">
        <v>1207.2477434999325</v>
      </c>
      <c r="G29" s="835">
        <v>14.73866868955054</v>
      </c>
      <c r="H29" s="835">
        <v>1.7369580311857673</v>
      </c>
      <c r="I29" s="835">
        <v>1.9539676341706798</v>
      </c>
      <c r="J29" s="835">
        <v>2.02918070837146</v>
      </c>
      <c r="K29" s="834">
        <v>542273.393703774</v>
      </c>
      <c r="L29" s="834">
        <v>14303.198311499005</v>
      </c>
      <c r="M29" s="834">
        <v>14089.259620807845</v>
      </c>
      <c r="N29" s="833">
        <v>24621.99036980829</v>
      </c>
      <c r="O29" s="832"/>
    </row>
    <row r="30" spans="1:15" ht="18" customHeight="1">
      <c r="A30" s="838" t="s">
        <v>550</v>
      </c>
      <c r="B30" s="838" t="s">
        <v>551</v>
      </c>
      <c r="C30" s="836">
        <v>23.98082163068539</v>
      </c>
      <c r="D30" s="836">
        <v>889.2029972752043</v>
      </c>
      <c r="E30" s="836">
        <v>221.09620624607</v>
      </c>
      <c r="F30" s="836">
        <v>1134.2800251519598</v>
      </c>
      <c r="G30" s="835">
        <v>14.214683710258932</v>
      </c>
      <c r="H30" s="835">
        <v>1.6550379945254883</v>
      </c>
      <c r="I30" s="835">
        <v>1.7420486325069915</v>
      </c>
      <c r="J30" s="835">
        <v>1.9375329150998308</v>
      </c>
      <c r="K30" s="834">
        <v>552851.095050803</v>
      </c>
      <c r="L30" s="834">
        <v>14217.03166259565</v>
      </c>
      <c r="M30" s="834">
        <v>13129.690595819311</v>
      </c>
      <c r="N30" s="833">
        <v>25392.82611587963</v>
      </c>
      <c r="O30" s="832"/>
    </row>
    <row r="31" spans="1:15" ht="18" customHeight="1">
      <c r="A31" s="838" t="s">
        <v>552</v>
      </c>
      <c r="B31" s="838" t="s">
        <v>553</v>
      </c>
      <c r="C31" s="836">
        <v>29.379274066280903</v>
      </c>
      <c r="D31" s="836">
        <v>899.3950552340873</v>
      </c>
      <c r="E31" s="836">
        <v>222.46186217780118</v>
      </c>
      <c r="F31" s="836">
        <v>1151.2361914781695</v>
      </c>
      <c r="G31" s="835">
        <v>17.304386750223813</v>
      </c>
      <c r="H31" s="835">
        <v>1.602826924014232</v>
      </c>
      <c r="I31" s="835">
        <v>1.8050760621108222</v>
      </c>
      <c r="J31" s="835">
        <v>2.0426090929860634</v>
      </c>
      <c r="K31" s="834">
        <v>518021.674723963</v>
      </c>
      <c r="L31" s="834">
        <v>14267.133820734025</v>
      </c>
      <c r="M31" s="834">
        <v>12542.173169385986</v>
      </c>
      <c r="N31" s="833">
        <v>26789.503137613283</v>
      </c>
      <c r="O31" s="832"/>
    </row>
    <row r="32" spans="1:15" ht="18" customHeight="1">
      <c r="A32" s="838" t="s">
        <v>554</v>
      </c>
      <c r="B32" s="838" t="s">
        <v>555</v>
      </c>
      <c r="C32" s="836">
        <v>27.307285150611104</v>
      </c>
      <c r="D32" s="836">
        <v>881.5176595130401</v>
      </c>
      <c r="E32" s="836">
        <v>207.73265325762677</v>
      </c>
      <c r="F32" s="836">
        <v>1116.557597921278</v>
      </c>
      <c r="G32" s="835">
        <v>16.444052863436124</v>
      </c>
      <c r="H32" s="835">
        <v>1.5063783795586172</v>
      </c>
      <c r="I32" s="835">
        <v>1.869333580412777</v>
      </c>
      <c r="J32" s="835">
        <v>1.9392310907892072</v>
      </c>
      <c r="K32" s="834">
        <v>536123.710660793</v>
      </c>
      <c r="L32" s="834">
        <v>12843.906079248023</v>
      </c>
      <c r="M32" s="834">
        <v>12849.270528827223</v>
      </c>
      <c r="N32" s="833">
        <v>25642.58770141741</v>
      </c>
      <c r="O32" s="832"/>
    </row>
    <row r="33" spans="1:15" ht="18" customHeight="1">
      <c r="A33" s="838" t="s">
        <v>556</v>
      </c>
      <c r="B33" s="838" t="s">
        <v>557</v>
      </c>
      <c r="C33" s="836">
        <v>28.276710513863918</v>
      </c>
      <c r="D33" s="836">
        <v>903.5393205261663</v>
      </c>
      <c r="E33" s="836">
        <v>203.72858900350147</v>
      </c>
      <c r="F33" s="836">
        <v>1135.5446200435317</v>
      </c>
      <c r="G33" s="835">
        <v>16.68574297188755</v>
      </c>
      <c r="H33" s="835">
        <v>1.5588990018538496</v>
      </c>
      <c r="I33" s="835">
        <v>1.765886287625418</v>
      </c>
      <c r="J33" s="835">
        <v>1.9727150750460443</v>
      </c>
      <c r="K33" s="834">
        <v>510762.60408299865</v>
      </c>
      <c r="L33" s="834">
        <v>13151.010892675722</v>
      </c>
      <c r="M33" s="834">
        <v>12998.061965811965</v>
      </c>
      <c r="N33" s="833">
        <v>25514.821747935297</v>
      </c>
      <c r="O33" s="832"/>
    </row>
    <row r="34" spans="1:15" ht="18" customHeight="1">
      <c r="A34" s="838" t="s">
        <v>558</v>
      </c>
      <c r="B34" s="838" t="s">
        <v>304</v>
      </c>
      <c r="C34" s="836">
        <v>21.824245939675173</v>
      </c>
      <c r="D34" s="836">
        <v>862.0214617169374</v>
      </c>
      <c r="E34" s="836">
        <v>213.00754060324826</v>
      </c>
      <c r="F34" s="836">
        <v>1096.8532482598607</v>
      </c>
      <c r="G34" s="835">
        <v>13.593355481727574</v>
      </c>
      <c r="H34" s="835">
        <v>1.5808898982252502</v>
      </c>
      <c r="I34" s="835">
        <v>1.727619306964395</v>
      </c>
      <c r="J34" s="835">
        <v>1.8483983130395696</v>
      </c>
      <c r="K34" s="834">
        <v>598936.3189368771</v>
      </c>
      <c r="L34" s="834">
        <v>13942.868702161662</v>
      </c>
      <c r="M34" s="834">
        <v>13046.660085778474</v>
      </c>
      <c r="N34" s="833">
        <v>25408.524438451062</v>
      </c>
      <c r="O34" s="832"/>
    </row>
    <row r="35" spans="1:15" ht="18" customHeight="1">
      <c r="A35" s="838" t="s">
        <v>559</v>
      </c>
      <c r="B35" s="838" t="s">
        <v>772</v>
      </c>
      <c r="C35" s="836">
        <v>28.899474777085622</v>
      </c>
      <c r="D35" s="836">
        <v>883.3027971173813</v>
      </c>
      <c r="E35" s="836">
        <v>188.24966410162455</v>
      </c>
      <c r="F35" s="836">
        <v>1100.4519359960914</v>
      </c>
      <c r="G35" s="835">
        <v>17.02240067624683</v>
      </c>
      <c r="H35" s="835">
        <v>1.5928840090712981</v>
      </c>
      <c r="I35" s="835">
        <v>1.9228523228652998</v>
      </c>
      <c r="J35" s="835">
        <v>2.0545319333140943</v>
      </c>
      <c r="K35" s="834">
        <v>504788.99788672867</v>
      </c>
      <c r="L35" s="834">
        <v>14735.156410752807</v>
      </c>
      <c r="M35" s="834">
        <v>14224.686607838048</v>
      </c>
      <c r="N35" s="833">
        <v>27517.361977490178</v>
      </c>
      <c r="O35" s="832"/>
    </row>
    <row r="36" spans="1:15" ht="18" customHeight="1">
      <c r="A36" s="838" t="s">
        <v>562</v>
      </c>
      <c r="B36" s="838" t="s">
        <v>771</v>
      </c>
      <c r="C36" s="836">
        <v>26.246669204415685</v>
      </c>
      <c r="D36" s="836">
        <v>871.773886562619</v>
      </c>
      <c r="E36" s="836">
        <v>143.12904453749525</v>
      </c>
      <c r="F36" s="836">
        <v>1041.14960030453</v>
      </c>
      <c r="G36" s="835">
        <v>16.961566352429298</v>
      </c>
      <c r="H36" s="835">
        <v>1.589677532039386</v>
      </c>
      <c r="I36" s="835">
        <v>2.060505319148936</v>
      </c>
      <c r="J36" s="835">
        <v>2.0419180285912764</v>
      </c>
      <c r="K36" s="834">
        <v>526350.5946337926</v>
      </c>
      <c r="L36" s="834">
        <v>13438.000785974718</v>
      </c>
      <c r="M36" s="834">
        <v>15620.824468085106</v>
      </c>
      <c r="N36" s="833">
        <v>26668.253811560822</v>
      </c>
      <c r="O36" s="832"/>
    </row>
    <row r="37" spans="1:15" ht="18" customHeight="1">
      <c r="A37" s="838" t="s">
        <v>565</v>
      </c>
      <c r="B37" s="838" t="s">
        <v>566</v>
      </c>
      <c r="C37" s="836">
        <v>27.016434892541085</v>
      </c>
      <c r="D37" s="836">
        <v>982.0733249051834</v>
      </c>
      <c r="E37" s="836">
        <v>204.9178255372946</v>
      </c>
      <c r="F37" s="836">
        <v>1214.007585335019</v>
      </c>
      <c r="G37" s="835">
        <v>15.932615816565278</v>
      </c>
      <c r="H37" s="835">
        <v>1.73623233181432</v>
      </c>
      <c r="I37" s="835">
        <v>1.9254118082546734</v>
      </c>
      <c r="J37" s="835">
        <v>2.084090057066689</v>
      </c>
      <c r="K37" s="834">
        <v>502949.02760879736</v>
      </c>
      <c r="L37" s="834">
        <v>13893.642285214079</v>
      </c>
      <c r="M37" s="834">
        <v>14438.59423776914</v>
      </c>
      <c r="N37" s="833">
        <v>24869.0295122256</v>
      </c>
      <c r="O37" s="832"/>
    </row>
    <row r="38" spans="1:15" ht="18" customHeight="1">
      <c r="A38" s="838" t="s">
        <v>567</v>
      </c>
      <c r="B38" s="838" t="s">
        <v>568</v>
      </c>
      <c r="C38" s="836">
        <v>24.22897196261682</v>
      </c>
      <c r="D38" s="836">
        <v>941.179906542056</v>
      </c>
      <c r="E38" s="836">
        <v>190.29205607476635</v>
      </c>
      <c r="F38" s="836">
        <v>1155.7009345794393</v>
      </c>
      <c r="G38" s="835">
        <v>15.036644165863066</v>
      </c>
      <c r="H38" s="835">
        <v>1.7062620244523057</v>
      </c>
      <c r="I38" s="835">
        <v>1.966848793664436</v>
      </c>
      <c r="J38" s="835">
        <v>2.0286369885169013</v>
      </c>
      <c r="K38" s="834">
        <v>545929.2810993249</v>
      </c>
      <c r="L38" s="834">
        <v>14648.008614162478</v>
      </c>
      <c r="M38" s="834">
        <v>13911.011725704464</v>
      </c>
      <c r="N38" s="833">
        <v>25664.833141274463</v>
      </c>
      <c r="O38" s="832"/>
    </row>
    <row r="39" spans="1:15" ht="18" customHeight="1">
      <c r="A39" s="838" t="s">
        <v>569</v>
      </c>
      <c r="B39" s="838" t="s">
        <v>570</v>
      </c>
      <c r="C39" s="836">
        <v>29.626138862708135</v>
      </c>
      <c r="D39" s="836">
        <v>926.861451460886</v>
      </c>
      <c r="E39" s="836">
        <v>181.7153628652215</v>
      </c>
      <c r="F39" s="836">
        <v>1138.2029531888156</v>
      </c>
      <c r="G39" s="835">
        <v>17.647932131495228</v>
      </c>
      <c r="H39" s="835">
        <v>1.5588773642464917</v>
      </c>
      <c r="I39" s="835">
        <v>1.9239280774550485</v>
      </c>
      <c r="J39" s="835">
        <v>2.035938060669629</v>
      </c>
      <c r="K39" s="834">
        <v>536825.8186638388</v>
      </c>
      <c r="L39" s="834">
        <v>13506.51149074639</v>
      </c>
      <c r="M39" s="834">
        <v>13912.8336791148</v>
      </c>
      <c r="N39" s="833">
        <v>27192.79248668194</v>
      </c>
      <c r="O39" s="832"/>
    </row>
    <row r="40" spans="1:15" ht="18" customHeight="1">
      <c r="A40" s="838" t="s">
        <v>571</v>
      </c>
      <c r="B40" s="838" t="s">
        <v>572</v>
      </c>
      <c r="C40" s="836">
        <v>22.391107078039926</v>
      </c>
      <c r="D40" s="836">
        <v>905.1950998185118</v>
      </c>
      <c r="E40" s="836">
        <v>194.4419237749546</v>
      </c>
      <c r="F40" s="836">
        <v>1122.0281306715065</v>
      </c>
      <c r="G40" s="835">
        <v>15.606889564336372</v>
      </c>
      <c r="H40" s="835">
        <v>1.6369013307937144</v>
      </c>
      <c r="I40" s="835">
        <v>2.314082370785206</v>
      </c>
      <c r="J40" s="835">
        <v>2.0330374653753616</v>
      </c>
      <c r="K40" s="834">
        <v>517964.1205673759</v>
      </c>
      <c r="L40" s="834">
        <v>13931.408786747199</v>
      </c>
      <c r="M40" s="834">
        <v>13308.578928946446</v>
      </c>
      <c r="N40" s="833">
        <v>23881.91348389575</v>
      </c>
      <c r="O40" s="832"/>
    </row>
    <row r="41" spans="1:15" ht="18" customHeight="1">
      <c r="A41" s="838" t="s">
        <v>573</v>
      </c>
      <c r="B41" s="838" t="s">
        <v>770</v>
      </c>
      <c r="C41" s="836">
        <v>28.78242074927954</v>
      </c>
      <c r="D41" s="836">
        <v>913.6887608069164</v>
      </c>
      <c r="E41" s="836">
        <v>132.45677233429393</v>
      </c>
      <c r="F41" s="836">
        <v>1074.9279538904898</v>
      </c>
      <c r="G41" s="835">
        <v>17.249061326658325</v>
      </c>
      <c r="H41" s="835">
        <v>1.4910897334805235</v>
      </c>
      <c r="I41" s="835">
        <v>1.893391351645363</v>
      </c>
      <c r="J41" s="835">
        <v>1.9626005361930294</v>
      </c>
      <c r="K41" s="834">
        <v>484857.7096370463</v>
      </c>
      <c r="L41" s="834">
        <v>12785.391894023025</v>
      </c>
      <c r="M41" s="834">
        <v>14902.72232798477</v>
      </c>
      <c r="N41" s="833">
        <v>25686.571715817696</v>
      </c>
      <c r="O41" s="832"/>
    </row>
    <row r="42" spans="1:15" ht="18" customHeight="1">
      <c r="A42" s="838" t="s">
        <v>575</v>
      </c>
      <c r="B42" s="838" t="s">
        <v>576</v>
      </c>
      <c r="C42" s="836">
        <v>23.581419899709687</v>
      </c>
      <c r="D42" s="836">
        <v>902.6524148851939</v>
      </c>
      <c r="E42" s="836">
        <v>182.21166534705725</v>
      </c>
      <c r="F42" s="836">
        <v>1108.445500131961</v>
      </c>
      <c r="G42" s="835">
        <v>15.406267487409066</v>
      </c>
      <c r="H42" s="835">
        <v>1.633583322368902</v>
      </c>
      <c r="I42" s="835">
        <v>2.110515643105446</v>
      </c>
      <c r="J42" s="835">
        <v>2.0049882140050954</v>
      </c>
      <c r="K42" s="834">
        <v>526253.3642977057</v>
      </c>
      <c r="L42" s="834">
        <v>13299.584872008538</v>
      </c>
      <c r="M42" s="834">
        <v>14524.150492468134</v>
      </c>
      <c r="N42" s="833">
        <v>24413.625752994118</v>
      </c>
      <c r="O42" s="832"/>
    </row>
    <row r="43" spans="1:15" ht="18" customHeight="1">
      <c r="A43" s="838" t="s">
        <v>577</v>
      </c>
      <c r="B43" s="838" t="s">
        <v>769</v>
      </c>
      <c r="C43" s="836">
        <v>25.546761091439286</v>
      </c>
      <c r="D43" s="836">
        <v>905.9154342845242</v>
      </c>
      <c r="E43" s="836">
        <v>185.21141428868987</v>
      </c>
      <c r="F43" s="836">
        <v>1116.6736096646532</v>
      </c>
      <c r="G43" s="835">
        <v>16.263147166734612</v>
      </c>
      <c r="H43" s="835">
        <v>1.6801554273101418</v>
      </c>
      <c r="I43" s="835">
        <v>2.052968960863698</v>
      </c>
      <c r="J43" s="835">
        <v>2.075613441146023</v>
      </c>
      <c r="K43" s="834">
        <v>509042.25703220547</v>
      </c>
      <c r="L43" s="834">
        <v>13951.473903846596</v>
      </c>
      <c r="M43" s="834">
        <v>13423.051619433198</v>
      </c>
      <c r="N43" s="833">
        <v>25190.296069873068</v>
      </c>
      <c r="O43" s="832"/>
    </row>
    <row r="44" spans="1:15" ht="18" customHeight="1">
      <c r="A44" s="838" t="s">
        <v>580</v>
      </c>
      <c r="B44" s="838" t="s">
        <v>581</v>
      </c>
      <c r="C44" s="836">
        <v>30.778800696690716</v>
      </c>
      <c r="D44" s="836">
        <v>934.9340631998009</v>
      </c>
      <c r="E44" s="836">
        <v>165.7626275192834</v>
      </c>
      <c r="F44" s="836">
        <v>1131.4754914157752</v>
      </c>
      <c r="G44" s="835">
        <v>16.831851253031527</v>
      </c>
      <c r="H44" s="835">
        <v>1.6839387890884896</v>
      </c>
      <c r="I44" s="835">
        <v>2.0782047433203243</v>
      </c>
      <c r="J44" s="835">
        <v>2.1537581914940405</v>
      </c>
      <c r="K44" s="834">
        <v>534242.354890865</v>
      </c>
      <c r="L44" s="834">
        <v>19065.848276779772</v>
      </c>
      <c r="M44" s="834">
        <v>14814.229960972682</v>
      </c>
      <c r="N44" s="833">
        <v>32456.996129656505</v>
      </c>
      <c r="O44" s="832"/>
    </row>
    <row r="45" spans="1:15" ht="18" customHeight="1">
      <c r="A45" s="838" t="s">
        <v>582</v>
      </c>
      <c r="B45" s="838" t="s">
        <v>584</v>
      </c>
      <c r="C45" s="836">
        <v>36.93672659350922</v>
      </c>
      <c r="D45" s="836">
        <v>791.6647209899603</v>
      </c>
      <c r="E45" s="836">
        <v>178.19285547513425</v>
      </c>
      <c r="F45" s="836">
        <v>1006.7943030586039</v>
      </c>
      <c r="G45" s="835">
        <v>17.870417193426043</v>
      </c>
      <c r="H45" s="835">
        <v>1.6027958828560473</v>
      </c>
      <c r="I45" s="835">
        <v>1.8410639412997905</v>
      </c>
      <c r="J45" s="835">
        <v>2.2417847452517337</v>
      </c>
      <c r="K45" s="834">
        <v>454077.50189633376</v>
      </c>
      <c r="L45" s="834">
        <v>14763.118058218068</v>
      </c>
      <c r="M45" s="834">
        <v>12966.149109014676</v>
      </c>
      <c r="N45" s="833">
        <v>30562.40119663273</v>
      </c>
      <c r="O45" s="832"/>
    </row>
    <row r="46" spans="1:15" ht="18" customHeight="1">
      <c r="A46" s="838" t="s">
        <v>585</v>
      </c>
      <c r="B46" s="838" t="s">
        <v>768</v>
      </c>
      <c r="C46" s="836">
        <v>25.691937424789412</v>
      </c>
      <c r="D46" s="836">
        <v>867.5290814279984</v>
      </c>
      <c r="E46" s="836">
        <v>139.8315282791817</v>
      </c>
      <c r="F46" s="836">
        <v>1033.0525471319695</v>
      </c>
      <c r="G46" s="835">
        <v>16.583528493364557</v>
      </c>
      <c r="H46" s="835">
        <v>1.6232689862443648</v>
      </c>
      <c r="I46" s="835">
        <v>2.1029116465863456</v>
      </c>
      <c r="J46" s="835">
        <v>2.060252776267764</v>
      </c>
      <c r="K46" s="834">
        <v>534616.4984387198</v>
      </c>
      <c r="L46" s="834">
        <v>14129.331348976997</v>
      </c>
      <c r="M46" s="834">
        <v>15392.494979919678</v>
      </c>
      <c r="N46" s="833">
        <v>27244.785994408634</v>
      </c>
      <c r="O46" s="832"/>
    </row>
    <row r="47" spans="1:15" ht="18" customHeight="1">
      <c r="A47" s="838" t="s">
        <v>588</v>
      </c>
      <c r="B47" s="838" t="s">
        <v>767</v>
      </c>
      <c r="C47" s="836">
        <v>26.292760540970566</v>
      </c>
      <c r="D47" s="836">
        <v>772.4542561654733</v>
      </c>
      <c r="E47" s="836">
        <v>198.42879872712808</v>
      </c>
      <c r="F47" s="836">
        <v>997.1758154335721</v>
      </c>
      <c r="G47" s="835">
        <v>16.92662632375189</v>
      </c>
      <c r="H47" s="835">
        <v>1.4942197275933984</v>
      </c>
      <c r="I47" s="835">
        <v>1.833216397714744</v>
      </c>
      <c r="J47" s="835">
        <v>1.9685867007060514</v>
      </c>
      <c r="K47" s="834">
        <v>515919.3797276853</v>
      </c>
      <c r="L47" s="834">
        <v>16219.984036664178</v>
      </c>
      <c r="M47" s="834">
        <v>13793.331662824496</v>
      </c>
      <c r="N47" s="833">
        <v>28912.789700426823</v>
      </c>
      <c r="O47" s="832"/>
    </row>
    <row r="48" spans="1:15" ht="18" customHeight="1">
      <c r="A48" s="838" t="s">
        <v>590</v>
      </c>
      <c r="B48" s="838" t="s">
        <v>766</v>
      </c>
      <c r="C48" s="836">
        <v>31.595576619273302</v>
      </c>
      <c r="D48" s="836">
        <v>870.6161137440758</v>
      </c>
      <c r="E48" s="836">
        <v>201.07951553449186</v>
      </c>
      <c r="F48" s="836">
        <v>1103.2912058978409</v>
      </c>
      <c r="G48" s="835">
        <v>18.5425</v>
      </c>
      <c r="H48" s="835">
        <v>1.4458053589790116</v>
      </c>
      <c r="I48" s="835">
        <v>1.909650386277334</v>
      </c>
      <c r="J48" s="835">
        <v>2.0199508388420875</v>
      </c>
      <c r="K48" s="834">
        <v>533308.8341666666</v>
      </c>
      <c r="L48" s="834">
        <v>14922.333817214057</v>
      </c>
      <c r="M48" s="834">
        <v>12885.984025140762</v>
      </c>
      <c r="N48" s="833">
        <v>29396.528912011072</v>
      </c>
      <c r="O48" s="832"/>
    </row>
    <row r="49" spans="1:15" ht="18" customHeight="1">
      <c r="A49" s="838" t="s">
        <v>593</v>
      </c>
      <c r="B49" s="838" t="s">
        <v>765</v>
      </c>
      <c r="C49" s="836">
        <v>33.3171834625323</v>
      </c>
      <c r="D49" s="836">
        <v>873.8372093023256</v>
      </c>
      <c r="E49" s="836">
        <v>153.359173126615</v>
      </c>
      <c r="F49" s="836">
        <v>1060.5135658914728</v>
      </c>
      <c r="G49" s="835">
        <v>19.05865244789142</v>
      </c>
      <c r="H49" s="835">
        <v>1.4253345161528794</v>
      </c>
      <c r="I49" s="835">
        <v>1.7946503791069923</v>
      </c>
      <c r="J49" s="835">
        <v>2.0327104938553613</v>
      </c>
      <c r="K49" s="834">
        <v>528984.6873485215</v>
      </c>
      <c r="L49" s="834">
        <v>15383.265506024987</v>
      </c>
      <c r="M49" s="834">
        <v>12883.18449873631</v>
      </c>
      <c r="N49" s="833">
        <v>31157.078288942696</v>
      </c>
      <c r="O49" s="832"/>
    </row>
    <row r="50" spans="1:15" ht="18" customHeight="1">
      <c r="A50" s="838" t="s">
        <v>595</v>
      </c>
      <c r="B50" s="838" t="s">
        <v>764</v>
      </c>
      <c r="C50" s="836">
        <v>30.792105974587724</v>
      </c>
      <c r="D50" s="836">
        <v>898.6347661530143</v>
      </c>
      <c r="E50" s="836">
        <v>162.31413895647472</v>
      </c>
      <c r="F50" s="836">
        <v>1091.7410110840767</v>
      </c>
      <c r="G50" s="835">
        <v>17.62247585601405</v>
      </c>
      <c r="H50" s="835">
        <v>1.5018125479460296</v>
      </c>
      <c r="I50" s="835">
        <v>1.9843437708194538</v>
      </c>
      <c r="J50" s="835">
        <v>2.0282293510963636</v>
      </c>
      <c r="K50" s="834">
        <v>496227.7041264267</v>
      </c>
      <c r="L50" s="834">
        <v>15694.166754411035</v>
      </c>
      <c r="M50" s="834">
        <v>14132.806462358427</v>
      </c>
      <c r="N50" s="833">
        <v>29015.28285066921</v>
      </c>
      <c r="O50" s="832"/>
    </row>
    <row r="51" spans="1:15" ht="18" customHeight="1">
      <c r="A51" s="838" t="s">
        <v>597</v>
      </c>
      <c r="B51" s="838" t="s">
        <v>763</v>
      </c>
      <c r="C51" s="836">
        <v>27.94871794871795</v>
      </c>
      <c r="D51" s="836">
        <v>924.9901380670611</v>
      </c>
      <c r="E51" s="836">
        <v>181.4266929651545</v>
      </c>
      <c r="F51" s="836">
        <v>1134.3655489809337</v>
      </c>
      <c r="G51" s="835">
        <v>16.419430722183016</v>
      </c>
      <c r="H51" s="835">
        <v>1.567406586064496</v>
      </c>
      <c r="I51" s="835">
        <v>1.922522196050009</v>
      </c>
      <c r="J51" s="835">
        <v>1.9901296533497164</v>
      </c>
      <c r="K51" s="834">
        <v>523162.7024229593</v>
      </c>
      <c r="L51" s="834">
        <v>14120.751185221514</v>
      </c>
      <c r="M51" s="834">
        <v>13875.936039137525</v>
      </c>
      <c r="N51" s="833">
        <v>26623.470374470402</v>
      </c>
      <c r="O51" s="832"/>
    </row>
    <row r="52" spans="1:15" ht="18" customHeight="1">
      <c r="A52" s="838" t="s">
        <v>599</v>
      </c>
      <c r="B52" s="838" t="s">
        <v>762</v>
      </c>
      <c r="C52" s="836">
        <v>29.097531363820316</v>
      </c>
      <c r="D52" s="836">
        <v>874.7673006879805</v>
      </c>
      <c r="E52" s="836">
        <v>234.53055443140428</v>
      </c>
      <c r="F52" s="836">
        <v>1138.3953864832051</v>
      </c>
      <c r="G52" s="835">
        <v>16.12239221140473</v>
      </c>
      <c r="H52" s="835">
        <v>1.5670005320256297</v>
      </c>
      <c r="I52" s="835">
        <v>1.6878046676157197</v>
      </c>
      <c r="J52" s="835">
        <v>1.9639260924821587</v>
      </c>
      <c r="K52" s="834">
        <v>506510.2461752434</v>
      </c>
      <c r="L52" s="834">
        <v>12964.85096342902</v>
      </c>
      <c r="M52" s="834">
        <v>11613.429964194815</v>
      </c>
      <c r="N52" s="833">
        <v>25301.51647277349</v>
      </c>
      <c r="O52" s="832"/>
    </row>
    <row r="53" spans="1:15" ht="18" customHeight="1">
      <c r="A53" s="838" t="s">
        <v>601</v>
      </c>
      <c r="B53" s="838" t="s">
        <v>761</v>
      </c>
      <c r="C53" s="836">
        <v>24.667429552281504</v>
      </c>
      <c r="D53" s="836">
        <v>891.3603204119581</v>
      </c>
      <c r="E53" s="836">
        <v>162.28007438134745</v>
      </c>
      <c r="F53" s="836">
        <v>1078.3078243455873</v>
      </c>
      <c r="G53" s="835">
        <v>16.270513192229632</v>
      </c>
      <c r="H53" s="835">
        <v>1.5412099815453744</v>
      </c>
      <c r="I53" s="835">
        <v>2.0296165711767298</v>
      </c>
      <c r="J53" s="835">
        <v>1.951661150501761</v>
      </c>
      <c r="K53" s="834">
        <v>551001.254276602</v>
      </c>
      <c r="L53" s="834">
        <v>14214.719032335714</v>
      </c>
      <c r="M53" s="834">
        <v>14872.79065667695</v>
      </c>
      <c r="N53" s="833">
        <v>26593.314136195106</v>
      </c>
      <c r="O53" s="832"/>
    </row>
    <row r="54" spans="1:15" ht="18" customHeight="1">
      <c r="A54" s="838" t="s">
        <v>603</v>
      </c>
      <c r="B54" s="838" t="s">
        <v>760</v>
      </c>
      <c r="C54" s="836">
        <v>24.291661071572445</v>
      </c>
      <c r="D54" s="836">
        <v>876.2253256344836</v>
      </c>
      <c r="E54" s="836">
        <v>163.22680273935813</v>
      </c>
      <c r="F54" s="836">
        <v>1063.7437894454142</v>
      </c>
      <c r="G54" s="835">
        <v>17.664455500276397</v>
      </c>
      <c r="H54" s="835">
        <v>1.6133404850388875</v>
      </c>
      <c r="I54" s="835">
        <v>2.0528978651639176</v>
      </c>
      <c r="J54" s="835">
        <v>2.0473320120681167</v>
      </c>
      <c r="K54" s="834">
        <v>541487.3098396905</v>
      </c>
      <c r="L54" s="834">
        <v>13994.18435308992</v>
      </c>
      <c r="M54" s="834">
        <v>14251.189255892394</v>
      </c>
      <c r="N54" s="833">
        <v>26079.457553302953</v>
      </c>
      <c r="O54" s="832"/>
    </row>
    <row r="55" spans="1:15" ht="18" customHeight="1">
      <c r="A55" s="838" t="s">
        <v>605</v>
      </c>
      <c r="B55" s="838" t="s">
        <v>759</v>
      </c>
      <c r="C55" s="836">
        <v>19.680950598802397</v>
      </c>
      <c r="D55" s="836">
        <v>790.2881736526946</v>
      </c>
      <c r="E55" s="836">
        <v>145.4434880239521</v>
      </c>
      <c r="F55" s="836">
        <v>955.4126122754491</v>
      </c>
      <c r="G55" s="835">
        <v>16.373900641787497</v>
      </c>
      <c r="H55" s="835">
        <v>1.6283060639784055</v>
      </c>
      <c r="I55" s="835">
        <v>1.8929559343840463</v>
      </c>
      <c r="J55" s="835">
        <v>1.9723447698416974</v>
      </c>
      <c r="K55" s="834">
        <v>570534.2688376516</v>
      </c>
      <c r="L55" s="834">
        <v>15236.969242061894</v>
      </c>
      <c r="M55" s="834">
        <v>14629.931489224831</v>
      </c>
      <c r="N55" s="833">
        <v>26583.364394870463</v>
      </c>
      <c r="O55" s="832"/>
    </row>
    <row r="56" spans="1:15" ht="18" customHeight="1">
      <c r="A56" s="838" t="s">
        <v>706</v>
      </c>
      <c r="B56" s="838" t="s">
        <v>70</v>
      </c>
      <c r="C56" s="836">
        <v>14.180206794682423</v>
      </c>
      <c r="D56" s="836">
        <v>786.9276218611521</v>
      </c>
      <c r="E56" s="836">
        <v>192.9837518463811</v>
      </c>
      <c r="F56" s="836">
        <v>994.0915805022156</v>
      </c>
      <c r="G56" s="835">
        <v>10.411458333333334</v>
      </c>
      <c r="H56" s="835">
        <v>1.6077897700610042</v>
      </c>
      <c r="I56" s="835">
        <v>1.902411021814007</v>
      </c>
      <c r="J56" s="835">
        <v>1.7905646359583953</v>
      </c>
      <c r="K56" s="834">
        <v>486091.25</v>
      </c>
      <c r="L56" s="834">
        <v>14314.59502580948</v>
      </c>
      <c r="M56" s="834">
        <v>12620.922311519327</v>
      </c>
      <c r="N56" s="833">
        <v>20715.453194650818</v>
      </c>
      <c r="O56" s="832"/>
    </row>
    <row r="57" spans="1:15" ht="18" customHeight="1">
      <c r="A57" s="838" t="s">
        <v>708</v>
      </c>
      <c r="B57" s="838" t="s">
        <v>74</v>
      </c>
      <c r="C57" s="836">
        <v>8.791208791208792</v>
      </c>
      <c r="D57" s="836">
        <v>659.7069597069597</v>
      </c>
      <c r="E57" s="836">
        <v>177.28937728937728</v>
      </c>
      <c r="F57" s="836">
        <v>845.7875457875458</v>
      </c>
      <c r="G57" s="835">
        <v>5.791666666666667</v>
      </c>
      <c r="H57" s="835">
        <v>2.779566907273737</v>
      </c>
      <c r="I57" s="835">
        <v>1.9566115702479339</v>
      </c>
      <c r="J57" s="835">
        <v>2.638371589432655</v>
      </c>
      <c r="K57" s="834">
        <v>603508.3333333334</v>
      </c>
      <c r="L57" s="834">
        <v>13548.600777345919</v>
      </c>
      <c r="M57" s="834">
        <v>12778.760330578512</v>
      </c>
      <c r="N57" s="833">
        <v>19519.337375487223</v>
      </c>
      <c r="O57" s="832"/>
    </row>
    <row r="58" spans="1:15" ht="18" customHeight="1">
      <c r="A58" s="838" t="s">
        <v>709</v>
      </c>
      <c r="B58" s="838" t="s">
        <v>758</v>
      </c>
      <c r="C58" s="836">
        <v>12.664393570384803</v>
      </c>
      <c r="D58" s="836">
        <v>757.2820263029713</v>
      </c>
      <c r="E58" s="836">
        <v>181.7340477350219</v>
      </c>
      <c r="F58" s="836">
        <v>951.680467608378</v>
      </c>
      <c r="G58" s="835">
        <v>10.723076923076922</v>
      </c>
      <c r="H58" s="835">
        <v>1.6019810895992797</v>
      </c>
      <c r="I58" s="835">
        <v>1.932189761458054</v>
      </c>
      <c r="J58" s="835">
        <v>1.7864162145562494</v>
      </c>
      <c r="K58" s="834">
        <v>604730</v>
      </c>
      <c r="L58" s="834">
        <v>14048.000257284364</v>
      </c>
      <c r="M58" s="834">
        <v>14186.92575716966</v>
      </c>
      <c r="N58" s="833">
        <v>21934.971849728732</v>
      </c>
      <c r="O58" s="832"/>
    </row>
    <row r="59" spans="1:15" ht="18" customHeight="1">
      <c r="A59" s="838" t="s">
        <v>710</v>
      </c>
      <c r="B59" s="838" t="s">
        <v>81</v>
      </c>
      <c r="C59" s="836">
        <v>8.665472458575907</v>
      </c>
      <c r="D59" s="836">
        <v>612.2107777280191</v>
      </c>
      <c r="E59" s="836">
        <v>108.45648604269293</v>
      </c>
      <c r="F59" s="836">
        <v>729.332736229288</v>
      </c>
      <c r="G59" s="835">
        <v>8.847545219638242</v>
      </c>
      <c r="H59" s="835">
        <v>1.419462596313274</v>
      </c>
      <c r="I59" s="835">
        <v>1.5623838689697886</v>
      </c>
      <c r="J59" s="835">
        <v>1.5289717139465389</v>
      </c>
      <c r="K59" s="834">
        <v>502907.66838931956</v>
      </c>
      <c r="L59" s="834">
        <v>11888.572247147176</v>
      </c>
      <c r="M59" s="834">
        <v>12587.239006262473</v>
      </c>
      <c r="N59" s="833">
        <v>17826.448309386386</v>
      </c>
      <c r="O59" s="832"/>
    </row>
    <row r="60" spans="1:15" ht="18" customHeight="1">
      <c r="A60" s="838" t="s">
        <v>711</v>
      </c>
      <c r="B60" s="838" t="s">
        <v>757</v>
      </c>
      <c r="C60" s="836">
        <v>8.504779717373234</v>
      </c>
      <c r="D60" s="836">
        <v>530.4395261845386</v>
      </c>
      <c r="E60" s="836">
        <v>185.8842477140482</v>
      </c>
      <c r="F60" s="836">
        <v>724.8285536159601</v>
      </c>
      <c r="G60" s="835">
        <v>9.731215638362858</v>
      </c>
      <c r="H60" s="835">
        <v>1.4164879185888206</v>
      </c>
      <c r="I60" s="835">
        <v>1.668660387378071</v>
      </c>
      <c r="J60" s="835">
        <v>1.578719134143282</v>
      </c>
      <c r="K60" s="834">
        <v>504222.1686010996</v>
      </c>
      <c r="L60" s="834">
        <v>12843.685540504805</v>
      </c>
      <c r="M60" s="834">
        <v>11544.510467033735</v>
      </c>
      <c r="N60" s="833">
        <v>18276.100634340393</v>
      </c>
      <c r="O60" s="832"/>
    </row>
    <row r="61" spans="1:15" ht="18" customHeight="1">
      <c r="A61" s="838" t="s">
        <v>712</v>
      </c>
      <c r="B61" s="838" t="s">
        <v>87</v>
      </c>
      <c r="C61" s="836">
        <v>8.686504358280732</v>
      </c>
      <c r="D61" s="836">
        <v>740.0060114217013</v>
      </c>
      <c r="E61" s="836">
        <v>188.69852720168322</v>
      </c>
      <c r="F61" s="836">
        <v>937.3910429816652</v>
      </c>
      <c r="G61" s="835">
        <v>9.03114186851211</v>
      </c>
      <c r="H61" s="835">
        <v>1.4741267262388302</v>
      </c>
      <c r="I61" s="835">
        <v>1.7269831156419242</v>
      </c>
      <c r="J61" s="835">
        <v>1.5950556321544234</v>
      </c>
      <c r="K61" s="834">
        <v>555932.9792387544</v>
      </c>
      <c r="L61" s="834">
        <v>10366.951259138912</v>
      </c>
      <c r="M61" s="834">
        <v>12122.801847722205</v>
      </c>
      <c r="N61" s="833">
        <v>15775.993875653317</v>
      </c>
      <c r="O61" s="832"/>
    </row>
    <row r="62" spans="1:15" ht="18" customHeight="1">
      <c r="A62" s="837" t="s">
        <v>713</v>
      </c>
      <c r="B62" s="837" t="s">
        <v>88</v>
      </c>
      <c r="C62" s="836">
        <v>11.98246468582562</v>
      </c>
      <c r="D62" s="836">
        <v>638.8541159279104</v>
      </c>
      <c r="E62" s="836">
        <v>159.38261081344373</v>
      </c>
      <c r="F62" s="836">
        <v>810.2191914271797</v>
      </c>
      <c r="G62" s="835">
        <v>10.519105691056911</v>
      </c>
      <c r="H62" s="835">
        <v>1.527437588991798</v>
      </c>
      <c r="I62" s="835">
        <v>1.8688772586621845</v>
      </c>
      <c r="J62" s="835">
        <v>1.7275832942562734</v>
      </c>
      <c r="K62" s="834">
        <v>533946.6319105692</v>
      </c>
      <c r="L62" s="834">
        <v>12367.739125130807</v>
      </c>
      <c r="M62" s="834">
        <v>13120.397562745922</v>
      </c>
      <c r="N62" s="833">
        <v>20229.514553198907</v>
      </c>
      <c r="O62" s="832"/>
    </row>
    <row r="63" spans="1:14" ht="7.5" customHeight="1">
      <c r="A63" s="831"/>
      <c r="B63" s="831"/>
      <c r="C63" s="830"/>
      <c r="D63" s="830"/>
      <c r="E63" s="830"/>
      <c r="F63" s="830"/>
      <c r="G63" s="829"/>
      <c r="H63" s="829"/>
      <c r="I63" s="829"/>
      <c r="J63" s="829"/>
      <c r="K63" s="828"/>
      <c r="L63" s="828"/>
      <c r="M63" s="828"/>
      <c r="N63" s="828"/>
    </row>
  </sheetData>
  <sheetProtection/>
  <printOptions horizontalCentered="1"/>
  <pageMargins left="0.15748031496062992" right="0.15748031496062992" top="0.3937007874015748" bottom="0.2755905511811024" header="0.15748031496062992" footer="0.1968503937007874"/>
  <pageSetup blackAndWhite="1" firstPageNumber="72" useFirstPageNumber="1" horizontalDpi="300" verticalDpi="300" orientation="portrait" pageOrder="overThenDown" paperSize="9" scale="73"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tabColor theme="0"/>
  </sheetPr>
  <dimension ref="A1:BF145"/>
  <sheetViews>
    <sheetView view="pageBreakPreview" zoomScaleSheetLayoutView="100" zoomScalePageLayoutView="0" workbookViewId="0" topLeftCell="A1">
      <pane xSplit="2" ySplit="4" topLeftCell="C5" activePane="bottomRight" state="frozen"/>
      <selection pane="topLeft" activeCell="H28" sqref="H28"/>
      <selection pane="topRight" activeCell="H28" sqref="H28"/>
      <selection pane="bottomLeft" activeCell="H28" sqref="H28"/>
      <selection pane="bottomRight" activeCell="C2" sqref="C2"/>
    </sheetView>
  </sheetViews>
  <sheetFormatPr defaultColWidth="9.00390625" defaultRowHeight="12.75"/>
  <cols>
    <col min="1" max="1" width="4.375" style="0" customWidth="1"/>
    <col min="2" max="2" width="12.875" style="0" customWidth="1"/>
    <col min="3" max="3" width="11.75390625" style="483" customWidth="1"/>
    <col min="4" max="4" width="17.875" style="483" customWidth="1"/>
    <col min="5" max="5" width="8.875" style="483" customWidth="1"/>
    <col min="6" max="6" width="16.00390625" style="483" customWidth="1"/>
    <col min="7" max="7" width="11.125" style="483" customWidth="1"/>
    <col min="8" max="8" width="18.25390625" style="483" customWidth="1"/>
    <col min="9" max="9" width="18.625" style="483" customWidth="1"/>
    <col min="10" max="10" width="17.125" style="483" customWidth="1"/>
    <col min="11" max="11" width="14.625" style="483" customWidth="1"/>
    <col min="12" max="12" width="16.375" style="483" customWidth="1"/>
    <col min="13" max="13" width="8.75390625" style="483" customWidth="1"/>
    <col min="14" max="14" width="16.00390625" style="483" customWidth="1"/>
    <col min="15" max="15" width="12.875" style="0" customWidth="1"/>
    <col min="16" max="16" width="4.625" style="0" customWidth="1"/>
    <col min="26" max="26" width="14.875" style="0" customWidth="1"/>
    <col min="28" max="29" width="11.875" style="0" customWidth="1"/>
    <col min="30" max="31" width="14.875" style="0" customWidth="1"/>
    <col min="33" max="34" width="11.875" style="0" customWidth="1"/>
    <col min="35" max="35" width="14.875" style="0" customWidth="1"/>
    <col min="36" max="36" width="13.875" style="0" customWidth="1"/>
    <col min="38" max="39" width="11.875" style="0" customWidth="1"/>
    <col min="40" max="40" width="13.875" style="0" customWidth="1"/>
    <col min="41" max="41" width="11.875" style="0" customWidth="1"/>
    <col min="45" max="45" width="11.875" style="0" customWidth="1"/>
    <col min="46" max="46" width="13.875" style="0" customWidth="1"/>
    <col min="48" max="49" width="10.875" style="0" customWidth="1"/>
    <col min="50" max="50" width="14.875" style="0" customWidth="1"/>
  </cols>
  <sheetData>
    <row r="1" spans="1:20" ht="17.25">
      <c r="A1" s="307" t="s">
        <v>413</v>
      </c>
      <c r="B1" s="200"/>
      <c r="C1" s="451"/>
      <c r="D1" s="452"/>
      <c r="E1" s="452"/>
      <c r="F1" s="452"/>
      <c r="G1" s="452"/>
      <c r="H1" s="452"/>
      <c r="I1" s="453"/>
      <c r="J1" s="453"/>
      <c r="K1" s="453"/>
      <c r="L1" s="453"/>
      <c r="M1" s="453"/>
      <c r="N1" s="453"/>
      <c r="P1" s="133"/>
      <c r="T1" s="133"/>
    </row>
    <row r="2" spans="3:20" ht="17.25">
      <c r="C2" s="454"/>
      <c r="D2" s="453"/>
      <c r="E2" s="453"/>
      <c r="F2" s="453"/>
      <c r="G2" s="453"/>
      <c r="H2" s="453"/>
      <c r="I2" s="453"/>
      <c r="J2" s="453"/>
      <c r="K2" s="453"/>
      <c r="L2" s="453"/>
      <c r="M2" s="453"/>
      <c r="N2" s="453"/>
      <c r="P2" s="133"/>
      <c r="T2" s="133"/>
    </row>
    <row r="3" spans="1:17" ht="12">
      <c r="A3" s="309"/>
      <c r="B3" s="310"/>
      <c r="C3" s="455" t="s">
        <v>389</v>
      </c>
      <c r="D3" s="456"/>
      <c r="E3" s="457" t="s">
        <v>390</v>
      </c>
      <c r="F3" s="456"/>
      <c r="G3" s="457" t="s">
        <v>391</v>
      </c>
      <c r="H3" s="458"/>
      <c r="I3" s="457" t="s">
        <v>392</v>
      </c>
      <c r="J3" s="456"/>
      <c r="K3" s="456"/>
      <c r="L3" s="456"/>
      <c r="M3" s="459" t="s">
        <v>414</v>
      </c>
      <c r="N3" s="460"/>
      <c r="O3" s="310"/>
      <c r="P3" s="461"/>
      <c r="Q3" s="314"/>
    </row>
    <row r="4" spans="1:17" ht="12">
      <c r="A4" s="315" t="s">
        <v>7</v>
      </c>
      <c r="B4" s="315" t="s">
        <v>8</v>
      </c>
      <c r="C4" s="462" t="s">
        <v>393</v>
      </c>
      <c r="D4" s="462" t="s">
        <v>394</v>
      </c>
      <c r="E4" s="463" t="s">
        <v>393</v>
      </c>
      <c r="F4" s="463" t="s">
        <v>394</v>
      </c>
      <c r="G4" s="462" t="s">
        <v>393</v>
      </c>
      <c r="H4" s="464" t="s">
        <v>394</v>
      </c>
      <c r="I4" s="462" t="s">
        <v>395</v>
      </c>
      <c r="J4" s="462" t="s">
        <v>396</v>
      </c>
      <c r="K4" s="465" t="s">
        <v>397</v>
      </c>
      <c r="L4" s="462" t="s">
        <v>398</v>
      </c>
      <c r="M4" s="462" t="s">
        <v>393</v>
      </c>
      <c r="N4" s="462" t="s">
        <v>411</v>
      </c>
      <c r="O4" s="315" t="s">
        <v>8</v>
      </c>
      <c r="P4" s="466" t="s">
        <v>7</v>
      </c>
      <c r="Q4" s="314"/>
    </row>
    <row r="5" spans="1:17" ht="12">
      <c r="A5" s="309"/>
      <c r="B5" s="467" t="s">
        <v>97</v>
      </c>
      <c r="C5" s="468" t="s">
        <v>399</v>
      </c>
      <c r="D5" s="468" t="s">
        <v>33</v>
      </c>
      <c r="E5" s="468" t="s">
        <v>399</v>
      </c>
      <c r="F5" s="468" t="s">
        <v>33</v>
      </c>
      <c r="G5" s="468" t="s">
        <v>399</v>
      </c>
      <c r="H5" s="469" t="s">
        <v>33</v>
      </c>
      <c r="I5" s="468" t="s">
        <v>33</v>
      </c>
      <c r="J5" s="468" t="s">
        <v>33</v>
      </c>
      <c r="K5" s="468" t="s">
        <v>33</v>
      </c>
      <c r="L5" s="468" t="s">
        <v>33</v>
      </c>
      <c r="M5" s="468" t="s">
        <v>399</v>
      </c>
      <c r="N5" s="468" t="s">
        <v>33</v>
      </c>
      <c r="O5" s="467" t="s">
        <v>97</v>
      </c>
      <c r="P5" s="461"/>
      <c r="Q5" s="314"/>
    </row>
    <row r="6" spans="1:55" ht="12">
      <c r="A6" s="314"/>
      <c r="B6" s="325" t="s">
        <v>415</v>
      </c>
      <c r="C6" s="470">
        <v>1670334</v>
      </c>
      <c r="D6" s="470">
        <v>36092493780</v>
      </c>
      <c r="E6" s="470">
        <v>50799</v>
      </c>
      <c r="F6" s="470">
        <v>450649031</v>
      </c>
      <c r="G6" s="470">
        <v>1721133</v>
      </c>
      <c r="H6" s="471">
        <v>36543142811</v>
      </c>
      <c r="I6" s="470">
        <v>25556573624</v>
      </c>
      <c r="J6" s="470">
        <v>9918966741</v>
      </c>
      <c r="K6" s="472">
        <v>0</v>
      </c>
      <c r="L6" s="470">
        <v>1067602446</v>
      </c>
      <c r="M6" s="470">
        <v>30088</v>
      </c>
      <c r="N6" s="470">
        <v>3406156469</v>
      </c>
      <c r="O6" s="1963" t="str">
        <f>B6</f>
        <v>２３</v>
      </c>
      <c r="P6" s="473"/>
      <c r="Q6" s="323"/>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row>
    <row r="7" spans="1:55" ht="12">
      <c r="A7" s="314"/>
      <c r="B7" s="325" t="s">
        <v>261</v>
      </c>
      <c r="C7" s="470">
        <v>1590869</v>
      </c>
      <c r="D7" s="470">
        <v>34703329621</v>
      </c>
      <c r="E7" s="470">
        <v>48971</v>
      </c>
      <c r="F7" s="470">
        <v>427241261</v>
      </c>
      <c r="G7" s="470">
        <v>1639840</v>
      </c>
      <c r="H7" s="471">
        <v>35130570882</v>
      </c>
      <c r="I7" s="470">
        <v>25556573624</v>
      </c>
      <c r="J7" s="470">
        <v>9918966741</v>
      </c>
      <c r="K7" s="472">
        <v>0</v>
      </c>
      <c r="L7" s="470">
        <v>1079851954</v>
      </c>
      <c r="M7" s="470">
        <v>32075</v>
      </c>
      <c r="N7" s="470">
        <v>3509613773</v>
      </c>
      <c r="O7" s="1963" t="str">
        <f>B7</f>
        <v>２４</v>
      </c>
      <c r="P7" s="473"/>
      <c r="Q7" s="323"/>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row>
    <row r="8" spans="1:55" ht="12">
      <c r="A8" s="314"/>
      <c r="B8" s="325" t="s">
        <v>262</v>
      </c>
      <c r="C8" s="470">
        <v>1393900</v>
      </c>
      <c r="D8" s="470">
        <v>30768073906</v>
      </c>
      <c r="E8" s="470">
        <v>44419</v>
      </c>
      <c r="F8" s="470">
        <v>399317617</v>
      </c>
      <c r="G8" s="470">
        <v>1438319</v>
      </c>
      <c r="H8" s="471">
        <v>31167391523</v>
      </c>
      <c r="I8" s="470">
        <v>21798288924</v>
      </c>
      <c r="J8" s="470">
        <v>8393697833</v>
      </c>
      <c r="K8" s="470">
        <v>0</v>
      </c>
      <c r="L8" s="470">
        <v>975404766</v>
      </c>
      <c r="M8" s="470">
        <v>29360</v>
      </c>
      <c r="N8" s="470">
        <v>3185509695</v>
      </c>
      <c r="O8" s="1963" t="str">
        <f>B8</f>
        <v>２５</v>
      </c>
      <c r="P8" s="473"/>
      <c r="Q8" s="323"/>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row>
    <row r="9" spans="1:55" ht="12">
      <c r="A9" s="314"/>
      <c r="B9" s="325" t="s">
        <v>299</v>
      </c>
      <c r="C9" s="470">
        <v>1139249</v>
      </c>
      <c r="D9" s="470">
        <v>25081720817</v>
      </c>
      <c r="E9" s="470">
        <v>35859</v>
      </c>
      <c r="F9" s="470">
        <v>303901447</v>
      </c>
      <c r="G9" s="470">
        <v>1175108</v>
      </c>
      <c r="H9" s="474">
        <v>25385622264</v>
      </c>
      <c r="I9" s="470">
        <v>17755342521</v>
      </c>
      <c r="J9" s="470">
        <v>6846286045</v>
      </c>
      <c r="K9" s="470">
        <v>0</v>
      </c>
      <c r="L9" s="470">
        <v>783993698</v>
      </c>
      <c r="M9" s="470">
        <v>24911</v>
      </c>
      <c r="N9" s="470">
        <v>2600533958</v>
      </c>
      <c r="O9" s="1963" t="str">
        <f>B9</f>
        <v>２６</v>
      </c>
      <c r="P9" s="473"/>
      <c r="Q9" s="323"/>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row>
    <row r="10" spans="1:55" ht="12">
      <c r="A10" s="314"/>
      <c r="B10" s="475" t="s">
        <v>267</v>
      </c>
      <c r="C10" s="1953">
        <v>869893</v>
      </c>
      <c r="D10" s="1953">
        <v>19865658933</v>
      </c>
      <c r="E10" s="1953">
        <v>27347</v>
      </c>
      <c r="F10" s="1953">
        <v>229955966</v>
      </c>
      <c r="G10" s="1953">
        <v>897240</v>
      </c>
      <c r="H10" s="1954">
        <v>20095614899</v>
      </c>
      <c r="I10" s="1953">
        <v>14056922025</v>
      </c>
      <c r="J10" s="1953">
        <v>5433386768</v>
      </c>
      <c r="K10" s="1953">
        <v>0</v>
      </c>
      <c r="L10" s="1953">
        <v>605306106</v>
      </c>
      <c r="M10" s="1953">
        <v>22037</v>
      </c>
      <c r="N10" s="1953">
        <v>2241847094</v>
      </c>
      <c r="O10" s="1955" t="s">
        <v>1145</v>
      </c>
      <c r="P10" s="1956"/>
      <c r="Q10" s="323"/>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row>
    <row r="11" spans="1:55" ht="12">
      <c r="A11" s="314"/>
      <c r="B11" s="315" t="s">
        <v>301</v>
      </c>
      <c r="C11" s="1697">
        <v>808269</v>
      </c>
      <c r="D11" s="1697">
        <v>18444910034</v>
      </c>
      <c r="E11" s="1697">
        <v>25863</v>
      </c>
      <c r="F11" s="1697">
        <v>212904173</v>
      </c>
      <c r="G11" s="1697">
        <v>834132</v>
      </c>
      <c r="H11" s="1700">
        <v>18657814207</v>
      </c>
      <c r="I11" s="1697">
        <v>13051083322</v>
      </c>
      <c r="J11" s="1697">
        <v>5038429011</v>
      </c>
      <c r="K11" s="1697">
        <v>0</v>
      </c>
      <c r="L11" s="1697">
        <v>568301874</v>
      </c>
      <c r="M11" s="1697">
        <v>20414</v>
      </c>
      <c r="N11" s="1697">
        <v>2081173608</v>
      </c>
      <c r="O11" s="1957" t="s">
        <v>301</v>
      </c>
      <c r="P11" s="1956"/>
      <c r="Q11" s="323"/>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row>
    <row r="12" spans="1:55" ht="12">
      <c r="A12" s="314"/>
      <c r="B12" s="315" t="s">
        <v>302</v>
      </c>
      <c r="C12" s="1697">
        <v>61624</v>
      </c>
      <c r="D12" s="1697">
        <v>1420748899</v>
      </c>
      <c r="E12" s="1697">
        <v>1484</v>
      </c>
      <c r="F12" s="1697">
        <v>17051793</v>
      </c>
      <c r="G12" s="1697">
        <v>63108</v>
      </c>
      <c r="H12" s="1700">
        <v>1437800692</v>
      </c>
      <c r="I12" s="1697">
        <v>1005838703</v>
      </c>
      <c r="J12" s="1697">
        <v>394957757</v>
      </c>
      <c r="K12" s="1697">
        <v>0</v>
      </c>
      <c r="L12" s="1697">
        <v>37004232</v>
      </c>
      <c r="M12" s="1697">
        <v>1623</v>
      </c>
      <c r="N12" s="1697">
        <v>160673486</v>
      </c>
      <c r="O12" s="1957" t="s">
        <v>302</v>
      </c>
      <c r="P12" s="1956"/>
      <c r="Q12" s="323"/>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row>
    <row r="13" spans="1:55" ht="12">
      <c r="A13" s="314"/>
      <c r="B13" s="315" t="s">
        <v>36</v>
      </c>
      <c r="C13" s="1697">
        <v>869893</v>
      </c>
      <c r="D13" s="1697">
        <v>19865658933</v>
      </c>
      <c r="E13" s="1697">
        <v>27347</v>
      </c>
      <c r="F13" s="1697">
        <v>229955966</v>
      </c>
      <c r="G13" s="1697">
        <v>897240</v>
      </c>
      <c r="H13" s="1700">
        <v>20095614899</v>
      </c>
      <c r="I13" s="1697">
        <v>14056922025</v>
      </c>
      <c r="J13" s="1697">
        <v>5433386768</v>
      </c>
      <c r="K13" s="1697">
        <v>0</v>
      </c>
      <c r="L13" s="1697">
        <v>605306106</v>
      </c>
      <c r="M13" s="1697">
        <v>22037</v>
      </c>
      <c r="N13" s="1697">
        <v>2241847094</v>
      </c>
      <c r="O13" s="1957" t="s">
        <v>36</v>
      </c>
      <c r="P13" s="1956"/>
      <c r="Q13" s="323"/>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row>
    <row r="14" spans="1:58" ht="12">
      <c r="A14" s="314"/>
      <c r="B14" s="314"/>
      <c r="C14" s="1697"/>
      <c r="D14" s="1697"/>
      <c r="E14" s="1697"/>
      <c r="F14" s="1697"/>
      <c r="G14" s="1697"/>
      <c r="H14" s="1700"/>
      <c r="I14" s="1697"/>
      <c r="J14" s="1697"/>
      <c r="K14" s="1697"/>
      <c r="L14" s="1697"/>
      <c r="M14" s="1697"/>
      <c r="N14" s="1697"/>
      <c r="O14" s="1958"/>
      <c r="P14" s="1956"/>
      <c r="Q14" s="323"/>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133"/>
      <c r="BE14" s="133"/>
      <c r="BF14" s="133"/>
    </row>
    <row r="15" spans="1:55" ht="11.25" customHeight="1">
      <c r="A15" s="274">
        <v>1</v>
      </c>
      <c r="B15" s="242" t="s">
        <v>40</v>
      </c>
      <c r="C15" s="1959">
        <v>157999</v>
      </c>
      <c r="D15" s="1959">
        <v>3620090677</v>
      </c>
      <c r="E15" s="1697">
        <v>5090</v>
      </c>
      <c r="F15" s="1697">
        <v>41649783</v>
      </c>
      <c r="G15" s="1959">
        <v>163089</v>
      </c>
      <c r="H15" s="1959">
        <v>3661740460</v>
      </c>
      <c r="I15" s="1959">
        <v>2561642288</v>
      </c>
      <c r="J15" s="1959">
        <v>980040326</v>
      </c>
      <c r="K15" s="1960">
        <v>0</v>
      </c>
      <c r="L15" s="1959">
        <v>120057846</v>
      </c>
      <c r="M15" s="1959">
        <v>4155</v>
      </c>
      <c r="N15" s="1959">
        <v>413106662</v>
      </c>
      <c r="O15" s="242" t="s">
        <v>40</v>
      </c>
      <c r="P15" s="267">
        <v>1</v>
      </c>
      <c r="Q15" s="323"/>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row>
    <row r="16" spans="1:55" ht="11.25" customHeight="1">
      <c r="A16" s="274">
        <v>2</v>
      </c>
      <c r="B16" s="242" t="s">
        <v>41</v>
      </c>
      <c r="C16" s="1959">
        <v>76504</v>
      </c>
      <c r="D16" s="1959">
        <v>1919186903</v>
      </c>
      <c r="E16" s="1697">
        <v>2183</v>
      </c>
      <c r="F16" s="1697">
        <v>18653938</v>
      </c>
      <c r="G16" s="1959">
        <v>78687</v>
      </c>
      <c r="H16" s="1959">
        <v>1937840841</v>
      </c>
      <c r="I16" s="1959">
        <v>1355730665</v>
      </c>
      <c r="J16" s="1959">
        <v>528107907</v>
      </c>
      <c r="K16" s="1960">
        <v>0</v>
      </c>
      <c r="L16" s="1959">
        <v>54002269</v>
      </c>
      <c r="M16" s="1959">
        <v>2059</v>
      </c>
      <c r="N16" s="1959">
        <v>230456965</v>
      </c>
      <c r="O16" s="242" t="s">
        <v>41</v>
      </c>
      <c r="P16" s="267">
        <v>2</v>
      </c>
      <c r="Q16" s="323"/>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row>
    <row r="17" spans="1:55" ht="11.25" customHeight="1">
      <c r="A17" s="274">
        <v>3</v>
      </c>
      <c r="B17" s="242" t="s">
        <v>42</v>
      </c>
      <c r="C17" s="1959">
        <v>73083</v>
      </c>
      <c r="D17" s="1959">
        <v>1763989722</v>
      </c>
      <c r="E17" s="1697">
        <v>3314</v>
      </c>
      <c r="F17" s="1697">
        <v>27616788</v>
      </c>
      <c r="G17" s="1959">
        <v>76397</v>
      </c>
      <c r="H17" s="1959">
        <v>1791606510</v>
      </c>
      <c r="I17" s="1959">
        <v>1253290813</v>
      </c>
      <c r="J17" s="1959">
        <v>473259514</v>
      </c>
      <c r="K17" s="1960">
        <v>0</v>
      </c>
      <c r="L17" s="1959">
        <v>65056183</v>
      </c>
      <c r="M17" s="1959">
        <v>2255</v>
      </c>
      <c r="N17" s="1959">
        <v>201106450</v>
      </c>
      <c r="O17" s="242" t="s">
        <v>42</v>
      </c>
      <c r="P17" s="267">
        <v>3</v>
      </c>
      <c r="Q17" s="323"/>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row>
    <row r="18" spans="1:55" ht="11.25" customHeight="1">
      <c r="A18" s="274">
        <v>4</v>
      </c>
      <c r="B18" s="242" t="s">
        <v>43</v>
      </c>
      <c r="C18" s="1959">
        <v>53953</v>
      </c>
      <c r="D18" s="1959">
        <v>1213516515</v>
      </c>
      <c r="E18" s="1697">
        <v>1451</v>
      </c>
      <c r="F18" s="1697">
        <v>12075926</v>
      </c>
      <c r="G18" s="1959">
        <v>55404</v>
      </c>
      <c r="H18" s="1959">
        <v>1225592441</v>
      </c>
      <c r="I18" s="1959">
        <v>857359259</v>
      </c>
      <c r="J18" s="1959">
        <v>324010392</v>
      </c>
      <c r="K18" s="1960">
        <v>0</v>
      </c>
      <c r="L18" s="1959">
        <v>44222790</v>
      </c>
      <c r="M18" s="1959">
        <v>1371</v>
      </c>
      <c r="N18" s="1959">
        <v>136242983</v>
      </c>
      <c r="O18" s="242" t="s">
        <v>43</v>
      </c>
      <c r="P18" s="267">
        <v>4</v>
      </c>
      <c r="Q18" s="323"/>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row>
    <row r="19" spans="1:55" ht="11.25" customHeight="1">
      <c r="A19" s="274">
        <v>5</v>
      </c>
      <c r="B19" s="242" t="s">
        <v>44</v>
      </c>
      <c r="C19" s="1959">
        <v>56153</v>
      </c>
      <c r="D19" s="1959">
        <v>1311624309</v>
      </c>
      <c r="E19" s="1697">
        <v>2580</v>
      </c>
      <c r="F19" s="1697">
        <v>21828535</v>
      </c>
      <c r="G19" s="1959">
        <v>58733</v>
      </c>
      <c r="H19" s="1959">
        <v>1333452844</v>
      </c>
      <c r="I19" s="1959">
        <v>932534192</v>
      </c>
      <c r="J19" s="1959">
        <v>359551896</v>
      </c>
      <c r="K19" s="1960">
        <v>0</v>
      </c>
      <c r="L19" s="1959">
        <v>41366756</v>
      </c>
      <c r="M19" s="1959">
        <v>1905</v>
      </c>
      <c r="N19" s="1959">
        <v>159145532</v>
      </c>
      <c r="O19" s="242" t="s">
        <v>44</v>
      </c>
      <c r="P19" s="267">
        <v>5</v>
      </c>
      <c r="Q19" s="323"/>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row>
    <row r="20" spans="1:55" ht="11.25" customHeight="1">
      <c r="A20" s="274">
        <v>6</v>
      </c>
      <c r="B20" s="242" t="s">
        <v>45</v>
      </c>
      <c r="C20" s="1959">
        <v>12647</v>
      </c>
      <c r="D20" s="1959">
        <v>299536334</v>
      </c>
      <c r="E20" s="1697">
        <v>499</v>
      </c>
      <c r="F20" s="1697">
        <v>3451364</v>
      </c>
      <c r="G20" s="1959">
        <v>13146</v>
      </c>
      <c r="H20" s="1959">
        <v>302987698</v>
      </c>
      <c r="I20" s="1959">
        <v>211928532</v>
      </c>
      <c r="J20" s="1959">
        <v>81385029</v>
      </c>
      <c r="K20" s="1960">
        <v>0</v>
      </c>
      <c r="L20" s="1959">
        <v>9674137</v>
      </c>
      <c r="M20" s="1959">
        <v>353</v>
      </c>
      <c r="N20" s="1959">
        <v>34370726</v>
      </c>
      <c r="O20" s="242" t="s">
        <v>45</v>
      </c>
      <c r="P20" s="267">
        <v>6</v>
      </c>
      <c r="Q20" s="323"/>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row>
    <row r="21" spans="1:55" ht="11.25" customHeight="1">
      <c r="A21" s="274">
        <v>7</v>
      </c>
      <c r="B21" s="242" t="s">
        <v>46</v>
      </c>
      <c r="C21" s="1959">
        <v>14112</v>
      </c>
      <c r="D21" s="1959">
        <v>326719835</v>
      </c>
      <c r="E21" s="1697">
        <v>673</v>
      </c>
      <c r="F21" s="1697">
        <v>6244795</v>
      </c>
      <c r="G21" s="1959">
        <v>14785</v>
      </c>
      <c r="H21" s="1959">
        <v>332964630</v>
      </c>
      <c r="I21" s="1959">
        <v>232977663</v>
      </c>
      <c r="J21" s="1959">
        <v>90190304</v>
      </c>
      <c r="K21" s="1960">
        <v>0</v>
      </c>
      <c r="L21" s="1959">
        <v>9796663</v>
      </c>
      <c r="M21" s="1959">
        <v>430</v>
      </c>
      <c r="N21" s="1959">
        <v>40375086</v>
      </c>
      <c r="O21" s="242" t="s">
        <v>46</v>
      </c>
      <c r="P21" s="267">
        <v>7</v>
      </c>
      <c r="Q21" s="323"/>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row>
    <row r="22" spans="1:55" ht="11.25" customHeight="1">
      <c r="A22" s="274">
        <v>8</v>
      </c>
      <c r="B22" s="242" t="s">
        <v>47</v>
      </c>
      <c r="C22" s="1959">
        <v>32597</v>
      </c>
      <c r="D22" s="1959">
        <v>725880770</v>
      </c>
      <c r="E22" s="1697">
        <v>1110</v>
      </c>
      <c r="F22" s="1697">
        <v>8729528</v>
      </c>
      <c r="G22" s="1959">
        <v>33707</v>
      </c>
      <c r="H22" s="1959">
        <v>734610298</v>
      </c>
      <c r="I22" s="1959">
        <v>513915412</v>
      </c>
      <c r="J22" s="1959">
        <v>203716019</v>
      </c>
      <c r="K22" s="1960">
        <v>0</v>
      </c>
      <c r="L22" s="1959">
        <v>16978867</v>
      </c>
      <c r="M22" s="1959">
        <v>675</v>
      </c>
      <c r="N22" s="1959">
        <v>83214230</v>
      </c>
      <c r="O22" s="242" t="s">
        <v>47</v>
      </c>
      <c r="P22" s="267">
        <v>8</v>
      </c>
      <c r="Q22" s="323"/>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row>
    <row r="23" spans="1:55" ht="11.25" customHeight="1">
      <c r="A23" s="274">
        <v>9</v>
      </c>
      <c r="B23" s="242" t="s">
        <v>48</v>
      </c>
      <c r="C23" s="1959">
        <v>5913</v>
      </c>
      <c r="D23" s="1959">
        <v>140094296</v>
      </c>
      <c r="E23" s="1697">
        <v>154</v>
      </c>
      <c r="F23" s="1697">
        <v>1311186</v>
      </c>
      <c r="G23" s="1959">
        <v>6067</v>
      </c>
      <c r="H23" s="1959">
        <v>141405482</v>
      </c>
      <c r="I23" s="1959">
        <v>98814599</v>
      </c>
      <c r="J23" s="1959">
        <v>38743501</v>
      </c>
      <c r="K23" s="1960">
        <v>0</v>
      </c>
      <c r="L23" s="1959">
        <v>3847382</v>
      </c>
      <c r="M23" s="1959">
        <v>119</v>
      </c>
      <c r="N23" s="1959">
        <v>13872012</v>
      </c>
      <c r="O23" s="242" t="s">
        <v>48</v>
      </c>
      <c r="P23" s="267">
        <v>9</v>
      </c>
      <c r="Q23" s="323"/>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row>
    <row r="24" spans="1:55" ht="11.25" customHeight="1">
      <c r="A24" s="274">
        <v>11</v>
      </c>
      <c r="B24" s="242" t="s">
        <v>50</v>
      </c>
      <c r="C24" s="1959">
        <v>42692</v>
      </c>
      <c r="D24" s="1959">
        <v>857862828</v>
      </c>
      <c r="E24" s="1697">
        <v>936</v>
      </c>
      <c r="F24" s="1697">
        <v>7858594</v>
      </c>
      <c r="G24" s="1959">
        <v>43628</v>
      </c>
      <c r="H24" s="1959">
        <v>865721422</v>
      </c>
      <c r="I24" s="1959">
        <v>605486542</v>
      </c>
      <c r="J24" s="1959">
        <v>228908662</v>
      </c>
      <c r="K24" s="1960">
        <v>0</v>
      </c>
      <c r="L24" s="1959">
        <v>31326218</v>
      </c>
      <c r="M24" s="1959">
        <v>725</v>
      </c>
      <c r="N24" s="1959">
        <v>89534389</v>
      </c>
      <c r="O24" s="242" t="s">
        <v>50</v>
      </c>
      <c r="P24" s="267">
        <v>11</v>
      </c>
      <c r="Q24" s="323"/>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row>
    <row r="25" spans="1:55" ht="15" customHeight="1">
      <c r="A25" s="274">
        <v>13</v>
      </c>
      <c r="B25" s="242" t="s">
        <v>51</v>
      </c>
      <c r="C25" s="1959">
        <v>11040</v>
      </c>
      <c r="D25" s="1959">
        <v>250599452</v>
      </c>
      <c r="E25" s="1697">
        <v>296</v>
      </c>
      <c r="F25" s="1697">
        <v>2632660</v>
      </c>
      <c r="G25" s="1959">
        <v>11336</v>
      </c>
      <c r="H25" s="1959">
        <v>253232112</v>
      </c>
      <c r="I25" s="1959">
        <v>177049707</v>
      </c>
      <c r="J25" s="1959">
        <v>71562200</v>
      </c>
      <c r="K25" s="1960">
        <v>0</v>
      </c>
      <c r="L25" s="1959">
        <v>4620205</v>
      </c>
      <c r="M25" s="1959">
        <v>241</v>
      </c>
      <c r="N25" s="1959">
        <v>27853209</v>
      </c>
      <c r="O25" s="242" t="s">
        <v>51</v>
      </c>
      <c r="P25" s="267">
        <v>13</v>
      </c>
      <c r="Q25" s="323"/>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row>
    <row r="26" spans="1:55" ht="11.25" customHeight="1">
      <c r="A26" s="274">
        <v>14</v>
      </c>
      <c r="B26" s="242" t="s">
        <v>52</v>
      </c>
      <c r="C26" s="1959">
        <v>7843</v>
      </c>
      <c r="D26" s="1959">
        <v>159981566</v>
      </c>
      <c r="E26" s="1697">
        <v>242</v>
      </c>
      <c r="F26" s="1697">
        <v>1613389</v>
      </c>
      <c r="G26" s="1959">
        <v>8085</v>
      </c>
      <c r="H26" s="1959">
        <v>161594955</v>
      </c>
      <c r="I26" s="1959">
        <v>113056033</v>
      </c>
      <c r="J26" s="1959">
        <v>44077049</v>
      </c>
      <c r="K26" s="1960">
        <v>0</v>
      </c>
      <c r="L26" s="1959">
        <v>4461873</v>
      </c>
      <c r="M26" s="1959">
        <v>135</v>
      </c>
      <c r="N26" s="1959">
        <v>15797021</v>
      </c>
      <c r="O26" s="242" t="s">
        <v>52</v>
      </c>
      <c r="P26" s="267">
        <v>14</v>
      </c>
      <c r="Q26" s="323"/>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row>
    <row r="27" spans="1:55" ht="11.25" customHeight="1">
      <c r="A27" s="274">
        <v>15</v>
      </c>
      <c r="B27" s="242" t="s">
        <v>303</v>
      </c>
      <c r="C27" s="1959">
        <v>34515</v>
      </c>
      <c r="D27" s="1959">
        <v>689589968</v>
      </c>
      <c r="E27" s="1697">
        <v>1133</v>
      </c>
      <c r="F27" s="1697">
        <v>9593992</v>
      </c>
      <c r="G27" s="1959">
        <v>35648</v>
      </c>
      <c r="H27" s="1959">
        <v>699183960</v>
      </c>
      <c r="I27" s="1959">
        <v>489001503</v>
      </c>
      <c r="J27" s="1959">
        <v>185681065</v>
      </c>
      <c r="K27" s="1960">
        <v>0</v>
      </c>
      <c r="L27" s="1959">
        <v>24501392</v>
      </c>
      <c r="M27" s="1959">
        <v>651</v>
      </c>
      <c r="N27" s="1959">
        <v>65625673</v>
      </c>
      <c r="O27" s="242" t="s">
        <v>303</v>
      </c>
      <c r="P27" s="267">
        <v>15</v>
      </c>
      <c r="Q27" s="323"/>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row>
    <row r="28" spans="1:55" ht="11.25" customHeight="1">
      <c r="A28" s="274">
        <v>16</v>
      </c>
      <c r="B28" s="242" t="s">
        <v>54</v>
      </c>
      <c r="C28" s="1959">
        <v>16939</v>
      </c>
      <c r="D28" s="1959">
        <v>456915142</v>
      </c>
      <c r="E28" s="1697">
        <v>548</v>
      </c>
      <c r="F28" s="1697">
        <v>4148284</v>
      </c>
      <c r="G28" s="1959">
        <v>17487</v>
      </c>
      <c r="H28" s="1959">
        <v>461063426</v>
      </c>
      <c r="I28" s="1959">
        <v>322515783</v>
      </c>
      <c r="J28" s="1959">
        <v>127565941</v>
      </c>
      <c r="K28" s="1960">
        <v>0</v>
      </c>
      <c r="L28" s="1959">
        <v>10981702</v>
      </c>
      <c r="M28" s="1959">
        <v>418</v>
      </c>
      <c r="N28" s="1959">
        <v>60821799</v>
      </c>
      <c r="O28" s="242" t="s">
        <v>54</v>
      </c>
      <c r="P28" s="267">
        <v>16</v>
      </c>
      <c r="Q28" s="323"/>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row>
    <row r="29" spans="1:55" ht="11.25" customHeight="1">
      <c r="A29" s="274">
        <v>17</v>
      </c>
      <c r="B29" s="242" t="s">
        <v>55</v>
      </c>
      <c r="C29" s="1959">
        <v>24063</v>
      </c>
      <c r="D29" s="1959">
        <v>446410885</v>
      </c>
      <c r="E29" s="1697">
        <v>469</v>
      </c>
      <c r="F29" s="1697">
        <v>3424005</v>
      </c>
      <c r="G29" s="1959">
        <v>24532</v>
      </c>
      <c r="H29" s="1959">
        <v>449834890</v>
      </c>
      <c r="I29" s="1959">
        <v>314767139</v>
      </c>
      <c r="J29" s="1959">
        <v>121553310</v>
      </c>
      <c r="K29" s="1960">
        <v>0</v>
      </c>
      <c r="L29" s="1959">
        <v>13514441</v>
      </c>
      <c r="M29" s="1959">
        <v>417</v>
      </c>
      <c r="N29" s="1959">
        <v>36298541</v>
      </c>
      <c r="O29" s="242" t="s">
        <v>55</v>
      </c>
      <c r="P29" s="267">
        <v>17</v>
      </c>
      <c r="Q29" s="323"/>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row>
    <row r="30" spans="1:55" ht="11.25" customHeight="1">
      <c r="A30" s="274">
        <v>18</v>
      </c>
      <c r="B30" s="242" t="s">
        <v>56</v>
      </c>
      <c r="C30" s="1959">
        <v>25744</v>
      </c>
      <c r="D30" s="1959">
        <v>603985481</v>
      </c>
      <c r="E30" s="1697">
        <v>919</v>
      </c>
      <c r="F30" s="1697">
        <v>9314852</v>
      </c>
      <c r="G30" s="1959">
        <v>26663</v>
      </c>
      <c r="H30" s="1959">
        <v>613300333</v>
      </c>
      <c r="I30" s="1959">
        <v>428863228</v>
      </c>
      <c r="J30" s="1959">
        <v>167288927</v>
      </c>
      <c r="K30" s="1960">
        <v>0</v>
      </c>
      <c r="L30" s="1959">
        <v>17148178</v>
      </c>
      <c r="M30" s="1959">
        <v>689</v>
      </c>
      <c r="N30" s="1959">
        <v>66941327</v>
      </c>
      <c r="O30" s="242" t="s">
        <v>56</v>
      </c>
      <c r="P30" s="267">
        <v>18</v>
      </c>
      <c r="Q30" s="323"/>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row>
    <row r="31" spans="1:55" ht="11.25" customHeight="1">
      <c r="A31" s="274">
        <v>19</v>
      </c>
      <c r="B31" s="242" t="s">
        <v>57</v>
      </c>
      <c r="C31" s="1959">
        <v>11256</v>
      </c>
      <c r="D31" s="1959">
        <v>219465516</v>
      </c>
      <c r="E31" s="1697">
        <v>323</v>
      </c>
      <c r="F31" s="1697">
        <v>2140656</v>
      </c>
      <c r="G31" s="1959">
        <v>11579</v>
      </c>
      <c r="H31" s="1959">
        <v>221606172</v>
      </c>
      <c r="I31" s="1959">
        <v>155051315</v>
      </c>
      <c r="J31" s="1959">
        <v>61705859</v>
      </c>
      <c r="K31" s="1960">
        <v>0</v>
      </c>
      <c r="L31" s="1959">
        <v>4848998</v>
      </c>
      <c r="M31" s="1959">
        <v>169</v>
      </c>
      <c r="N31" s="1959">
        <v>22265276</v>
      </c>
      <c r="O31" s="242" t="s">
        <v>57</v>
      </c>
      <c r="P31" s="267">
        <v>19</v>
      </c>
      <c r="Q31" s="323"/>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row>
    <row r="32" spans="1:55" ht="11.25" customHeight="1">
      <c r="A32" s="274">
        <v>20</v>
      </c>
      <c r="B32" s="242" t="s">
        <v>58</v>
      </c>
      <c r="C32" s="1959">
        <v>20997</v>
      </c>
      <c r="D32" s="1959">
        <v>457671250</v>
      </c>
      <c r="E32" s="1697">
        <v>531</v>
      </c>
      <c r="F32" s="1697">
        <v>4312354</v>
      </c>
      <c r="G32" s="1959">
        <v>21528</v>
      </c>
      <c r="H32" s="1959">
        <v>461983604</v>
      </c>
      <c r="I32" s="1959">
        <v>323052946</v>
      </c>
      <c r="J32" s="1959">
        <v>125612939</v>
      </c>
      <c r="K32" s="1960">
        <v>0</v>
      </c>
      <c r="L32" s="1959">
        <v>13317719</v>
      </c>
      <c r="M32" s="1959">
        <v>377</v>
      </c>
      <c r="N32" s="1959">
        <v>49395107</v>
      </c>
      <c r="O32" s="242" t="s">
        <v>58</v>
      </c>
      <c r="P32" s="267">
        <v>20</v>
      </c>
      <c r="Q32" s="323"/>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row>
    <row r="33" spans="1:55" ht="11.25" customHeight="1">
      <c r="A33" s="274">
        <v>21</v>
      </c>
      <c r="B33" s="242" t="s">
        <v>59</v>
      </c>
      <c r="C33" s="1959">
        <v>14078</v>
      </c>
      <c r="D33" s="1959">
        <v>304936828</v>
      </c>
      <c r="E33" s="1697">
        <v>251</v>
      </c>
      <c r="F33" s="1697">
        <v>2265803</v>
      </c>
      <c r="G33" s="1959">
        <v>14329</v>
      </c>
      <c r="H33" s="1959">
        <v>307202631</v>
      </c>
      <c r="I33" s="1959">
        <v>214859319</v>
      </c>
      <c r="J33" s="1959">
        <v>85565859</v>
      </c>
      <c r="K33" s="1960">
        <v>0</v>
      </c>
      <c r="L33" s="1959">
        <v>6777453</v>
      </c>
      <c r="M33" s="1959">
        <v>371</v>
      </c>
      <c r="N33" s="1959">
        <v>33302408</v>
      </c>
      <c r="O33" s="242" t="s">
        <v>59</v>
      </c>
      <c r="P33" s="267">
        <v>21</v>
      </c>
      <c r="Q33" s="323"/>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row>
    <row r="34" spans="1:55" ht="11.25" customHeight="1">
      <c r="A34" s="274">
        <v>22</v>
      </c>
      <c r="B34" s="242" t="s">
        <v>304</v>
      </c>
      <c r="C34" s="1959">
        <v>7383</v>
      </c>
      <c r="D34" s="1959">
        <v>160675062</v>
      </c>
      <c r="E34" s="1697">
        <v>193</v>
      </c>
      <c r="F34" s="1697">
        <v>2170056</v>
      </c>
      <c r="G34" s="1959">
        <v>7576</v>
      </c>
      <c r="H34" s="1959">
        <v>162845118</v>
      </c>
      <c r="I34" s="1959">
        <v>113889836</v>
      </c>
      <c r="J34" s="1959">
        <v>46467093</v>
      </c>
      <c r="K34" s="1960">
        <v>0</v>
      </c>
      <c r="L34" s="1959">
        <v>2488189</v>
      </c>
      <c r="M34" s="1959">
        <v>194</v>
      </c>
      <c r="N34" s="1959">
        <v>16382712</v>
      </c>
      <c r="O34" s="242" t="s">
        <v>304</v>
      </c>
      <c r="P34" s="267">
        <v>22</v>
      </c>
      <c r="Q34" s="323"/>
      <c r="R34" s="280"/>
      <c r="S34" s="280"/>
      <c r="T34" s="133"/>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row>
    <row r="35" spans="1:55" ht="15" customHeight="1">
      <c r="A35" s="274">
        <v>24</v>
      </c>
      <c r="B35" s="242" t="s">
        <v>147</v>
      </c>
      <c r="C35" s="1959">
        <v>9756</v>
      </c>
      <c r="D35" s="1959">
        <v>189054582</v>
      </c>
      <c r="E35" s="1697">
        <v>225</v>
      </c>
      <c r="F35" s="1697">
        <v>2154644</v>
      </c>
      <c r="G35" s="1959">
        <v>9981</v>
      </c>
      <c r="H35" s="1959">
        <v>191209226</v>
      </c>
      <c r="I35" s="1959">
        <v>133778695</v>
      </c>
      <c r="J35" s="1959">
        <v>52073780</v>
      </c>
      <c r="K35" s="1960">
        <v>0</v>
      </c>
      <c r="L35" s="1959">
        <v>5356751</v>
      </c>
      <c r="M35" s="1959">
        <v>151</v>
      </c>
      <c r="N35" s="1959">
        <v>15206208</v>
      </c>
      <c r="O35" s="242" t="s">
        <v>147</v>
      </c>
      <c r="P35" s="267">
        <v>24</v>
      </c>
      <c r="Q35" s="323"/>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row>
    <row r="36" spans="1:55" ht="11.25" customHeight="1">
      <c r="A36" s="274">
        <v>27</v>
      </c>
      <c r="B36" s="242" t="s">
        <v>148</v>
      </c>
      <c r="C36" s="1959">
        <v>4822</v>
      </c>
      <c r="D36" s="1959">
        <v>101628180</v>
      </c>
      <c r="E36" s="1697">
        <v>119</v>
      </c>
      <c r="F36" s="1697">
        <v>624082</v>
      </c>
      <c r="G36" s="1959">
        <v>4941</v>
      </c>
      <c r="H36" s="1959">
        <v>102252262</v>
      </c>
      <c r="I36" s="1959">
        <v>71562010</v>
      </c>
      <c r="J36" s="1959">
        <v>27979280</v>
      </c>
      <c r="K36" s="1960">
        <v>0</v>
      </c>
      <c r="L36" s="1959">
        <v>2710972</v>
      </c>
      <c r="M36" s="1959">
        <v>121</v>
      </c>
      <c r="N36" s="1959">
        <v>11714924</v>
      </c>
      <c r="O36" s="242" t="s">
        <v>148</v>
      </c>
      <c r="P36" s="267">
        <v>27</v>
      </c>
      <c r="Q36" s="323"/>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0"/>
      <c r="BC36" s="280"/>
    </row>
    <row r="37" spans="1:55" ht="11.25" customHeight="1">
      <c r="A37" s="274">
        <v>31</v>
      </c>
      <c r="B37" s="242" t="s">
        <v>62</v>
      </c>
      <c r="C37" s="1959">
        <v>8980</v>
      </c>
      <c r="D37" s="1959">
        <v>220305892</v>
      </c>
      <c r="E37" s="1697">
        <v>204</v>
      </c>
      <c r="F37" s="1697">
        <v>2516037</v>
      </c>
      <c r="G37" s="1959">
        <v>9184</v>
      </c>
      <c r="H37" s="1959">
        <v>222821929</v>
      </c>
      <c r="I37" s="1959">
        <v>155760009</v>
      </c>
      <c r="J37" s="1959">
        <v>57312323</v>
      </c>
      <c r="K37" s="1960">
        <v>0</v>
      </c>
      <c r="L37" s="1959">
        <v>9749597</v>
      </c>
      <c r="M37" s="1959">
        <v>293</v>
      </c>
      <c r="N37" s="1959">
        <v>27854198</v>
      </c>
      <c r="O37" s="242" t="s">
        <v>62</v>
      </c>
      <c r="P37" s="267">
        <v>31</v>
      </c>
      <c r="Q37" s="323"/>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row>
    <row r="38" spans="1:55" ht="11.25" customHeight="1">
      <c r="A38" s="274">
        <v>32</v>
      </c>
      <c r="B38" s="242" t="s">
        <v>63</v>
      </c>
      <c r="C38" s="1959">
        <v>4717</v>
      </c>
      <c r="D38" s="1959">
        <v>121771493</v>
      </c>
      <c r="E38" s="1697">
        <v>118</v>
      </c>
      <c r="F38" s="1697">
        <v>1979462</v>
      </c>
      <c r="G38" s="1959">
        <v>4835</v>
      </c>
      <c r="H38" s="1959">
        <v>123750955</v>
      </c>
      <c r="I38" s="1959">
        <v>86582751</v>
      </c>
      <c r="J38" s="1959">
        <v>33036761</v>
      </c>
      <c r="K38" s="1960">
        <v>0</v>
      </c>
      <c r="L38" s="1959">
        <v>4131443</v>
      </c>
      <c r="M38" s="1959">
        <v>147</v>
      </c>
      <c r="N38" s="1959">
        <v>16196061</v>
      </c>
      <c r="O38" s="242" t="s">
        <v>63</v>
      </c>
      <c r="P38" s="267">
        <v>32</v>
      </c>
      <c r="Q38" s="323"/>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row>
    <row r="39" spans="1:55" ht="11.25" customHeight="1">
      <c r="A39" s="274">
        <v>37</v>
      </c>
      <c r="B39" s="242" t="s">
        <v>64</v>
      </c>
      <c r="C39" s="1959">
        <v>4173</v>
      </c>
      <c r="D39" s="1959">
        <v>71513990</v>
      </c>
      <c r="E39" s="1697">
        <v>70</v>
      </c>
      <c r="F39" s="1697">
        <v>425571</v>
      </c>
      <c r="G39" s="1959">
        <v>4243</v>
      </c>
      <c r="H39" s="1959">
        <v>71939561</v>
      </c>
      <c r="I39" s="1959">
        <v>50328072</v>
      </c>
      <c r="J39" s="1959">
        <v>21273635</v>
      </c>
      <c r="K39" s="1960">
        <v>0</v>
      </c>
      <c r="L39" s="1959">
        <v>337854</v>
      </c>
      <c r="M39" s="1959">
        <v>53</v>
      </c>
      <c r="N39" s="1959">
        <v>6677474</v>
      </c>
      <c r="O39" s="242" t="s">
        <v>64</v>
      </c>
      <c r="P39" s="267">
        <v>37</v>
      </c>
      <c r="Q39" s="323"/>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row>
    <row r="40" spans="1:55" ht="11.25" customHeight="1">
      <c r="A40" s="274">
        <v>39</v>
      </c>
      <c r="B40" s="242" t="s">
        <v>65</v>
      </c>
      <c r="C40" s="1959">
        <v>4833</v>
      </c>
      <c r="D40" s="1959">
        <v>98913016</v>
      </c>
      <c r="E40" s="1697">
        <v>131</v>
      </c>
      <c r="F40" s="1697">
        <v>1090902</v>
      </c>
      <c r="G40" s="1959">
        <v>4964</v>
      </c>
      <c r="H40" s="1959">
        <v>100003918</v>
      </c>
      <c r="I40" s="1959">
        <v>70026303</v>
      </c>
      <c r="J40" s="1959">
        <v>27072419</v>
      </c>
      <c r="K40" s="1960">
        <v>0</v>
      </c>
      <c r="L40" s="1959">
        <v>2905196</v>
      </c>
      <c r="M40" s="1959">
        <v>81</v>
      </c>
      <c r="N40" s="1959">
        <v>11306131</v>
      </c>
      <c r="O40" s="242" t="s">
        <v>65</v>
      </c>
      <c r="P40" s="267">
        <v>39</v>
      </c>
      <c r="Q40" s="323"/>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row>
    <row r="41" spans="1:55" ht="11.25" customHeight="1">
      <c r="A41" s="274">
        <v>40</v>
      </c>
      <c r="B41" s="242" t="s">
        <v>305</v>
      </c>
      <c r="C41" s="1959">
        <v>3412</v>
      </c>
      <c r="D41" s="1959">
        <v>56175446</v>
      </c>
      <c r="E41" s="1697">
        <v>244</v>
      </c>
      <c r="F41" s="1697">
        <v>2810059</v>
      </c>
      <c r="G41" s="1959">
        <v>3656</v>
      </c>
      <c r="H41" s="1959">
        <v>58985505</v>
      </c>
      <c r="I41" s="1959">
        <v>41224741</v>
      </c>
      <c r="J41" s="1959">
        <v>17017237</v>
      </c>
      <c r="K41" s="1960">
        <v>0</v>
      </c>
      <c r="L41" s="1959">
        <v>743527</v>
      </c>
      <c r="M41" s="1959">
        <v>53</v>
      </c>
      <c r="N41" s="1959">
        <v>4672788</v>
      </c>
      <c r="O41" s="242" t="s">
        <v>305</v>
      </c>
      <c r="P41" s="267">
        <v>40</v>
      </c>
      <c r="Q41" s="323"/>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row>
    <row r="42" spans="1:55" ht="11.25" customHeight="1">
      <c r="A42" s="274">
        <v>42</v>
      </c>
      <c r="B42" s="242" t="s">
        <v>66</v>
      </c>
      <c r="C42" s="1959">
        <v>6027</v>
      </c>
      <c r="D42" s="1959">
        <v>154028378</v>
      </c>
      <c r="E42" s="1697">
        <v>93</v>
      </c>
      <c r="F42" s="1697">
        <v>913231</v>
      </c>
      <c r="G42" s="1959">
        <v>6120</v>
      </c>
      <c r="H42" s="1959">
        <v>154941609</v>
      </c>
      <c r="I42" s="1959">
        <v>108381017</v>
      </c>
      <c r="J42" s="1959">
        <v>42135727</v>
      </c>
      <c r="K42" s="1960">
        <v>0</v>
      </c>
      <c r="L42" s="1959">
        <v>4424865</v>
      </c>
      <c r="M42" s="1959">
        <v>186</v>
      </c>
      <c r="N42" s="1959">
        <v>18411196</v>
      </c>
      <c r="O42" s="242" t="s">
        <v>66</v>
      </c>
      <c r="P42" s="267">
        <v>42</v>
      </c>
      <c r="Q42" s="323"/>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0"/>
      <c r="BC42" s="280"/>
    </row>
    <row r="43" spans="1:55" ht="11.25" customHeight="1">
      <c r="A43" s="274">
        <v>43</v>
      </c>
      <c r="B43" s="242" t="s">
        <v>306</v>
      </c>
      <c r="C43" s="1959">
        <v>16734</v>
      </c>
      <c r="D43" s="1959">
        <v>379028562</v>
      </c>
      <c r="E43" s="1697">
        <v>474</v>
      </c>
      <c r="F43" s="1697">
        <v>3693185</v>
      </c>
      <c r="G43" s="1959">
        <v>17208</v>
      </c>
      <c r="H43" s="1959">
        <v>382721747</v>
      </c>
      <c r="I43" s="1959">
        <v>267583855</v>
      </c>
      <c r="J43" s="1959">
        <v>104045807</v>
      </c>
      <c r="K43" s="1960">
        <v>0</v>
      </c>
      <c r="L43" s="1959">
        <v>11092085</v>
      </c>
      <c r="M43" s="1959">
        <v>378</v>
      </c>
      <c r="N43" s="1959">
        <v>43490800</v>
      </c>
      <c r="O43" s="242" t="s">
        <v>306</v>
      </c>
      <c r="P43" s="267">
        <v>43</v>
      </c>
      <c r="Q43" s="323"/>
      <c r="R43" s="280"/>
      <c r="S43" s="280"/>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row>
    <row r="44" spans="1:55" ht="11.25" customHeight="1">
      <c r="A44" s="274">
        <v>45</v>
      </c>
      <c r="B44" s="242" t="s">
        <v>67</v>
      </c>
      <c r="C44" s="1959">
        <v>4131</v>
      </c>
      <c r="D44" s="1959">
        <v>114848406</v>
      </c>
      <c r="E44" s="1697">
        <v>119</v>
      </c>
      <c r="F44" s="1697">
        <v>2959551</v>
      </c>
      <c r="G44" s="1959">
        <v>4250</v>
      </c>
      <c r="H44" s="1959">
        <v>117807957</v>
      </c>
      <c r="I44" s="1959">
        <v>82452828</v>
      </c>
      <c r="J44" s="1959">
        <v>31713519</v>
      </c>
      <c r="K44" s="1960">
        <v>0</v>
      </c>
      <c r="L44" s="1959">
        <v>3641610</v>
      </c>
      <c r="M44" s="1959">
        <v>111</v>
      </c>
      <c r="N44" s="1959">
        <v>12504147</v>
      </c>
      <c r="O44" s="242" t="s">
        <v>67</v>
      </c>
      <c r="P44" s="267">
        <v>45</v>
      </c>
      <c r="Q44" s="323"/>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row>
    <row r="45" spans="1:55" ht="15" customHeight="1">
      <c r="A45" s="274">
        <v>46</v>
      </c>
      <c r="B45" s="242" t="s">
        <v>68</v>
      </c>
      <c r="C45" s="1959">
        <v>5486</v>
      </c>
      <c r="D45" s="1959">
        <v>130989380</v>
      </c>
      <c r="E45" s="1697">
        <v>67</v>
      </c>
      <c r="F45" s="1697">
        <v>425821</v>
      </c>
      <c r="G45" s="1959">
        <v>5553</v>
      </c>
      <c r="H45" s="1959">
        <v>131415201</v>
      </c>
      <c r="I45" s="1959">
        <v>92035231</v>
      </c>
      <c r="J45" s="1959">
        <v>37643399</v>
      </c>
      <c r="K45" s="1960">
        <v>0</v>
      </c>
      <c r="L45" s="1959">
        <v>1736571</v>
      </c>
      <c r="M45" s="1959">
        <v>158</v>
      </c>
      <c r="N45" s="1959">
        <v>15721480</v>
      </c>
      <c r="O45" s="242" t="s">
        <v>68</v>
      </c>
      <c r="P45" s="267">
        <v>46</v>
      </c>
      <c r="Q45" s="323"/>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row>
    <row r="46" spans="1:55" s="328" customFormat="1" ht="11.25" customHeight="1">
      <c r="A46" s="274">
        <v>50</v>
      </c>
      <c r="B46" s="242" t="s">
        <v>150</v>
      </c>
      <c r="C46" s="1959">
        <v>9282</v>
      </c>
      <c r="D46" s="1959">
        <v>212508884</v>
      </c>
      <c r="E46" s="1697">
        <v>232</v>
      </c>
      <c r="F46" s="1700">
        <v>1831429</v>
      </c>
      <c r="G46" s="1959">
        <v>9514</v>
      </c>
      <c r="H46" s="1959">
        <v>214340313</v>
      </c>
      <c r="I46" s="1959">
        <v>149883023</v>
      </c>
      <c r="J46" s="1959">
        <v>59331788</v>
      </c>
      <c r="K46" s="1960">
        <v>0</v>
      </c>
      <c r="L46" s="1959">
        <v>5125502</v>
      </c>
      <c r="M46" s="1959">
        <v>226</v>
      </c>
      <c r="N46" s="1959">
        <v>20362995</v>
      </c>
      <c r="O46" s="242" t="s">
        <v>150</v>
      </c>
      <c r="P46" s="267">
        <v>50</v>
      </c>
      <c r="Q46" s="323"/>
      <c r="R46" s="329"/>
      <c r="S46" s="329"/>
      <c r="T46" s="329"/>
      <c r="U46" s="329"/>
      <c r="V46" s="329"/>
      <c r="W46" s="329"/>
      <c r="X46" s="329"/>
      <c r="Y46" s="329"/>
      <c r="Z46" s="329"/>
      <c r="AA46" s="329"/>
      <c r="AB46" s="329"/>
      <c r="AC46" s="329"/>
      <c r="AD46" s="329"/>
      <c r="AE46" s="329"/>
      <c r="AF46" s="329"/>
      <c r="AG46" s="329"/>
      <c r="AH46" s="329"/>
      <c r="AI46" s="329"/>
      <c r="AJ46" s="329"/>
      <c r="AK46" s="329"/>
      <c r="AL46" s="329"/>
      <c r="AM46" s="329"/>
      <c r="AN46" s="329"/>
      <c r="AO46" s="329"/>
      <c r="AP46" s="329"/>
      <c r="AQ46" s="329"/>
      <c r="AR46" s="329"/>
      <c r="AS46" s="329"/>
      <c r="AT46" s="329"/>
      <c r="AU46" s="329"/>
      <c r="AV46" s="329"/>
      <c r="AW46" s="329"/>
      <c r="AX46" s="329"/>
      <c r="AY46" s="329"/>
      <c r="AZ46" s="329"/>
      <c r="BA46" s="329"/>
      <c r="BB46" s="329"/>
      <c r="BC46" s="329"/>
    </row>
    <row r="47" spans="1:55" ht="11.25" customHeight="1">
      <c r="A47" s="274">
        <v>57</v>
      </c>
      <c r="B47" s="242" t="s">
        <v>151</v>
      </c>
      <c r="C47" s="1959">
        <v>4157</v>
      </c>
      <c r="D47" s="1959">
        <v>115055176</v>
      </c>
      <c r="E47" s="1697">
        <v>76</v>
      </c>
      <c r="F47" s="1697">
        <v>666427</v>
      </c>
      <c r="G47" s="1959">
        <v>4233</v>
      </c>
      <c r="H47" s="1959">
        <v>115721603</v>
      </c>
      <c r="I47" s="1959">
        <v>80879876</v>
      </c>
      <c r="J47" s="1959">
        <v>32136548</v>
      </c>
      <c r="K47" s="1960">
        <v>0</v>
      </c>
      <c r="L47" s="1959">
        <v>2705179</v>
      </c>
      <c r="M47" s="1959">
        <v>141</v>
      </c>
      <c r="N47" s="1959">
        <v>12305997</v>
      </c>
      <c r="O47" s="476" t="s">
        <v>151</v>
      </c>
      <c r="P47" s="267">
        <v>57</v>
      </c>
      <c r="Q47" s="323"/>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row>
    <row r="48" spans="1:55" ht="11.25" customHeight="1">
      <c r="A48" s="274">
        <v>62</v>
      </c>
      <c r="B48" s="242" t="s">
        <v>118</v>
      </c>
      <c r="C48" s="1959">
        <v>3503</v>
      </c>
      <c r="D48" s="1959">
        <v>74844480</v>
      </c>
      <c r="E48" s="1697">
        <v>50</v>
      </c>
      <c r="F48" s="1697">
        <v>470594</v>
      </c>
      <c r="G48" s="1959">
        <v>3553</v>
      </c>
      <c r="H48" s="1959">
        <v>75315074</v>
      </c>
      <c r="I48" s="1959">
        <v>52716029</v>
      </c>
      <c r="J48" s="1959">
        <v>21169816</v>
      </c>
      <c r="K48" s="1960">
        <v>0</v>
      </c>
      <c r="L48" s="1959">
        <v>1429229</v>
      </c>
      <c r="M48" s="1959">
        <v>85</v>
      </c>
      <c r="N48" s="1959">
        <v>6926378</v>
      </c>
      <c r="O48" s="242" t="s">
        <v>118</v>
      </c>
      <c r="P48" s="267">
        <v>62</v>
      </c>
      <c r="Q48" s="323"/>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row>
    <row r="49" spans="1:55" ht="11.25" customHeight="1">
      <c r="A49" s="274">
        <v>65</v>
      </c>
      <c r="B49" s="242" t="s">
        <v>308</v>
      </c>
      <c r="C49" s="1959">
        <v>6170</v>
      </c>
      <c r="D49" s="1959">
        <v>197194680</v>
      </c>
      <c r="E49" s="1697">
        <v>172</v>
      </c>
      <c r="F49" s="1697">
        <v>899788</v>
      </c>
      <c r="G49" s="1959">
        <v>6342</v>
      </c>
      <c r="H49" s="1959">
        <v>198094468</v>
      </c>
      <c r="I49" s="1959">
        <v>138742705</v>
      </c>
      <c r="J49" s="1959">
        <v>54908196</v>
      </c>
      <c r="K49" s="1960">
        <v>0</v>
      </c>
      <c r="L49" s="1959">
        <v>4443567</v>
      </c>
      <c r="M49" s="1959">
        <v>245</v>
      </c>
      <c r="N49" s="1959">
        <v>24237745</v>
      </c>
      <c r="O49" s="242" t="s">
        <v>308</v>
      </c>
      <c r="P49" s="267">
        <v>65</v>
      </c>
      <c r="Q49" s="323"/>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row>
    <row r="50" spans="1:55" ht="11.25" customHeight="1">
      <c r="A50" s="274">
        <v>70</v>
      </c>
      <c r="B50" s="242" t="s">
        <v>152</v>
      </c>
      <c r="C50" s="1959">
        <v>5776</v>
      </c>
      <c r="D50" s="1959">
        <v>143359342</v>
      </c>
      <c r="E50" s="1697">
        <v>114</v>
      </c>
      <c r="F50" s="1697">
        <v>735041</v>
      </c>
      <c r="G50" s="1959">
        <v>5890</v>
      </c>
      <c r="H50" s="1959">
        <v>144094383</v>
      </c>
      <c r="I50" s="1959">
        <v>100764575</v>
      </c>
      <c r="J50" s="1959">
        <v>39297449</v>
      </c>
      <c r="K50" s="1960">
        <v>0</v>
      </c>
      <c r="L50" s="1959">
        <v>4032359</v>
      </c>
      <c r="M50" s="1959">
        <v>164</v>
      </c>
      <c r="N50" s="1959">
        <v>16542377</v>
      </c>
      <c r="O50" s="242" t="s">
        <v>152</v>
      </c>
      <c r="P50" s="267">
        <v>70</v>
      </c>
      <c r="Q50" s="323"/>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row>
    <row r="51" spans="1:55" ht="11.25" customHeight="1">
      <c r="A51" s="274">
        <v>73</v>
      </c>
      <c r="B51" s="242" t="s">
        <v>310</v>
      </c>
      <c r="C51" s="1959">
        <v>17665</v>
      </c>
      <c r="D51" s="1959">
        <v>418412366</v>
      </c>
      <c r="E51" s="1697">
        <v>549</v>
      </c>
      <c r="F51" s="1697">
        <v>4299419</v>
      </c>
      <c r="G51" s="1959">
        <v>18214</v>
      </c>
      <c r="H51" s="1959">
        <v>422711785</v>
      </c>
      <c r="I51" s="1959">
        <v>295723101</v>
      </c>
      <c r="J51" s="1959">
        <v>117764134</v>
      </c>
      <c r="K51" s="1960">
        <v>0</v>
      </c>
      <c r="L51" s="1959">
        <v>9224550</v>
      </c>
      <c r="M51" s="1959">
        <v>449</v>
      </c>
      <c r="N51" s="1959">
        <v>55454842</v>
      </c>
      <c r="O51" s="242" t="s">
        <v>310</v>
      </c>
      <c r="P51" s="267">
        <v>73</v>
      </c>
      <c r="Q51" s="323"/>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row>
    <row r="52" spans="1:55" ht="11.25" customHeight="1">
      <c r="A52" s="274">
        <v>79</v>
      </c>
      <c r="B52" s="242" t="s">
        <v>312</v>
      </c>
      <c r="C52" s="1959">
        <v>10611</v>
      </c>
      <c r="D52" s="1959">
        <v>211186379</v>
      </c>
      <c r="E52" s="1697">
        <v>251</v>
      </c>
      <c r="F52" s="1697">
        <v>1745871</v>
      </c>
      <c r="G52" s="1959">
        <v>10862</v>
      </c>
      <c r="H52" s="1959">
        <v>212932250</v>
      </c>
      <c r="I52" s="1959">
        <v>148921666</v>
      </c>
      <c r="J52" s="1959">
        <v>57312336</v>
      </c>
      <c r="K52" s="1960">
        <v>0</v>
      </c>
      <c r="L52" s="1959">
        <v>6698248</v>
      </c>
      <c r="M52" s="1959">
        <v>237</v>
      </c>
      <c r="N52" s="1959">
        <v>22542222</v>
      </c>
      <c r="O52" s="242" t="s">
        <v>312</v>
      </c>
      <c r="P52" s="267">
        <v>79</v>
      </c>
      <c r="Q52" s="323"/>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row>
    <row r="53" spans="1:55" ht="11.25" customHeight="1">
      <c r="A53" s="274">
        <v>86</v>
      </c>
      <c r="B53" s="242" t="s">
        <v>153</v>
      </c>
      <c r="C53" s="1959">
        <v>9824</v>
      </c>
      <c r="D53" s="1959">
        <v>237280794</v>
      </c>
      <c r="E53" s="1697">
        <v>454</v>
      </c>
      <c r="F53" s="1697">
        <v>3428425</v>
      </c>
      <c r="G53" s="1959">
        <v>10278</v>
      </c>
      <c r="H53" s="1959">
        <v>240709219</v>
      </c>
      <c r="I53" s="1959">
        <v>168292280</v>
      </c>
      <c r="J53" s="1959">
        <v>65429961</v>
      </c>
      <c r="K53" s="1960">
        <v>0</v>
      </c>
      <c r="L53" s="1959">
        <v>6986978</v>
      </c>
      <c r="M53" s="1959">
        <v>227</v>
      </c>
      <c r="N53" s="1959">
        <v>26357236</v>
      </c>
      <c r="O53" s="242" t="s">
        <v>153</v>
      </c>
      <c r="P53" s="267">
        <v>86</v>
      </c>
      <c r="Q53" s="323"/>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row>
    <row r="54" spans="1:55" ht="11.25" customHeight="1">
      <c r="A54" s="274">
        <v>93</v>
      </c>
      <c r="B54" s="242" t="s">
        <v>314</v>
      </c>
      <c r="C54" s="1959">
        <v>10518</v>
      </c>
      <c r="D54" s="1959">
        <v>234651728</v>
      </c>
      <c r="E54" s="1697">
        <v>274</v>
      </c>
      <c r="F54" s="1697">
        <v>1746510</v>
      </c>
      <c r="G54" s="1959">
        <v>10792</v>
      </c>
      <c r="H54" s="1959">
        <v>236398238</v>
      </c>
      <c r="I54" s="1959">
        <v>165362527</v>
      </c>
      <c r="J54" s="1959">
        <v>65266174</v>
      </c>
      <c r="K54" s="1960">
        <v>0</v>
      </c>
      <c r="L54" s="1959">
        <v>5769537</v>
      </c>
      <c r="M54" s="1959">
        <v>292</v>
      </c>
      <c r="N54" s="1959">
        <v>25809572</v>
      </c>
      <c r="O54" s="242" t="s">
        <v>314</v>
      </c>
      <c r="P54" s="267">
        <v>93</v>
      </c>
      <c r="Q54" s="323"/>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row>
    <row r="55" spans="1:55" ht="15" customHeight="1">
      <c r="A55" s="277">
        <v>95</v>
      </c>
      <c r="B55" s="278" t="s">
        <v>315</v>
      </c>
      <c r="C55" s="1961">
        <v>19805</v>
      </c>
      <c r="D55" s="1961">
        <v>454174440</v>
      </c>
      <c r="E55" s="1750">
        <v>416</v>
      </c>
      <c r="F55" s="1750">
        <v>3503429</v>
      </c>
      <c r="G55" s="1961">
        <v>20221</v>
      </c>
      <c r="H55" s="1961">
        <v>457677869</v>
      </c>
      <c r="I55" s="1961">
        <v>320133957</v>
      </c>
      <c r="J55" s="1961">
        <v>124472687</v>
      </c>
      <c r="K55" s="1962">
        <v>0</v>
      </c>
      <c r="L55" s="1961">
        <v>13071225</v>
      </c>
      <c r="M55" s="1961">
        <v>530</v>
      </c>
      <c r="N55" s="1961">
        <v>51444215</v>
      </c>
      <c r="O55" s="278" t="s">
        <v>315</v>
      </c>
      <c r="P55" s="279">
        <v>95</v>
      </c>
      <c r="Q55" s="323"/>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row>
    <row r="56" spans="1:23" s="479" customFormat="1" ht="12" customHeight="1">
      <c r="A56" s="477"/>
      <c r="B56" s="477"/>
      <c r="C56" s="198"/>
      <c r="D56" s="198"/>
      <c r="E56" s="198"/>
      <c r="F56" s="198"/>
      <c r="G56" s="198"/>
      <c r="H56" s="198"/>
      <c r="I56" s="1967"/>
      <c r="J56" s="1967"/>
      <c r="K56" s="1967"/>
      <c r="L56" s="1967"/>
      <c r="M56" s="1967"/>
      <c r="N56" s="1968"/>
      <c r="O56" s="1968"/>
      <c r="P56" s="478"/>
      <c r="Q56" s="478"/>
      <c r="R56" s="478"/>
      <c r="S56" s="478"/>
      <c r="T56" s="478"/>
      <c r="U56" s="478"/>
      <c r="V56" s="478"/>
      <c r="W56" s="478"/>
    </row>
    <row r="57" spans="3:23" s="479" customFormat="1" ht="12">
      <c r="C57" s="190"/>
      <c r="D57" s="190"/>
      <c r="E57" s="190"/>
      <c r="F57" s="190"/>
      <c r="G57" s="190"/>
      <c r="H57" s="190"/>
      <c r="I57" s="480" t="s">
        <v>416</v>
      </c>
      <c r="J57" s="190"/>
      <c r="K57" s="190"/>
      <c r="L57" s="190"/>
      <c r="M57" s="481"/>
      <c r="N57" s="190"/>
      <c r="O57" s="478"/>
      <c r="P57" s="478"/>
      <c r="Q57" s="478"/>
      <c r="R57" s="478"/>
      <c r="S57" s="478"/>
      <c r="T57" s="478"/>
      <c r="U57" s="478"/>
      <c r="V57" s="478"/>
      <c r="W57" s="478"/>
    </row>
    <row r="58" spans="2:55" ht="12">
      <c r="B58" s="482"/>
      <c r="C58" s="480"/>
      <c r="D58" s="480"/>
      <c r="E58" s="480"/>
      <c r="F58" s="480"/>
      <c r="G58" s="480"/>
      <c r="H58" s="480"/>
      <c r="I58" s="480"/>
      <c r="J58" s="480"/>
      <c r="K58" s="480"/>
      <c r="L58" s="480"/>
      <c r="M58" s="480"/>
      <c r="N58" s="480"/>
      <c r="O58" s="482"/>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row>
    <row r="59" spans="2:55" ht="12">
      <c r="B59" s="482"/>
      <c r="C59" s="480"/>
      <c r="D59" s="480"/>
      <c r="E59" s="480"/>
      <c r="F59" s="480"/>
      <c r="G59" s="480"/>
      <c r="H59" s="480"/>
      <c r="I59" s="480"/>
      <c r="J59" s="480"/>
      <c r="K59" s="480"/>
      <c r="L59" s="480"/>
      <c r="M59" s="480"/>
      <c r="N59" s="480"/>
      <c r="O59" s="482"/>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row>
    <row r="60" spans="2:55" ht="12">
      <c r="B60" s="482"/>
      <c r="C60" s="480"/>
      <c r="D60" s="480"/>
      <c r="E60" s="480"/>
      <c r="F60" s="480"/>
      <c r="G60" s="480"/>
      <c r="H60" s="480"/>
      <c r="I60" s="480"/>
      <c r="J60" s="480"/>
      <c r="K60" s="480"/>
      <c r="L60" s="480"/>
      <c r="M60" s="480"/>
      <c r="N60" s="480"/>
      <c r="O60" s="482"/>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row>
    <row r="61" spans="2:15" ht="12">
      <c r="B61" s="482"/>
      <c r="G61" s="480"/>
      <c r="H61" s="480"/>
      <c r="O61" s="482"/>
    </row>
    <row r="62" spans="2:15" ht="12">
      <c r="B62" s="482"/>
      <c r="G62" s="480"/>
      <c r="H62" s="480"/>
      <c r="O62" s="482"/>
    </row>
    <row r="63" spans="7:8" ht="12">
      <c r="G63" s="480"/>
      <c r="H63" s="480"/>
    </row>
    <row r="64" spans="7:8" ht="12">
      <c r="G64" s="480"/>
      <c r="H64" s="480"/>
    </row>
    <row r="65" spans="7:8" ht="12">
      <c r="G65" s="480"/>
      <c r="H65" s="480"/>
    </row>
    <row r="66" spans="7:8" ht="12">
      <c r="G66" s="480"/>
      <c r="H66" s="480"/>
    </row>
    <row r="67" spans="7:8" ht="12">
      <c r="G67" s="480"/>
      <c r="H67" s="480"/>
    </row>
    <row r="68" spans="7:8" ht="12">
      <c r="G68" s="480"/>
      <c r="H68" s="480"/>
    </row>
    <row r="69" spans="7:8" ht="12">
      <c r="G69" s="480"/>
      <c r="H69" s="480"/>
    </row>
    <row r="70" spans="7:8" ht="12">
      <c r="G70" s="480"/>
      <c r="H70" s="480"/>
    </row>
    <row r="71" spans="7:8" ht="12">
      <c r="G71" s="480"/>
      <c r="H71" s="480"/>
    </row>
    <row r="72" spans="7:8" ht="12">
      <c r="G72" s="480"/>
      <c r="H72" s="480"/>
    </row>
    <row r="73" spans="7:8" ht="12">
      <c r="G73" s="480"/>
      <c r="H73" s="480"/>
    </row>
    <row r="74" spans="7:8" ht="12">
      <c r="G74" s="480"/>
      <c r="H74" s="480"/>
    </row>
    <row r="75" spans="7:8" ht="12">
      <c r="G75" s="480"/>
      <c r="H75" s="480"/>
    </row>
    <row r="76" spans="7:8" ht="12">
      <c r="G76" s="480"/>
      <c r="H76" s="480"/>
    </row>
    <row r="77" spans="7:8" ht="12">
      <c r="G77" s="480"/>
      <c r="H77" s="480"/>
    </row>
    <row r="78" spans="7:8" ht="12">
      <c r="G78" s="480"/>
      <c r="H78" s="480"/>
    </row>
    <row r="79" spans="3:9" ht="12">
      <c r="C79" s="484"/>
      <c r="G79" s="480"/>
      <c r="H79" s="480"/>
      <c r="I79" s="484"/>
    </row>
    <row r="80" spans="3:9" ht="12">
      <c r="C80" s="484"/>
      <c r="D80" s="484"/>
      <c r="G80" s="480"/>
      <c r="H80" s="480"/>
      <c r="I80" s="484"/>
    </row>
    <row r="81" spans="3:11" ht="12">
      <c r="C81" s="484"/>
      <c r="D81" s="484"/>
      <c r="G81" s="480"/>
      <c r="H81" s="480"/>
      <c r="I81" s="484"/>
      <c r="J81" s="484"/>
      <c r="K81" s="484"/>
    </row>
    <row r="82" spans="3:8" ht="12">
      <c r="C82" s="484"/>
      <c r="D82" s="484"/>
      <c r="G82" s="480"/>
      <c r="H82" s="480"/>
    </row>
    <row r="83" spans="3:8" ht="12">
      <c r="C83" s="484"/>
      <c r="D83" s="484"/>
      <c r="G83" s="480"/>
      <c r="H83" s="480"/>
    </row>
    <row r="84" spans="3:8" ht="12">
      <c r="C84" s="484"/>
      <c r="D84" s="484"/>
      <c r="G84" s="480"/>
      <c r="H84" s="480"/>
    </row>
    <row r="85" spans="3:8" ht="12">
      <c r="C85" s="484"/>
      <c r="D85" s="484"/>
      <c r="G85" s="480"/>
      <c r="H85" s="480"/>
    </row>
    <row r="86" spans="3:8" ht="12">
      <c r="C86" s="484"/>
      <c r="D86" s="484"/>
      <c r="G86" s="480"/>
      <c r="H86" s="480"/>
    </row>
    <row r="87" spans="3:8" ht="12">
      <c r="C87" s="484"/>
      <c r="D87" s="484"/>
      <c r="G87" s="480"/>
      <c r="H87" s="480"/>
    </row>
    <row r="88" spans="3:8" ht="12">
      <c r="C88" s="484"/>
      <c r="D88" s="484"/>
      <c r="G88" s="480"/>
      <c r="H88" s="480"/>
    </row>
    <row r="89" spans="3:8" ht="12">
      <c r="C89" s="484"/>
      <c r="D89" s="484"/>
      <c r="G89" s="480"/>
      <c r="H89" s="480"/>
    </row>
    <row r="90" spans="3:8" ht="12">
      <c r="C90" s="484"/>
      <c r="D90" s="484"/>
      <c r="G90" s="480"/>
      <c r="H90" s="480"/>
    </row>
    <row r="91" spans="3:8" ht="12">
      <c r="C91" s="484"/>
      <c r="D91" s="484"/>
      <c r="G91" s="480"/>
      <c r="H91" s="480"/>
    </row>
    <row r="92" spans="3:8" ht="12">
      <c r="C92" s="484"/>
      <c r="D92" s="484"/>
      <c r="G92" s="480"/>
      <c r="H92" s="480"/>
    </row>
    <row r="93" spans="3:8" ht="12">
      <c r="C93" s="484"/>
      <c r="D93" s="484"/>
      <c r="G93" s="480"/>
      <c r="H93" s="480"/>
    </row>
    <row r="94" spans="3:8" ht="12">
      <c r="C94" s="484"/>
      <c r="D94" s="484"/>
      <c r="G94" s="480"/>
      <c r="H94" s="480"/>
    </row>
    <row r="95" spans="3:8" ht="12">
      <c r="C95" s="484"/>
      <c r="D95" s="484"/>
      <c r="G95" s="480"/>
      <c r="H95" s="480"/>
    </row>
    <row r="96" spans="3:8" ht="12">
      <c r="C96" s="484"/>
      <c r="D96" s="484"/>
      <c r="G96" s="480"/>
      <c r="H96" s="480"/>
    </row>
    <row r="97" spans="3:8" ht="12">
      <c r="C97" s="484"/>
      <c r="D97" s="484"/>
      <c r="G97" s="480"/>
      <c r="H97" s="480"/>
    </row>
    <row r="98" spans="7:8" ht="12">
      <c r="G98" s="480"/>
      <c r="H98" s="480"/>
    </row>
    <row r="99" spans="7:8" ht="12">
      <c r="G99" s="480"/>
      <c r="H99" s="480"/>
    </row>
    <row r="100" spans="7:8" ht="12">
      <c r="G100" s="480"/>
      <c r="H100" s="480"/>
    </row>
    <row r="101" spans="7:8" ht="12">
      <c r="G101" s="480"/>
      <c r="H101" s="480"/>
    </row>
    <row r="102" spans="7:8" ht="12">
      <c r="G102" s="480"/>
      <c r="H102" s="480"/>
    </row>
    <row r="103" spans="7:8" ht="12">
      <c r="G103" s="480"/>
      <c r="H103" s="480"/>
    </row>
    <row r="104" spans="7:8" ht="12">
      <c r="G104" s="480"/>
      <c r="H104" s="480"/>
    </row>
    <row r="105" spans="7:8" ht="12">
      <c r="G105" s="480"/>
      <c r="H105" s="480"/>
    </row>
    <row r="106" spans="7:8" ht="12">
      <c r="G106" s="480"/>
      <c r="H106" s="480"/>
    </row>
    <row r="107" spans="7:8" ht="12">
      <c r="G107" s="480"/>
      <c r="H107" s="480"/>
    </row>
    <row r="108" spans="7:8" ht="12">
      <c r="G108" s="480"/>
      <c r="H108" s="480"/>
    </row>
    <row r="109" spans="7:8" ht="12">
      <c r="G109" s="480"/>
      <c r="H109" s="480"/>
    </row>
    <row r="110" spans="7:8" ht="12">
      <c r="G110" s="480"/>
      <c r="H110" s="480"/>
    </row>
    <row r="111" spans="7:8" ht="12">
      <c r="G111" s="480"/>
      <c r="H111" s="480"/>
    </row>
    <row r="112" spans="7:8" ht="12">
      <c r="G112" s="480"/>
      <c r="H112" s="480"/>
    </row>
    <row r="113" spans="7:8" ht="12">
      <c r="G113" s="480"/>
      <c r="H113" s="480"/>
    </row>
    <row r="114" spans="7:8" ht="12">
      <c r="G114" s="480"/>
      <c r="H114" s="480"/>
    </row>
    <row r="115" spans="7:8" ht="12">
      <c r="G115" s="480"/>
      <c r="H115" s="480"/>
    </row>
    <row r="116" spans="7:8" ht="12">
      <c r="G116" s="480"/>
      <c r="H116" s="480"/>
    </row>
    <row r="117" spans="7:8" ht="12">
      <c r="G117" s="480"/>
      <c r="H117" s="480"/>
    </row>
    <row r="118" spans="7:8" ht="12">
      <c r="G118" s="480"/>
      <c r="H118" s="480"/>
    </row>
    <row r="119" spans="7:8" ht="12">
      <c r="G119" s="480"/>
      <c r="H119" s="480"/>
    </row>
    <row r="120" spans="7:8" ht="12">
      <c r="G120" s="480"/>
      <c r="H120" s="480"/>
    </row>
    <row r="121" spans="7:8" ht="12">
      <c r="G121" s="480"/>
      <c r="H121" s="480"/>
    </row>
    <row r="122" spans="7:8" ht="12">
      <c r="G122" s="480"/>
      <c r="H122" s="480"/>
    </row>
    <row r="123" spans="7:8" ht="12">
      <c r="G123" s="480"/>
      <c r="H123" s="480"/>
    </row>
    <row r="124" spans="7:8" ht="12">
      <c r="G124" s="480"/>
      <c r="H124" s="480"/>
    </row>
    <row r="125" spans="7:8" ht="12">
      <c r="G125" s="480"/>
      <c r="H125" s="480"/>
    </row>
    <row r="126" spans="7:8" ht="12">
      <c r="G126" s="480"/>
      <c r="H126" s="480"/>
    </row>
    <row r="127" spans="7:8" ht="12">
      <c r="G127" s="480"/>
      <c r="H127" s="480"/>
    </row>
    <row r="128" spans="7:8" ht="12">
      <c r="G128" s="480"/>
      <c r="H128" s="480"/>
    </row>
    <row r="129" spans="7:8" ht="12">
      <c r="G129" s="480"/>
      <c r="H129" s="480"/>
    </row>
    <row r="130" spans="7:8" ht="12">
      <c r="G130" s="480"/>
      <c r="H130" s="480"/>
    </row>
    <row r="131" spans="7:8" ht="12">
      <c r="G131" s="480"/>
      <c r="H131" s="480"/>
    </row>
    <row r="132" spans="7:8" ht="12">
      <c r="G132" s="480"/>
      <c r="H132" s="480"/>
    </row>
    <row r="133" spans="7:8" ht="12">
      <c r="G133" s="480"/>
      <c r="H133" s="480"/>
    </row>
    <row r="134" spans="7:8" ht="12">
      <c r="G134" s="480"/>
      <c r="H134" s="480"/>
    </row>
    <row r="135" spans="7:8" ht="12">
      <c r="G135" s="480"/>
      <c r="H135" s="480"/>
    </row>
    <row r="136" spans="7:8" ht="12">
      <c r="G136" s="480"/>
      <c r="H136" s="480"/>
    </row>
    <row r="137" spans="7:8" ht="12">
      <c r="G137" s="480"/>
      <c r="H137" s="480"/>
    </row>
    <row r="138" spans="7:8" ht="12">
      <c r="G138" s="480"/>
      <c r="H138" s="480"/>
    </row>
    <row r="139" spans="7:8" ht="12">
      <c r="G139" s="480"/>
      <c r="H139" s="480"/>
    </row>
    <row r="140" spans="7:8" ht="12">
      <c r="G140" s="480"/>
      <c r="H140" s="480"/>
    </row>
    <row r="141" spans="7:8" ht="12">
      <c r="G141" s="480"/>
      <c r="H141" s="480"/>
    </row>
    <row r="142" spans="7:8" ht="12">
      <c r="G142" s="480"/>
      <c r="H142" s="480"/>
    </row>
    <row r="143" spans="7:8" ht="12">
      <c r="G143" s="480"/>
      <c r="H143" s="480"/>
    </row>
    <row r="144" spans="7:8" ht="12">
      <c r="G144" s="480"/>
      <c r="H144" s="480"/>
    </row>
    <row r="145" spans="7:8" ht="12">
      <c r="G145" s="480"/>
      <c r="H145" s="480"/>
    </row>
  </sheetData>
  <sheetProtection/>
  <mergeCells count="1">
    <mergeCell ref="I56:O56"/>
  </mergeCells>
  <printOptions horizontalCentered="1"/>
  <pageMargins left="0.15748031496062992" right="0.15748031496062992" top="0.3937007874015748" bottom="0.2755905511811024" header="0.15748031496062992" footer="0.1968503937007874"/>
  <pageSetup blackAndWhite="1" firstPageNumber="72" useFirstPageNumber="1" horizontalDpi="300" verticalDpi="300" orientation="portrait" pageOrder="overThenDown" paperSize="9" r:id="rId2"/>
  <headerFooter alignWithMargins="0">
    <oddFooter>&amp;C&amp;A</oddFooter>
  </headerFooter>
  <colBreaks count="1" manualBreakCount="1">
    <brk id="8" max="10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兵庫県庁</dc:creator>
  <cp:keywords/>
  <dc:description/>
  <cp:lastModifiedBy>兵庫県</cp:lastModifiedBy>
  <cp:lastPrinted>2017-03-19T09:05:08Z</cp:lastPrinted>
  <dcterms:created xsi:type="dcterms:W3CDTF">1998-12-11T02:11:15Z</dcterms:created>
  <dcterms:modified xsi:type="dcterms:W3CDTF">2017-05-23T08:03:18Z</dcterms:modified>
  <cp:category/>
  <cp:version/>
  <cp:contentType/>
  <cp:contentStatus/>
</cp:coreProperties>
</file>